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5-26\01. National Publications\Q3\Final\"/>
    </mc:Choice>
  </mc:AlternateContent>
  <xr:revisionPtr revIDLastSave="0" documentId="13_ncr:1_{BA366280-0B69-4D87-B0DC-8FACE4AE59B8}" xr6:coauthVersionLast="47" xr6:coauthVersionMax="47" xr10:uidLastSave="{00000000-0000-0000-0000-000000000000}"/>
  <bookViews>
    <workbookView xWindow="28680" yWindow="-120" windowWidth="29040" windowHeight="17520" activeTab="5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T339" i="16" s="1"/>
  <c r="Q339" i="16"/>
  <c r="P339" i="16"/>
  <c r="L339" i="16"/>
  <c r="J339" i="16"/>
  <c r="H339" i="16"/>
  <c r="F339" i="16"/>
  <c r="N339" i="16" s="1"/>
  <c r="E339" i="16"/>
  <c r="M339" i="16" s="1"/>
  <c r="D339" i="16"/>
  <c r="G339" i="16" s="1"/>
  <c r="S338" i="16"/>
  <c r="R338" i="16"/>
  <c r="T338" i="16" s="1"/>
  <c r="Q338" i="16"/>
  <c r="P338" i="16"/>
  <c r="L338" i="16"/>
  <c r="J338" i="16"/>
  <c r="H338" i="16"/>
  <c r="F338" i="16"/>
  <c r="E338" i="16"/>
  <c r="D338" i="16"/>
  <c r="G338" i="16" s="1"/>
  <c r="S337" i="16"/>
  <c r="R337" i="16"/>
  <c r="T337" i="16" s="1"/>
  <c r="Q337" i="16"/>
  <c r="P337" i="16"/>
  <c r="U337" i="16" s="1"/>
  <c r="L337" i="16"/>
  <c r="J337" i="16"/>
  <c r="H337" i="16"/>
  <c r="F337" i="16"/>
  <c r="N337" i="16" s="1"/>
  <c r="E337" i="16"/>
  <c r="O337" i="16" s="1"/>
  <c r="D337" i="16"/>
  <c r="U336" i="16"/>
  <c r="T336" i="16"/>
  <c r="O336" i="16"/>
  <c r="N336" i="16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O334" i="16"/>
  <c r="N334" i="16"/>
  <c r="M334" i="16"/>
  <c r="K334" i="16"/>
  <c r="I334" i="16"/>
  <c r="G334" i="16"/>
  <c r="U333" i="16"/>
  <c r="T333" i="16"/>
  <c r="O333" i="16"/>
  <c r="N333" i="16"/>
  <c r="M333" i="16"/>
  <c r="K333" i="16"/>
  <c r="I333" i="16"/>
  <c r="G333" i="16"/>
  <c r="S332" i="16"/>
  <c r="R332" i="16"/>
  <c r="T332" i="16" s="1"/>
  <c r="Q332" i="16"/>
  <c r="P332" i="16"/>
  <c r="L332" i="16"/>
  <c r="J332" i="16"/>
  <c r="H332" i="16"/>
  <c r="F332" i="16"/>
  <c r="E332" i="16"/>
  <c r="K332" i="16" s="1"/>
  <c r="D332" i="16"/>
  <c r="I332" i="16" s="1"/>
  <c r="U331" i="16"/>
  <c r="T331" i="16"/>
  <c r="N331" i="16"/>
  <c r="O331" i="16" s="1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O326" i="16"/>
  <c r="N326" i="16"/>
  <c r="M326" i="16"/>
  <c r="K326" i="16"/>
  <c r="I326" i="16"/>
  <c r="G326" i="16"/>
  <c r="U325" i="16"/>
  <c r="T325" i="16"/>
  <c r="O325" i="16"/>
  <c r="N325" i="16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S323" i="16"/>
  <c r="R323" i="16"/>
  <c r="T323" i="16" s="1"/>
  <c r="Q323" i="16"/>
  <c r="P323" i="16"/>
  <c r="L323" i="16"/>
  <c r="J323" i="16"/>
  <c r="H323" i="16"/>
  <c r="F323" i="16"/>
  <c r="E323" i="16"/>
  <c r="M323" i="16" s="1"/>
  <c r="D323" i="16"/>
  <c r="G323" i="16" s="1"/>
  <c r="U322" i="16"/>
  <c r="T322" i="16"/>
  <c r="O322" i="16"/>
  <c r="N322" i="16"/>
  <c r="M322" i="16"/>
  <c r="K322" i="16"/>
  <c r="I322" i="16"/>
  <c r="G322" i="16"/>
  <c r="U321" i="16"/>
  <c r="T321" i="16"/>
  <c r="N321" i="16"/>
  <c r="O321" i="16" s="1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N319" i="16"/>
  <c r="O319" i="16" s="1"/>
  <c r="M319" i="16"/>
  <c r="K319" i="16"/>
  <c r="I319" i="16"/>
  <c r="G319" i="16"/>
  <c r="U318" i="16"/>
  <c r="T318" i="16"/>
  <c r="O318" i="16"/>
  <c r="N318" i="16"/>
  <c r="M318" i="16"/>
  <c r="K318" i="16"/>
  <c r="I318" i="16"/>
  <c r="G318" i="16"/>
  <c r="S317" i="16"/>
  <c r="R317" i="16"/>
  <c r="T317" i="16" s="1"/>
  <c r="Q317" i="16"/>
  <c r="P317" i="16"/>
  <c r="L317" i="16"/>
  <c r="J317" i="16"/>
  <c r="H317" i="16"/>
  <c r="F317" i="16"/>
  <c r="E317" i="16"/>
  <c r="D317" i="16"/>
  <c r="G317" i="16" s="1"/>
  <c r="U316" i="16"/>
  <c r="T316" i="16"/>
  <c r="O316" i="16"/>
  <c r="N316" i="16"/>
  <c r="M316" i="16"/>
  <c r="K316" i="16"/>
  <c r="I316" i="16"/>
  <c r="G316" i="16"/>
  <c r="U315" i="16"/>
  <c r="T315" i="16"/>
  <c r="N315" i="16"/>
  <c r="O315" i="16" s="1"/>
  <c r="M315" i="16"/>
  <c r="K315" i="16"/>
  <c r="I315" i="16"/>
  <c r="G315" i="16"/>
  <c r="U314" i="16"/>
  <c r="T314" i="16"/>
  <c r="N314" i="16"/>
  <c r="O314" i="16" s="1"/>
  <c r="M314" i="16"/>
  <c r="K314" i="16"/>
  <c r="I314" i="16"/>
  <c r="G314" i="16"/>
  <c r="U313" i="16"/>
  <c r="T313" i="16"/>
  <c r="O313" i="16"/>
  <c r="N313" i="16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N311" i="16"/>
  <c r="O311" i="16" s="1"/>
  <c r="M311" i="16"/>
  <c r="K311" i="16"/>
  <c r="I311" i="16"/>
  <c r="G311" i="16"/>
  <c r="S310" i="16"/>
  <c r="R310" i="16"/>
  <c r="T310" i="16" s="1"/>
  <c r="Q310" i="16"/>
  <c r="P310" i="16"/>
  <c r="U310" i="16" s="1"/>
  <c r="L310" i="16"/>
  <c r="J310" i="16"/>
  <c r="H310" i="16"/>
  <c r="F310" i="16"/>
  <c r="N310" i="16" s="1"/>
  <c r="E310" i="16"/>
  <c r="M310" i="16" s="1"/>
  <c r="D310" i="16"/>
  <c r="U309" i="16"/>
  <c r="T309" i="16"/>
  <c r="O309" i="16"/>
  <c r="N309" i="16"/>
  <c r="M309" i="16"/>
  <c r="K309" i="16"/>
  <c r="I309" i="16"/>
  <c r="G309" i="16"/>
  <c r="U308" i="16"/>
  <c r="T308" i="16"/>
  <c r="N308" i="16"/>
  <c r="O308" i="16" s="1"/>
  <c r="M308" i="16"/>
  <c r="K308" i="16"/>
  <c r="I308" i="16"/>
  <c r="G308" i="16"/>
  <c r="U307" i="16"/>
  <c r="T307" i="16"/>
  <c r="O307" i="16"/>
  <c r="N307" i="16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O304" i="16"/>
  <c r="N304" i="16"/>
  <c r="M304" i="16"/>
  <c r="K304" i="16"/>
  <c r="I304" i="16"/>
  <c r="G304" i="16"/>
  <c r="S303" i="16"/>
  <c r="R303" i="16"/>
  <c r="T303" i="16" s="1"/>
  <c r="Q303" i="16"/>
  <c r="P303" i="16"/>
  <c r="L303" i="16"/>
  <c r="J303" i="16"/>
  <c r="H303" i="16"/>
  <c r="F303" i="16"/>
  <c r="N303" i="16" s="1"/>
  <c r="E303" i="16"/>
  <c r="K303" i="16" s="1"/>
  <c r="D303" i="16"/>
  <c r="I303" i="16" s="1"/>
  <c r="U302" i="16"/>
  <c r="T302" i="16"/>
  <c r="N302" i="16"/>
  <c r="O302" i="16" s="1"/>
  <c r="M302" i="16"/>
  <c r="K302" i="16"/>
  <c r="I302" i="16"/>
  <c r="G302" i="16"/>
  <c r="S299" i="16"/>
  <c r="R299" i="16"/>
  <c r="T299" i="16" s="1"/>
  <c r="Q299" i="16"/>
  <c r="P299" i="16"/>
  <c r="L299" i="16"/>
  <c r="J299" i="16"/>
  <c r="H299" i="16"/>
  <c r="F299" i="16"/>
  <c r="N299" i="16" s="1"/>
  <c r="E299" i="16"/>
  <c r="M299" i="16" s="1"/>
  <c r="D299" i="16"/>
  <c r="S298" i="16"/>
  <c r="R298" i="16"/>
  <c r="T298" i="16" s="1"/>
  <c r="Q298" i="16"/>
  <c r="P298" i="16"/>
  <c r="L298" i="16"/>
  <c r="J298" i="16"/>
  <c r="H298" i="16"/>
  <c r="F298" i="16"/>
  <c r="E298" i="16"/>
  <c r="K298" i="16" s="1"/>
  <c r="D298" i="16"/>
  <c r="G298" i="16" s="1"/>
  <c r="U297" i="16"/>
  <c r="T297" i="16"/>
  <c r="O297" i="16"/>
  <c r="N297" i="16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N293" i="16"/>
  <c r="O293" i="16" s="1"/>
  <c r="M293" i="16"/>
  <c r="K293" i="16"/>
  <c r="I293" i="16"/>
  <c r="G293" i="16"/>
  <c r="S292" i="16"/>
  <c r="R292" i="16"/>
  <c r="T292" i="16" s="1"/>
  <c r="Q292" i="16"/>
  <c r="P292" i="16"/>
  <c r="U292" i="16" s="1"/>
  <c r="L292" i="16"/>
  <c r="J292" i="16"/>
  <c r="H292" i="16"/>
  <c r="F292" i="16"/>
  <c r="N292" i="16" s="1"/>
  <c r="E292" i="16"/>
  <c r="M292" i="16" s="1"/>
  <c r="D292" i="16"/>
  <c r="U291" i="16"/>
  <c r="T291" i="16"/>
  <c r="O291" i="16"/>
  <c r="N291" i="16"/>
  <c r="M291" i="16"/>
  <c r="K291" i="16"/>
  <c r="I291" i="16"/>
  <c r="G291" i="16"/>
  <c r="U290" i="16"/>
  <c r="T290" i="16"/>
  <c r="O290" i="16"/>
  <c r="N290" i="16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N286" i="16"/>
  <c r="O286" i="16" s="1"/>
  <c r="M286" i="16"/>
  <c r="K286" i="16"/>
  <c r="I286" i="16"/>
  <c r="G286" i="16"/>
  <c r="S285" i="16"/>
  <c r="R285" i="16"/>
  <c r="T285" i="16" s="1"/>
  <c r="Q285" i="16"/>
  <c r="P285" i="16"/>
  <c r="L285" i="16"/>
  <c r="J285" i="16"/>
  <c r="H285" i="16"/>
  <c r="F285" i="16"/>
  <c r="N285" i="16" s="1"/>
  <c r="E285" i="16"/>
  <c r="K285" i="16" s="1"/>
  <c r="D285" i="16"/>
  <c r="I285" i="16" s="1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O279" i="16"/>
  <c r="N279" i="16"/>
  <c r="M279" i="16"/>
  <c r="K279" i="16"/>
  <c r="I279" i="16"/>
  <c r="G279" i="16"/>
  <c r="U278" i="16"/>
  <c r="T278" i="16"/>
  <c r="O278" i="16"/>
  <c r="N278" i="16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T275" i="16" s="1"/>
  <c r="Q275" i="16"/>
  <c r="P275" i="16"/>
  <c r="L275" i="16"/>
  <c r="J275" i="16"/>
  <c r="H275" i="16"/>
  <c r="F275" i="16"/>
  <c r="N275" i="16" s="1"/>
  <c r="E275" i="16"/>
  <c r="M275" i="16" s="1"/>
  <c r="D275" i="16"/>
  <c r="U274" i="16"/>
  <c r="T274" i="16"/>
  <c r="O274" i="16"/>
  <c r="N274" i="16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O271" i="16"/>
  <c r="N271" i="16"/>
  <c r="M271" i="16"/>
  <c r="K271" i="16"/>
  <c r="I271" i="16"/>
  <c r="G271" i="16"/>
  <c r="U270" i="16"/>
  <c r="T270" i="16"/>
  <c r="O270" i="16"/>
  <c r="N270" i="16"/>
  <c r="M270" i="16"/>
  <c r="K270" i="16"/>
  <c r="I270" i="16"/>
  <c r="G270" i="16"/>
  <c r="U269" i="16"/>
  <c r="T269" i="16"/>
  <c r="N269" i="16"/>
  <c r="O269" i="16" s="1"/>
  <c r="M269" i="16"/>
  <c r="K269" i="16"/>
  <c r="I269" i="16"/>
  <c r="G269" i="16"/>
  <c r="U268" i="16"/>
  <c r="T268" i="16"/>
  <c r="O268" i="16"/>
  <c r="N268" i="16"/>
  <c r="M268" i="16"/>
  <c r="K268" i="16"/>
  <c r="I268" i="16"/>
  <c r="G268" i="16"/>
  <c r="S267" i="16"/>
  <c r="R267" i="16"/>
  <c r="T267" i="16" s="1"/>
  <c r="Q267" i="16"/>
  <c r="P267" i="16"/>
  <c r="U267" i="16" s="1"/>
  <c r="L267" i="16"/>
  <c r="J267" i="16"/>
  <c r="H267" i="16"/>
  <c r="F267" i="16"/>
  <c r="N267" i="16" s="1"/>
  <c r="E267" i="16"/>
  <c r="D267" i="16"/>
  <c r="G267" i="16" s="1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O264" i="16"/>
  <c r="N264" i="16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S260" i="16"/>
  <c r="R260" i="16"/>
  <c r="T260" i="16" s="1"/>
  <c r="Q260" i="16"/>
  <c r="P260" i="16"/>
  <c r="L260" i="16"/>
  <c r="J260" i="16"/>
  <c r="U260" i="16" s="1"/>
  <c r="H260" i="16"/>
  <c r="F260" i="16"/>
  <c r="N260" i="16" s="1"/>
  <c r="E260" i="16"/>
  <c r="M260" i="16" s="1"/>
  <c r="D260" i="16"/>
  <c r="S259" i="16"/>
  <c r="R259" i="16"/>
  <c r="T259" i="16" s="1"/>
  <c r="Q259" i="16"/>
  <c r="P259" i="16"/>
  <c r="L259" i="16"/>
  <c r="J259" i="16"/>
  <c r="H259" i="16"/>
  <c r="F259" i="16"/>
  <c r="N259" i="16" s="1"/>
  <c r="E259" i="16"/>
  <c r="K259" i="16" s="1"/>
  <c r="D259" i="16"/>
  <c r="I259" i="16" s="1"/>
  <c r="U258" i="16"/>
  <c r="T258" i="16"/>
  <c r="O258" i="16"/>
  <c r="N258" i="16"/>
  <c r="M258" i="16"/>
  <c r="K258" i="16"/>
  <c r="I258" i="16"/>
  <c r="G258" i="16"/>
  <c r="U257" i="16"/>
  <c r="T257" i="16"/>
  <c r="N257" i="16"/>
  <c r="O257" i="16" s="1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N255" i="16"/>
  <c r="O255" i="16" s="1"/>
  <c r="M255" i="16"/>
  <c r="K255" i="16"/>
  <c r="I255" i="16"/>
  <c r="G255" i="16"/>
  <c r="S254" i="16"/>
  <c r="R254" i="16"/>
  <c r="T254" i="16" s="1"/>
  <c r="Q254" i="16"/>
  <c r="P254" i="16"/>
  <c r="U254" i="16" s="1"/>
  <c r="L254" i="16"/>
  <c r="J254" i="16"/>
  <c r="H254" i="16"/>
  <c r="F254" i="16"/>
  <c r="N254" i="16" s="1"/>
  <c r="E254" i="16"/>
  <c r="M254" i="16" s="1"/>
  <c r="D254" i="16"/>
  <c r="U253" i="16"/>
  <c r="T253" i="16"/>
  <c r="O253" i="16"/>
  <c r="N253" i="16"/>
  <c r="M253" i="16"/>
  <c r="K253" i="16"/>
  <c r="I253" i="16"/>
  <c r="G253" i="16"/>
  <c r="U252" i="16"/>
  <c r="T252" i="16"/>
  <c r="N252" i="16"/>
  <c r="O252" i="16" s="1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O249" i="16"/>
  <c r="N249" i="16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S247" i="16"/>
  <c r="R247" i="16"/>
  <c r="Q247" i="16"/>
  <c r="P247" i="16"/>
  <c r="L247" i="16"/>
  <c r="J247" i="16"/>
  <c r="H247" i="16"/>
  <c r="F247" i="16"/>
  <c r="E247" i="16"/>
  <c r="D247" i="16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N244" i="16"/>
  <c r="O244" i="16" s="1"/>
  <c r="M244" i="16"/>
  <c r="K244" i="16"/>
  <c r="I244" i="16"/>
  <c r="G244" i="16"/>
  <c r="U243" i="16"/>
  <c r="T243" i="16"/>
  <c r="O243" i="16"/>
  <c r="N243" i="16"/>
  <c r="M243" i="16"/>
  <c r="K243" i="16"/>
  <c r="I243" i="16"/>
  <c r="G243" i="16"/>
  <c r="U242" i="16"/>
  <c r="T242" i="16"/>
  <c r="N242" i="16"/>
  <c r="O242" i="16" s="1"/>
  <c r="M242" i="16"/>
  <c r="K242" i="16"/>
  <c r="I242" i="16"/>
  <c r="G242" i="16"/>
  <c r="U241" i="16"/>
  <c r="T241" i="16"/>
  <c r="N241" i="16"/>
  <c r="O241" i="16" s="1"/>
  <c r="M241" i="16"/>
  <c r="K241" i="16"/>
  <c r="I241" i="16"/>
  <c r="G241" i="16"/>
  <c r="S240" i="16"/>
  <c r="R240" i="16"/>
  <c r="T240" i="16" s="1"/>
  <c r="Q240" i="16"/>
  <c r="P240" i="16"/>
  <c r="U240" i="16" s="1"/>
  <c r="L240" i="16"/>
  <c r="J240" i="16"/>
  <c r="H240" i="16"/>
  <c r="F240" i="16"/>
  <c r="N240" i="16" s="1"/>
  <c r="E240" i="16"/>
  <c r="M240" i="16" s="1"/>
  <c r="D240" i="16"/>
  <c r="U239" i="16"/>
  <c r="T239" i="16"/>
  <c r="O239" i="16"/>
  <c r="N239" i="16"/>
  <c r="M239" i="16"/>
  <c r="K239" i="16"/>
  <c r="I239" i="16"/>
  <c r="G239" i="16"/>
  <c r="U238" i="16"/>
  <c r="T238" i="16"/>
  <c r="O238" i="16"/>
  <c r="N238" i="16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O236" i="16"/>
  <c r="N236" i="16"/>
  <c r="M236" i="16"/>
  <c r="K236" i="16"/>
  <c r="I236" i="16"/>
  <c r="G236" i="16"/>
  <c r="U235" i="16"/>
  <c r="T235" i="16"/>
  <c r="N235" i="16"/>
  <c r="O235" i="16" s="1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S231" i="16"/>
  <c r="R231" i="16"/>
  <c r="T231" i="16" s="1"/>
  <c r="Q231" i="16"/>
  <c r="P231" i="16"/>
  <c r="L231" i="16"/>
  <c r="J231" i="16"/>
  <c r="H231" i="16"/>
  <c r="F231" i="16"/>
  <c r="N231" i="16" s="1"/>
  <c r="E231" i="16"/>
  <c r="K231" i="16" s="1"/>
  <c r="D231" i="16"/>
  <c r="I231" i="16" s="1"/>
  <c r="S230" i="16"/>
  <c r="R230" i="16"/>
  <c r="T230" i="16" s="1"/>
  <c r="Q230" i="16"/>
  <c r="P230" i="16"/>
  <c r="U230" i="16" s="1"/>
  <c r="L230" i="16"/>
  <c r="J230" i="16"/>
  <c r="H230" i="16"/>
  <c r="F230" i="16"/>
  <c r="N230" i="16" s="1"/>
  <c r="E230" i="16"/>
  <c r="M230" i="16" s="1"/>
  <c r="D230" i="16"/>
  <c r="U229" i="16"/>
  <c r="T229" i="16"/>
  <c r="O229" i="16"/>
  <c r="N229" i="16"/>
  <c r="M229" i="16"/>
  <c r="K229" i="16"/>
  <c r="I229" i="16"/>
  <c r="G229" i="16"/>
  <c r="U228" i="16"/>
  <c r="T228" i="16"/>
  <c r="O228" i="16"/>
  <c r="N228" i="16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O226" i="16"/>
  <c r="N226" i="16"/>
  <c r="M226" i="16"/>
  <c r="K226" i="16"/>
  <c r="I226" i="16"/>
  <c r="G226" i="16"/>
  <c r="U225" i="16"/>
  <c r="T225" i="16"/>
  <c r="O225" i="16"/>
  <c r="N225" i="16"/>
  <c r="M225" i="16"/>
  <c r="K225" i="16"/>
  <c r="I225" i="16"/>
  <c r="G225" i="16"/>
  <c r="S224" i="16"/>
  <c r="R224" i="16"/>
  <c r="Q224" i="16"/>
  <c r="P224" i="16"/>
  <c r="L224" i="16"/>
  <c r="J224" i="16"/>
  <c r="H224" i="16"/>
  <c r="F224" i="16"/>
  <c r="E224" i="16"/>
  <c r="D224" i="16"/>
  <c r="U223" i="16"/>
  <c r="T223" i="16"/>
  <c r="O223" i="16"/>
  <c r="N223" i="16"/>
  <c r="M223" i="16"/>
  <c r="K223" i="16"/>
  <c r="I223" i="16"/>
  <c r="G223" i="16"/>
  <c r="U222" i="16"/>
  <c r="T222" i="16"/>
  <c r="N222" i="16"/>
  <c r="O222" i="16" s="1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O219" i="16"/>
  <c r="N219" i="16"/>
  <c r="M219" i="16"/>
  <c r="K219" i="16"/>
  <c r="I219" i="16"/>
  <c r="G219" i="16"/>
  <c r="U218" i="16"/>
  <c r="T218" i="16"/>
  <c r="N218" i="16"/>
  <c r="O218" i="16" s="1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S216" i="16"/>
  <c r="R216" i="16"/>
  <c r="T216" i="16" s="1"/>
  <c r="Q216" i="16"/>
  <c r="P216" i="16"/>
  <c r="L216" i="16"/>
  <c r="J216" i="16"/>
  <c r="U216" i="16" s="1"/>
  <c r="H216" i="16"/>
  <c r="F216" i="16"/>
  <c r="N216" i="16" s="1"/>
  <c r="E216" i="16"/>
  <c r="M216" i="16" s="1"/>
  <c r="D216" i="16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N210" i="16"/>
  <c r="O210" i="16" s="1"/>
  <c r="M210" i="16"/>
  <c r="K210" i="16"/>
  <c r="I210" i="16"/>
  <c r="G210" i="16"/>
  <c r="U209" i="16"/>
  <c r="T209" i="16"/>
  <c r="N209" i="16"/>
  <c r="O209" i="16" s="1"/>
  <c r="M209" i="16"/>
  <c r="K209" i="16"/>
  <c r="I209" i="16"/>
  <c r="G209" i="16"/>
  <c r="U208" i="16"/>
  <c r="T208" i="16"/>
  <c r="O208" i="16"/>
  <c r="N208" i="16"/>
  <c r="M208" i="16"/>
  <c r="K208" i="16"/>
  <c r="I208" i="16"/>
  <c r="G208" i="16"/>
  <c r="S205" i="16"/>
  <c r="R205" i="16"/>
  <c r="T205" i="16" s="1"/>
  <c r="Q205" i="16"/>
  <c r="P205" i="16"/>
  <c r="L205" i="16"/>
  <c r="J205" i="16"/>
  <c r="H205" i="16"/>
  <c r="F205" i="16"/>
  <c r="N205" i="16" s="1"/>
  <c r="E205" i="16"/>
  <c r="D205" i="16"/>
  <c r="I205" i="16" s="1"/>
  <c r="S204" i="16"/>
  <c r="R204" i="16"/>
  <c r="T204" i="16" s="1"/>
  <c r="Q204" i="16"/>
  <c r="P204" i="16"/>
  <c r="L204" i="16"/>
  <c r="J204" i="16"/>
  <c r="H204" i="16"/>
  <c r="F204" i="16"/>
  <c r="N204" i="16" s="1"/>
  <c r="E204" i="16"/>
  <c r="M204" i="16" s="1"/>
  <c r="D204" i="16"/>
  <c r="I204" i="16" s="1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N199" i="16"/>
  <c r="O199" i="16" s="1"/>
  <c r="M199" i="16"/>
  <c r="K199" i="16"/>
  <c r="I199" i="16"/>
  <c r="G199" i="16"/>
  <c r="S198" i="16"/>
  <c r="R198" i="16"/>
  <c r="T198" i="16" s="1"/>
  <c r="Q198" i="16"/>
  <c r="P198" i="16"/>
  <c r="L198" i="16"/>
  <c r="J198" i="16"/>
  <c r="H198" i="16"/>
  <c r="F198" i="16"/>
  <c r="E198" i="16"/>
  <c r="K198" i="16" s="1"/>
  <c r="D198" i="16"/>
  <c r="U197" i="16"/>
  <c r="T197" i="16"/>
  <c r="N197" i="16"/>
  <c r="O197" i="16" s="1"/>
  <c r="M197" i="16"/>
  <c r="K197" i="16"/>
  <c r="I197" i="16"/>
  <c r="G197" i="16"/>
  <c r="U196" i="16"/>
  <c r="T196" i="16"/>
  <c r="N196" i="16"/>
  <c r="O196" i="16" s="1"/>
  <c r="M196" i="16"/>
  <c r="K196" i="16"/>
  <c r="I196" i="16"/>
  <c r="G196" i="16"/>
  <c r="U195" i="16"/>
  <c r="T195" i="16"/>
  <c r="O195" i="16"/>
  <c r="N195" i="16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N193" i="16"/>
  <c r="O193" i="16" s="1"/>
  <c r="M193" i="16"/>
  <c r="K193" i="16"/>
  <c r="I193" i="16"/>
  <c r="G193" i="16"/>
  <c r="U192" i="16"/>
  <c r="T192" i="16"/>
  <c r="O192" i="16"/>
  <c r="N192" i="16"/>
  <c r="M192" i="16"/>
  <c r="K192" i="16"/>
  <c r="I192" i="16"/>
  <c r="G192" i="16"/>
  <c r="S191" i="16"/>
  <c r="R191" i="16"/>
  <c r="T191" i="16" s="1"/>
  <c r="Q191" i="16"/>
  <c r="P191" i="16"/>
  <c r="U191" i="16" s="1"/>
  <c r="L191" i="16"/>
  <c r="J191" i="16"/>
  <c r="H191" i="16"/>
  <c r="F191" i="16"/>
  <c r="N191" i="16" s="1"/>
  <c r="E191" i="16"/>
  <c r="M191" i="16" s="1"/>
  <c r="D191" i="16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S185" i="16"/>
  <c r="R185" i="16"/>
  <c r="T185" i="16" s="1"/>
  <c r="Q185" i="16"/>
  <c r="P185" i="16"/>
  <c r="L185" i="16"/>
  <c r="J185" i="16"/>
  <c r="H185" i="16"/>
  <c r="F185" i="16"/>
  <c r="N185" i="16" s="1"/>
  <c r="O185" i="16" s="1"/>
  <c r="E185" i="16"/>
  <c r="D185" i="16"/>
  <c r="G185" i="16" s="1"/>
  <c r="U184" i="16"/>
  <c r="T184" i="16"/>
  <c r="N184" i="16"/>
  <c r="O184" i="16" s="1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N180" i="16"/>
  <c r="O180" i="16" s="1"/>
  <c r="M180" i="16"/>
  <c r="K180" i="16"/>
  <c r="I180" i="16"/>
  <c r="G180" i="16"/>
  <c r="S179" i="16"/>
  <c r="R179" i="16"/>
  <c r="T179" i="16" s="1"/>
  <c r="Q179" i="16"/>
  <c r="P179" i="16"/>
  <c r="L179" i="16"/>
  <c r="J179" i="16"/>
  <c r="H179" i="16"/>
  <c r="F179" i="16"/>
  <c r="N179" i="16" s="1"/>
  <c r="E179" i="16"/>
  <c r="M179" i="16" s="1"/>
  <c r="D179" i="16"/>
  <c r="G179" i="16" s="1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S170" i="16"/>
  <c r="R170" i="16"/>
  <c r="T170" i="16" s="1"/>
  <c r="Q170" i="16"/>
  <c r="P170" i="16"/>
  <c r="L170" i="16"/>
  <c r="J170" i="16"/>
  <c r="H170" i="16"/>
  <c r="F170" i="16"/>
  <c r="E170" i="16"/>
  <c r="M170" i="16" s="1"/>
  <c r="D170" i="16"/>
  <c r="S169" i="16"/>
  <c r="R169" i="16"/>
  <c r="T169" i="16" s="1"/>
  <c r="Q169" i="16"/>
  <c r="P169" i="16"/>
  <c r="U169" i="16" s="1"/>
  <c r="L169" i="16"/>
  <c r="J169" i="16"/>
  <c r="H169" i="16"/>
  <c r="F169" i="16"/>
  <c r="N169" i="16" s="1"/>
  <c r="E169" i="16"/>
  <c r="M169" i="16" s="1"/>
  <c r="D169" i="16"/>
  <c r="U168" i="16"/>
  <c r="T168" i="16"/>
  <c r="O168" i="16"/>
  <c r="N168" i="16"/>
  <c r="M168" i="16"/>
  <c r="K168" i="16"/>
  <c r="I168" i="16"/>
  <c r="G168" i="16"/>
  <c r="U167" i="16"/>
  <c r="T167" i="16"/>
  <c r="O167" i="16"/>
  <c r="N167" i="16"/>
  <c r="M167" i="16"/>
  <c r="K167" i="16"/>
  <c r="I167" i="16"/>
  <c r="G167" i="16"/>
  <c r="U166" i="16"/>
  <c r="T166" i="16"/>
  <c r="N166" i="16"/>
  <c r="O166" i="16" s="1"/>
  <c r="M166" i="16"/>
  <c r="K166" i="16"/>
  <c r="I166" i="16"/>
  <c r="G166" i="16"/>
  <c r="U165" i="16"/>
  <c r="T165" i="16"/>
  <c r="N165" i="16"/>
  <c r="O165" i="16" s="1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S163" i="16"/>
  <c r="R163" i="16"/>
  <c r="T163" i="16" s="1"/>
  <c r="Q163" i="16"/>
  <c r="P163" i="16"/>
  <c r="U163" i="16" s="1"/>
  <c r="L163" i="16"/>
  <c r="J163" i="16"/>
  <c r="H163" i="16"/>
  <c r="F163" i="16"/>
  <c r="N163" i="16" s="1"/>
  <c r="E163" i="16"/>
  <c r="D163" i="16"/>
  <c r="I163" i="16" s="1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O158" i="16"/>
  <c r="N158" i="16"/>
  <c r="M158" i="16"/>
  <c r="K158" i="16"/>
  <c r="I158" i="16"/>
  <c r="G158" i="16"/>
  <c r="S157" i="16"/>
  <c r="R157" i="16"/>
  <c r="T157" i="16" s="1"/>
  <c r="Q157" i="16"/>
  <c r="P157" i="16"/>
  <c r="L157" i="16"/>
  <c r="J157" i="16"/>
  <c r="H157" i="16"/>
  <c r="F157" i="16"/>
  <c r="N157" i="16" s="1"/>
  <c r="E157" i="16"/>
  <c r="M157" i="16" s="1"/>
  <c r="D157" i="16"/>
  <c r="U156" i="16"/>
  <c r="T156" i="16"/>
  <c r="O156" i="16"/>
  <c r="N156" i="16"/>
  <c r="M156" i="16"/>
  <c r="K156" i="16"/>
  <c r="I156" i="16"/>
  <c r="G156" i="16"/>
  <c r="U155" i="16"/>
  <c r="T155" i="16"/>
  <c r="N155" i="16"/>
  <c r="O155" i="16" s="1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O153" i="16"/>
  <c r="N153" i="16"/>
  <c r="M153" i="16"/>
  <c r="K153" i="16"/>
  <c r="I153" i="16"/>
  <c r="G153" i="16"/>
  <c r="U152" i="16"/>
  <c r="T152" i="16"/>
  <c r="N152" i="16"/>
  <c r="O152" i="16" s="1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S150" i="16"/>
  <c r="R150" i="16"/>
  <c r="Q150" i="16"/>
  <c r="P150" i="16"/>
  <c r="U150" i="16" s="1"/>
  <c r="L150" i="16"/>
  <c r="J150" i="16"/>
  <c r="H150" i="16"/>
  <c r="F150" i="16"/>
  <c r="N150" i="16" s="1"/>
  <c r="E150" i="16"/>
  <c r="D150" i="16"/>
  <c r="U149" i="16"/>
  <c r="T149" i="16"/>
  <c r="O149" i="16"/>
  <c r="N149" i="16"/>
  <c r="M149" i="16"/>
  <c r="K149" i="16"/>
  <c r="I149" i="16"/>
  <c r="G149" i="16"/>
  <c r="U148" i="16"/>
  <c r="T148" i="16"/>
  <c r="O148" i="16"/>
  <c r="N148" i="16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N146" i="16"/>
  <c r="O146" i="16" s="1"/>
  <c r="M146" i="16"/>
  <c r="K146" i="16"/>
  <c r="I146" i="16"/>
  <c r="G146" i="16"/>
  <c r="U145" i="16"/>
  <c r="T145" i="16"/>
  <c r="N145" i="16"/>
  <c r="O145" i="16" s="1"/>
  <c r="M145" i="16"/>
  <c r="K145" i="16"/>
  <c r="I145" i="16"/>
  <c r="G145" i="16"/>
  <c r="S144" i="16"/>
  <c r="R144" i="16"/>
  <c r="T144" i="16" s="1"/>
  <c r="Q144" i="16"/>
  <c r="P144" i="16"/>
  <c r="L144" i="16"/>
  <c r="J144" i="16"/>
  <c r="H144" i="16"/>
  <c r="F144" i="16"/>
  <c r="N144" i="16" s="1"/>
  <c r="E144" i="16"/>
  <c r="M144" i="16" s="1"/>
  <c r="D144" i="16"/>
  <c r="U143" i="16"/>
  <c r="T143" i="16"/>
  <c r="N143" i="16"/>
  <c r="O143" i="16" s="1"/>
  <c r="M143" i="16"/>
  <c r="K143" i="16"/>
  <c r="I143" i="16"/>
  <c r="G143" i="16"/>
  <c r="U142" i="16"/>
  <c r="T142" i="16"/>
  <c r="O142" i="16"/>
  <c r="N142" i="16"/>
  <c r="M142" i="16"/>
  <c r="K142" i="16"/>
  <c r="I142" i="16"/>
  <c r="G142" i="16"/>
  <c r="U141" i="16"/>
  <c r="T141" i="16"/>
  <c r="N141" i="16"/>
  <c r="O141" i="16" s="1"/>
  <c r="M141" i="16"/>
  <c r="K141" i="16"/>
  <c r="I141" i="16"/>
  <c r="G141" i="16"/>
  <c r="U140" i="16"/>
  <c r="T140" i="16"/>
  <c r="N140" i="16"/>
  <c r="O140" i="16" s="1"/>
  <c r="M140" i="16"/>
  <c r="K140" i="16"/>
  <c r="I140" i="16"/>
  <c r="G140" i="16"/>
  <c r="U139" i="16"/>
  <c r="T139" i="16"/>
  <c r="N139" i="16"/>
  <c r="O139" i="16" s="1"/>
  <c r="M139" i="16"/>
  <c r="K139" i="16"/>
  <c r="I139" i="16"/>
  <c r="G139" i="16"/>
  <c r="U138" i="16"/>
  <c r="T138" i="16"/>
  <c r="N138" i="16"/>
  <c r="O138" i="16" s="1"/>
  <c r="M138" i="16"/>
  <c r="K138" i="16"/>
  <c r="I138" i="16"/>
  <c r="G138" i="16"/>
  <c r="S137" i="16"/>
  <c r="R137" i="16"/>
  <c r="T137" i="16" s="1"/>
  <c r="Q137" i="16"/>
  <c r="P137" i="16"/>
  <c r="L137" i="16"/>
  <c r="J137" i="16"/>
  <c r="H137" i="16"/>
  <c r="F137" i="16"/>
  <c r="N137" i="16" s="1"/>
  <c r="O137" i="16" s="1"/>
  <c r="E137" i="16"/>
  <c r="M137" i="16" s="1"/>
  <c r="D137" i="16"/>
  <c r="I137" i="16" s="1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S132" i="16"/>
  <c r="R132" i="16"/>
  <c r="T132" i="16" s="1"/>
  <c r="Q132" i="16"/>
  <c r="P132" i="16"/>
  <c r="L132" i="16"/>
  <c r="J132" i="16"/>
  <c r="H132" i="16"/>
  <c r="F132" i="16"/>
  <c r="N132" i="16" s="1"/>
  <c r="E132" i="16"/>
  <c r="M132" i="16" s="1"/>
  <c r="D132" i="16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O129" i="16"/>
  <c r="N129" i="16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S126" i="16"/>
  <c r="R126" i="16"/>
  <c r="T126" i="16" s="1"/>
  <c r="Q126" i="16"/>
  <c r="P126" i="16"/>
  <c r="L126" i="16"/>
  <c r="J126" i="16"/>
  <c r="H126" i="16"/>
  <c r="F126" i="16"/>
  <c r="E126" i="16"/>
  <c r="D126" i="16"/>
  <c r="U125" i="16"/>
  <c r="T125" i="16"/>
  <c r="O125" i="16"/>
  <c r="N125" i="16"/>
  <c r="M125" i="16"/>
  <c r="K125" i="16"/>
  <c r="I125" i="16"/>
  <c r="G125" i="16"/>
  <c r="U124" i="16"/>
  <c r="T124" i="16"/>
  <c r="N124" i="16"/>
  <c r="O124" i="16" s="1"/>
  <c r="M124" i="16"/>
  <c r="K124" i="16"/>
  <c r="I124" i="16"/>
  <c r="G124" i="16"/>
  <c r="U123" i="16"/>
  <c r="T123" i="16"/>
  <c r="N123" i="16"/>
  <c r="O123" i="16" s="1"/>
  <c r="M123" i="16"/>
  <c r="K123" i="16"/>
  <c r="I123" i="16"/>
  <c r="G123" i="16"/>
  <c r="U122" i="16"/>
  <c r="T122" i="16"/>
  <c r="N122" i="16"/>
  <c r="O122" i="16" s="1"/>
  <c r="M122" i="16"/>
  <c r="K122" i="16"/>
  <c r="I122" i="16"/>
  <c r="G122" i="16"/>
  <c r="S121" i="16"/>
  <c r="R121" i="16"/>
  <c r="T121" i="16" s="1"/>
  <c r="Q121" i="16"/>
  <c r="P121" i="16"/>
  <c r="L121" i="16"/>
  <c r="J121" i="16"/>
  <c r="U121" i="16" s="1"/>
  <c r="H121" i="16"/>
  <c r="F121" i="16"/>
  <c r="N121" i="16" s="1"/>
  <c r="E121" i="16"/>
  <c r="D121" i="16"/>
  <c r="G121" i="16" s="1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N118" i="16"/>
  <c r="O118" i="16" s="1"/>
  <c r="M118" i="16"/>
  <c r="K118" i="16"/>
  <c r="I118" i="16"/>
  <c r="G118" i="16"/>
  <c r="U117" i="16"/>
  <c r="T117" i="16"/>
  <c r="N117" i="16"/>
  <c r="O117" i="16" s="1"/>
  <c r="M117" i="16"/>
  <c r="K117" i="16"/>
  <c r="I117" i="16"/>
  <c r="G117" i="16"/>
  <c r="U116" i="16"/>
  <c r="T116" i="16"/>
  <c r="N116" i="16"/>
  <c r="O116" i="16" s="1"/>
  <c r="M116" i="16"/>
  <c r="K116" i="16"/>
  <c r="I116" i="16"/>
  <c r="G116" i="16"/>
  <c r="U115" i="16"/>
  <c r="T115" i="16"/>
  <c r="N115" i="16"/>
  <c r="O115" i="16" s="1"/>
  <c r="M115" i="16"/>
  <c r="K115" i="16"/>
  <c r="I115" i="16"/>
  <c r="G115" i="16"/>
  <c r="U114" i="16"/>
  <c r="T114" i="16"/>
  <c r="N114" i="16"/>
  <c r="O114" i="16" s="1"/>
  <c r="M114" i="16"/>
  <c r="K114" i="16"/>
  <c r="I114" i="16"/>
  <c r="G114" i="16"/>
  <c r="U113" i="16"/>
  <c r="T113" i="16"/>
  <c r="O113" i="16"/>
  <c r="N113" i="16"/>
  <c r="M113" i="16"/>
  <c r="K113" i="16"/>
  <c r="I113" i="16"/>
  <c r="G113" i="16"/>
  <c r="S112" i="16"/>
  <c r="R112" i="16"/>
  <c r="T112" i="16" s="1"/>
  <c r="Q112" i="16"/>
  <c r="P112" i="16"/>
  <c r="L112" i="16"/>
  <c r="J112" i="16"/>
  <c r="H112" i="16"/>
  <c r="F112" i="16"/>
  <c r="E112" i="16"/>
  <c r="D112" i="16"/>
  <c r="G112" i="16" s="1"/>
  <c r="U111" i="16"/>
  <c r="T111" i="16"/>
  <c r="O111" i="16"/>
  <c r="N111" i="16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T106" i="16" s="1"/>
  <c r="Q106" i="16"/>
  <c r="P106" i="16"/>
  <c r="L106" i="16"/>
  <c r="J106" i="16"/>
  <c r="H106" i="16"/>
  <c r="F106" i="16"/>
  <c r="N106" i="16" s="1"/>
  <c r="E106" i="16"/>
  <c r="K106" i="16" s="1"/>
  <c r="D106" i="16"/>
  <c r="G106" i="16" s="1"/>
  <c r="U105" i="16"/>
  <c r="T105" i="16"/>
  <c r="N105" i="16"/>
  <c r="O105" i="16" s="1"/>
  <c r="M105" i="16"/>
  <c r="K105" i="16"/>
  <c r="I105" i="16"/>
  <c r="G105" i="16"/>
  <c r="S102" i="16"/>
  <c r="R102" i="16"/>
  <c r="T102" i="16" s="1"/>
  <c r="Q102" i="16"/>
  <c r="P102" i="16"/>
  <c r="L102" i="16"/>
  <c r="J102" i="16"/>
  <c r="H102" i="16"/>
  <c r="F102" i="16"/>
  <c r="N102" i="16" s="1"/>
  <c r="E102" i="16"/>
  <c r="D102" i="16"/>
  <c r="G102" i="16" s="1"/>
  <c r="S101" i="16"/>
  <c r="R101" i="16"/>
  <c r="T101" i="16" s="1"/>
  <c r="Q101" i="16"/>
  <c r="P101" i="16"/>
  <c r="U101" i="16" s="1"/>
  <c r="L101" i="16"/>
  <c r="J101" i="16"/>
  <c r="H101" i="16"/>
  <c r="F101" i="16"/>
  <c r="N101" i="16" s="1"/>
  <c r="E101" i="16"/>
  <c r="M101" i="16" s="1"/>
  <c r="D101" i="16"/>
  <c r="G101" i="16" s="1"/>
  <c r="U100" i="16"/>
  <c r="T100" i="16"/>
  <c r="O100" i="16"/>
  <c r="N100" i="16"/>
  <c r="M100" i="16"/>
  <c r="K100" i="16"/>
  <c r="I100" i="16"/>
  <c r="G100" i="16"/>
  <c r="U99" i="16"/>
  <c r="T99" i="16"/>
  <c r="N99" i="16"/>
  <c r="O99" i="16" s="1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O97" i="16"/>
  <c r="N97" i="16"/>
  <c r="M97" i="16"/>
  <c r="K97" i="16"/>
  <c r="I97" i="16"/>
  <c r="G97" i="16"/>
  <c r="S96" i="16"/>
  <c r="R96" i="16"/>
  <c r="T96" i="16" s="1"/>
  <c r="Q96" i="16"/>
  <c r="P96" i="16"/>
  <c r="U96" i="16" s="1"/>
  <c r="L96" i="16"/>
  <c r="J96" i="16"/>
  <c r="H96" i="16"/>
  <c r="F96" i="16"/>
  <c r="N96" i="16" s="1"/>
  <c r="E96" i="16"/>
  <c r="D96" i="16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O92" i="16"/>
  <c r="N92" i="16"/>
  <c r="M92" i="16"/>
  <c r="K92" i="16"/>
  <c r="I92" i="16"/>
  <c r="G92" i="16"/>
  <c r="S91" i="16"/>
  <c r="R91" i="16"/>
  <c r="T91" i="16" s="1"/>
  <c r="Q91" i="16"/>
  <c r="P91" i="16"/>
  <c r="U91" i="16" s="1"/>
  <c r="L91" i="16"/>
  <c r="J91" i="16"/>
  <c r="H91" i="16"/>
  <c r="F91" i="16"/>
  <c r="N91" i="16" s="1"/>
  <c r="E91" i="16"/>
  <c r="M91" i="16" s="1"/>
  <c r="D91" i="16"/>
  <c r="I91" i="16" s="1"/>
  <c r="U90" i="16"/>
  <c r="T90" i="16"/>
  <c r="N90" i="16"/>
  <c r="O90" i="16" s="1"/>
  <c r="M90" i="16"/>
  <c r="K90" i="16"/>
  <c r="I90" i="16"/>
  <c r="G90" i="16"/>
  <c r="U89" i="16"/>
  <c r="T89" i="16"/>
  <c r="N89" i="16"/>
  <c r="O89" i="16" s="1"/>
  <c r="M89" i="16"/>
  <c r="K89" i="16"/>
  <c r="I89" i="16"/>
  <c r="G89" i="16"/>
  <c r="U88" i="16"/>
  <c r="T88" i="16"/>
  <c r="N88" i="16"/>
  <c r="O88" i="16" s="1"/>
  <c r="M88" i="16"/>
  <c r="K88" i="16"/>
  <c r="I88" i="16"/>
  <c r="G88" i="16"/>
  <c r="S85" i="16"/>
  <c r="R85" i="16"/>
  <c r="T85" i="16" s="1"/>
  <c r="Q85" i="16"/>
  <c r="P85" i="16"/>
  <c r="L85" i="16"/>
  <c r="J85" i="16"/>
  <c r="H85" i="16"/>
  <c r="F85" i="16"/>
  <c r="N85" i="16" s="1"/>
  <c r="E85" i="16"/>
  <c r="D85" i="16"/>
  <c r="I85" i="16" s="1"/>
  <c r="S84" i="16"/>
  <c r="R84" i="16"/>
  <c r="T84" i="16" s="1"/>
  <c r="Q84" i="16"/>
  <c r="P84" i="16"/>
  <c r="U84" i="16" s="1"/>
  <c r="L84" i="16"/>
  <c r="J84" i="16"/>
  <c r="H84" i="16"/>
  <c r="F84" i="16"/>
  <c r="N84" i="16" s="1"/>
  <c r="E84" i="16"/>
  <c r="D84" i="16"/>
  <c r="G84" i="16" s="1"/>
  <c r="U83" i="16"/>
  <c r="T83" i="16"/>
  <c r="O83" i="16"/>
  <c r="N83" i="16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O81" i="16"/>
  <c r="N81" i="16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O79" i="16"/>
  <c r="N79" i="16"/>
  <c r="M79" i="16"/>
  <c r="K79" i="16"/>
  <c r="I79" i="16"/>
  <c r="G79" i="16"/>
  <c r="S78" i="16"/>
  <c r="R78" i="16"/>
  <c r="T78" i="16" s="1"/>
  <c r="Q78" i="16"/>
  <c r="P78" i="16"/>
  <c r="L78" i="16"/>
  <c r="J78" i="16"/>
  <c r="H78" i="16"/>
  <c r="F78" i="16"/>
  <c r="N78" i="16" s="1"/>
  <c r="E78" i="16"/>
  <c r="M78" i="16" s="1"/>
  <c r="D78" i="16"/>
  <c r="G78" i="16" s="1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O74" i="16"/>
  <c r="N74" i="16"/>
  <c r="M74" i="16"/>
  <c r="K74" i="16"/>
  <c r="I74" i="16"/>
  <c r="G74" i="16"/>
  <c r="U73" i="16"/>
  <c r="T73" i="16"/>
  <c r="O73" i="16"/>
  <c r="N73" i="16"/>
  <c r="M73" i="16"/>
  <c r="K73" i="16"/>
  <c r="I73" i="16"/>
  <c r="G73" i="16"/>
  <c r="U72" i="16"/>
  <c r="T72" i="16"/>
  <c r="N72" i="16"/>
  <c r="O72" i="16" s="1"/>
  <c r="M72" i="16"/>
  <c r="K72" i="16"/>
  <c r="I72" i="16"/>
  <c r="G72" i="16"/>
  <c r="U71" i="16"/>
  <c r="T71" i="16"/>
  <c r="O71" i="16"/>
  <c r="N71" i="16"/>
  <c r="M71" i="16"/>
  <c r="K71" i="16"/>
  <c r="I71" i="16"/>
  <c r="G71" i="16"/>
  <c r="S70" i="16"/>
  <c r="R70" i="16"/>
  <c r="Q70" i="16"/>
  <c r="P70" i="16"/>
  <c r="U70" i="16" s="1"/>
  <c r="L70" i="16"/>
  <c r="J70" i="16"/>
  <c r="H70" i="16"/>
  <c r="F70" i="16"/>
  <c r="N70" i="16" s="1"/>
  <c r="E70" i="16"/>
  <c r="D70" i="16"/>
  <c r="U69" i="16"/>
  <c r="T69" i="16"/>
  <c r="O69" i="16"/>
  <c r="N69" i="16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N67" i="16"/>
  <c r="O67" i="16" s="1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S63" i="16"/>
  <c r="R63" i="16"/>
  <c r="T63" i="16" s="1"/>
  <c r="Q63" i="16"/>
  <c r="P63" i="16"/>
  <c r="U63" i="16" s="1"/>
  <c r="L63" i="16"/>
  <c r="J63" i="16"/>
  <c r="H63" i="16"/>
  <c r="F63" i="16"/>
  <c r="E63" i="16"/>
  <c r="D63" i="16"/>
  <c r="I63" i="16" s="1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N60" i="16"/>
  <c r="O60" i="16" s="1"/>
  <c r="M60" i="16"/>
  <c r="K60" i="16"/>
  <c r="I60" i="16"/>
  <c r="G60" i="16"/>
  <c r="U59" i="16"/>
  <c r="T59" i="16"/>
  <c r="O59" i="16"/>
  <c r="N59" i="16"/>
  <c r="M59" i="16"/>
  <c r="K59" i="16"/>
  <c r="I59" i="16"/>
  <c r="G59" i="16"/>
  <c r="S58" i="16"/>
  <c r="R58" i="16"/>
  <c r="Q58" i="16"/>
  <c r="P58" i="16"/>
  <c r="L58" i="16"/>
  <c r="J58" i="16"/>
  <c r="H58" i="16"/>
  <c r="F58" i="16"/>
  <c r="N58" i="16" s="1"/>
  <c r="E58" i="16"/>
  <c r="D58" i="16"/>
  <c r="G58" i="16" s="1"/>
  <c r="U57" i="16"/>
  <c r="T57" i="16"/>
  <c r="N57" i="16"/>
  <c r="O57" i="16" s="1"/>
  <c r="M57" i="16"/>
  <c r="K57" i="16"/>
  <c r="I57" i="16"/>
  <c r="G57" i="16"/>
  <c r="S54" i="16"/>
  <c r="R54" i="16"/>
  <c r="T54" i="16" s="1"/>
  <c r="Q54" i="16"/>
  <c r="P54" i="16"/>
  <c r="L54" i="16"/>
  <c r="J54" i="16"/>
  <c r="U54" i="16" s="1"/>
  <c r="H54" i="16"/>
  <c r="F54" i="16"/>
  <c r="E54" i="16"/>
  <c r="K54" i="16" s="1"/>
  <c r="D54" i="16"/>
  <c r="I54" i="16" s="1"/>
  <c r="S53" i="16"/>
  <c r="R53" i="16"/>
  <c r="T53" i="16" s="1"/>
  <c r="Q53" i="16"/>
  <c r="P53" i="16"/>
  <c r="U53" i="16" s="1"/>
  <c r="L53" i="16"/>
  <c r="J53" i="16"/>
  <c r="H53" i="16"/>
  <c r="F53" i="16"/>
  <c r="N53" i="16" s="1"/>
  <c r="E53" i="16"/>
  <c r="D53" i="16"/>
  <c r="U52" i="16"/>
  <c r="T52" i="16"/>
  <c r="O52" i="16"/>
  <c r="N52" i="16"/>
  <c r="M52" i="16"/>
  <c r="K52" i="16"/>
  <c r="I52" i="16"/>
  <c r="G52" i="16"/>
  <c r="U51" i="16"/>
  <c r="T51" i="16"/>
  <c r="O51" i="16"/>
  <c r="N51" i="16"/>
  <c r="M51" i="16"/>
  <c r="K51" i="16"/>
  <c r="I51" i="16"/>
  <c r="G51" i="16"/>
  <c r="U50" i="16"/>
  <c r="T50" i="16"/>
  <c r="O50" i="16"/>
  <c r="N50" i="16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S47" i="16"/>
  <c r="R47" i="16"/>
  <c r="T47" i="16" s="1"/>
  <c r="Q47" i="16"/>
  <c r="P47" i="16"/>
  <c r="U47" i="16" s="1"/>
  <c r="L47" i="16"/>
  <c r="J47" i="16"/>
  <c r="H47" i="16"/>
  <c r="F47" i="16"/>
  <c r="E47" i="16"/>
  <c r="D47" i="16"/>
  <c r="I47" i="16" s="1"/>
  <c r="U46" i="16"/>
  <c r="T46" i="16"/>
  <c r="N46" i="16"/>
  <c r="O46" i="16" s="1"/>
  <c r="M46" i="16"/>
  <c r="K46" i="16"/>
  <c r="I46" i="16"/>
  <c r="G46" i="16"/>
  <c r="U45" i="16"/>
  <c r="T45" i="16"/>
  <c r="N45" i="16"/>
  <c r="O45" i="16" s="1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O43" i="16"/>
  <c r="N43" i="16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S40" i="16"/>
  <c r="R40" i="16"/>
  <c r="Q40" i="16"/>
  <c r="P40" i="16"/>
  <c r="L40" i="16"/>
  <c r="J40" i="16"/>
  <c r="H40" i="16"/>
  <c r="F40" i="16"/>
  <c r="N40" i="16" s="1"/>
  <c r="E40" i="16"/>
  <c r="D40" i="16"/>
  <c r="G40" i="16" s="1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N37" i="16"/>
  <c r="O37" i="16" s="1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R35" i="16"/>
  <c r="T35" i="16" s="1"/>
  <c r="Q35" i="16"/>
  <c r="P35" i="16"/>
  <c r="L35" i="16"/>
  <c r="J35" i="16"/>
  <c r="U35" i="16" s="1"/>
  <c r="H35" i="16"/>
  <c r="F35" i="16"/>
  <c r="E35" i="16"/>
  <c r="K35" i="16" s="1"/>
  <c r="D35" i="16"/>
  <c r="I35" i="16" s="1"/>
  <c r="U34" i="16"/>
  <c r="T34" i="16"/>
  <c r="O34" i="16"/>
  <c r="N34" i="16"/>
  <c r="M34" i="16"/>
  <c r="K34" i="16"/>
  <c r="I34" i="16"/>
  <c r="G34" i="16"/>
  <c r="U33" i="16"/>
  <c r="T33" i="16"/>
  <c r="N33" i="16"/>
  <c r="O33" i="16" s="1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N31" i="16"/>
  <c r="O31" i="16" s="1"/>
  <c r="M31" i="16"/>
  <c r="K31" i="16"/>
  <c r="I31" i="16"/>
  <c r="G31" i="16"/>
  <c r="U30" i="16"/>
  <c r="T30" i="16"/>
  <c r="O30" i="16"/>
  <c r="N30" i="16"/>
  <c r="M30" i="16"/>
  <c r="K30" i="16"/>
  <c r="I30" i="16"/>
  <c r="G30" i="16"/>
  <c r="U29" i="16"/>
  <c r="T29" i="16"/>
  <c r="O29" i="16"/>
  <c r="N29" i="16"/>
  <c r="M29" i="16"/>
  <c r="K29" i="16"/>
  <c r="I29" i="16"/>
  <c r="G29" i="16"/>
  <c r="U28" i="16"/>
  <c r="T28" i="16"/>
  <c r="O28" i="16"/>
  <c r="N28" i="16"/>
  <c r="M28" i="16"/>
  <c r="K28" i="16"/>
  <c r="I28" i="16"/>
  <c r="G28" i="16"/>
  <c r="S27" i="16"/>
  <c r="R27" i="16"/>
  <c r="T27" i="16" s="1"/>
  <c r="Q27" i="16"/>
  <c r="P27" i="16"/>
  <c r="U27" i="16" s="1"/>
  <c r="L27" i="16"/>
  <c r="J27" i="16"/>
  <c r="H27" i="16"/>
  <c r="F27" i="16"/>
  <c r="N27" i="16" s="1"/>
  <c r="E27" i="16"/>
  <c r="D27" i="16"/>
  <c r="I27" i="16" s="1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O24" i="16"/>
  <c r="N24" i="16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S19" i="16"/>
  <c r="R19" i="16"/>
  <c r="T19" i="16" s="1"/>
  <c r="Q19" i="16"/>
  <c r="P19" i="16"/>
  <c r="U19" i="16" s="1"/>
  <c r="L19" i="16"/>
  <c r="J19" i="16"/>
  <c r="H19" i="16"/>
  <c r="F19" i="16"/>
  <c r="E19" i="16"/>
  <c r="D19" i="16"/>
  <c r="I19" i="16" s="1"/>
  <c r="U18" i="16"/>
  <c r="T18" i="16"/>
  <c r="O18" i="16"/>
  <c r="N18" i="16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O16" i="16"/>
  <c r="N16" i="16"/>
  <c r="M16" i="16"/>
  <c r="K16" i="16"/>
  <c r="I16" i="16"/>
  <c r="G16" i="16"/>
  <c r="U15" i="16"/>
  <c r="T15" i="16"/>
  <c r="O15" i="16"/>
  <c r="N15" i="16"/>
  <c r="M15" i="16"/>
  <c r="K15" i="16"/>
  <c r="I15" i="16"/>
  <c r="G15" i="16"/>
  <c r="U14" i="16"/>
  <c r="T14" i="16"/>
  <c r="N14" i="16"/>
  <c r="O14" i="16" s="1"/>
  <c r="M14" i="16"/>
  <c r="K14" i="16"/>
  <c r="I14" i="16"/>
  <c r="G14" i="16"/>
  <c r="U13" i="16"/>
  <c r="T13" i="16"/>
  <c r="O13" i="16"/>
  <c r="N13" i="16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N11" i="16"/>
  <c r="O11" i="16" s="1"/>
  <c r="M11" i="16"/>
  <c r="K11" i="16"/>
  <c r="I11" i="16"/>
  <c r="G11" i="16"/>
  <c r="S10" i="16"/>
  <c r="R10" i="16"/>
  <c r="Q10" i="16"/>
  <c r="P10" i="16"/>
  <c r="L10" i="16"/>
  <c r="J10" i="16"/>
  <c r="H10" i="16"/>
  <c r="F10" i="16"/>
  <c r="N10" i="16" s="1"/>
  <c r="E10" i="16"/>
  <c r="D10" i="16"/>
  <c r="G10" i="16" s="1"/>
  <c r="U9" i="16"/>
  <c r="T9" i="16"/>
  <c r="N9" i="16"/>
  <c r="O9" i="16" s="1"/>
  <c r="M9" i="16"/>
  <c r="K9" i="16"/>
  <c r="I9" i="16"/>
  <c r="G9" i="16"/>
  <c r="U8" i="16"/>
  <c r="T8" i="16"/>
  <c r="N8" i="16"/>
  <c r="O8" i="16" s="1"/>
  <c r="M8" i="16"/>
  <c r="K8" i="16"/>
  <c r="I8" i="16"/>
  <c r="G8" i="16"/>
  <c r="S339" i="15"/>
  <c r="R339" i="15"/>
  <c r="T339" i="15" s="1"/>
  <c r="Q339" i="15"/>
  <c r="P339" i="15"/>
  <c r="L339" i="15"/>
  <c r="J339" i="15"/>
  <c r="H339" i="15"/>
  <c r="F339" i="15"/>
  <c r="N339" i="15" s="1"/>
  <c r="E339" i="15"/>
  <c r="D339" i="15"/>
  <c r="I339" i="15" s="1"/>
  <c r="S338" i="15"/>
  <c r="R338" i="15"/>
  <c r="T338" i="15" s="1"/>
  <c r="Q338" i="15"/>
  <c r="P338" i="15"/>
  <c r="L338" i="15"/>
  <c r="J338" i="15"/>
  <c r="H338" i="15"/>
  <c r="F338" i="15"/>
  <c r="N338" i="15" s="1"/>
  <c r="E338" i="15"/>
  <c r="M338" i="15" s="1"/>
  <c r="D338" i="15"/>
  <c r="G338" i="15" s="1"/>
  <c r="S337" i="15"/>
  <c r="R337" i="15"/>
  <c r="T337" i="15" s="1"/>
  <c r="Q337" i="15"/>
  <c r="P337" i="15"/>
  <c r="L337" i="15"/>
  <c r="J337" i="15"/>
  <c r="H337" i="15"/>
  <c r="F337" i="15"/>
  <c r="E337" i="15"/>
  <c r="M337" i="15" s="1"/>
  <c r="D337" i="15"/>
  <c r="G337" i="15" s="1"/>
  <c r="U336" i="15"/>
  <c r="T336" i="15"/>
  <c r="O336" i="15"/>
  <c r="N336" i="15"/>
  <c r="M336" i="15"/>
  <c r="K336" i="15"/>
  <c r="I336" i="15"/>
  <c r="G336" i="15"/>
  <c r="U335" i="15"/>
  <c r="T335" i="15"/>
  <c r="N335" i="15"/>
  <c r="O335" i="15" s="1"/>
  <c r="M335" i="15"/>
  <c r="K335" i="15"/>
  <c r="I335" i="15"/>
  <c r="G335" i="15"/>
  <c r="U334" i="15"/>
  <c r="T334" i="15"/>
  <c r="N334" i="15"/>
  <c r="O334" i="15" s="1"/>
  <c r="M334" i="15"/>
  <c r="K334" i="15"/>
  <c r="I334" i="15"/>
  <c r="G334" i="15"/>
  <c r="U333" i="15"/>
  <c r="T333" i="15"/>
  <c r="N333" i="15"/>
  <c r="O333" i="15" s="1"/>
  <c r="M333" i="15"/>
  <c r="K333" i="15"/>
  <c r="I333" i="15"/>
  <c r="G333" i="15"/>
  <c r="S332" i="15"/>
  <c r="R332" i="15"/>
  <c r="T332" i="15" s="1"/>
  <c r="Q332" i="15"/>
  <c r="P332" i="15"/>
  <c r="L332" i="15"/>
  <c r="J332" i="15"/>
  <c r="U332" i="15" s="1"/>
  <c r="H332" i="15"/>
  <c r="F332" i="15"/>
  <c r="N332" i="15" s="1"/>
  <c r="E332" i="15"/>
  <c r="D332" i="15"/>
  <c r="U331" i="15"/>
  <c r="T331" i="15"/>
  <c r="N331" i="15"/>
  <c r="O331" i="15" s="1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S323" i="15"/>
  <c r="R323" i="15"/>
  <c r="T323" i="15" s="1"/>
  <c r="Q323" i="15"/>
  <c r="P323" i="15"/>
  <c r="L323" i="15"/>
  <c r="J323" i="15"/>
  <c r="H323" i="15"/>
  <c r="F323" i="15"/>
  <c r="N323" i="15" s="1"/>
  <c r="E323" i="15"/>
  <c r="K323" i="15" s="1"/>
  <c r="D323" i="15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S317" i="15"/>
  <c r="R317" i="15"/>
  <c r="T317" i="15" s="1"/>
  <c r="Q317" i="15"/>
  <c r="P317" i="15"/>
  <c r="U317" i="15" s="1"/>
  <c r="L317" i="15"/>
  <c r="J317" i="15"/>
  <c r="H317" i="15"/>
  <c r="F317" i="15"/>
  <c r="N317" i="15" s="1"/>
  <c r="E317" i="15"/>
  <c r="M317" i="15" s="1"/>
  <c r="D317" i="15"/>
  <c r="G317" i="15" s="1"/>
  <c r="U316" i="15"/>
  <c r="T316" i="15"/>
  <c r="O316" i="15"/>
  <c r="N316" i="15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S310" i="15"/>
  <c r="R310" i="15"/>
  <c r="T310" i="15" s="1"/>
  <c r="Q310" i="15"/>
  <c r="P310" i="15"/>
  <c r="L310" i="15"/>
  <c r="J310" i="15"/>
  <c r="H310" i="15"/>
  <c r="F310" i="15"/>
  <c r="N310" i="15" s="1"/>
  <c r="E310" i="15"/>
  <c r="M310" i="15" s="1"/>
  <c r="D310" i="15"/>
  <c r="G310" i="15" s="1"/>
  <c r="U309" i="15"/>
  <c r="T309" i="15"/>
  <c r="N309" i="15"/>
  <c r="O309" i="15" s="1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N307" i="15"/>
  <c r="O307" i="15" s="1"/>
  <c r="M307" i="15"/>
  <c r="K307" i="15"/>
  <c r="I307" i="15"/>
  <c r="G307" i="15"/>
  <c r="U306" i="15"/>
  <c r="T306" i="15"/>
  <c r="N306" i="15"/>
  <c r="O306" i="15" s="1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N304" i="15"/>
  <c r="O304" i="15" s="1"/>
  <c r="M304" i="15"/>
  <c r="K304" i="15"/>
  <c r="I304" i="15"/>
  <c r="G304" i="15"/>
  <c r="S303" i="15"/>
  <c r="R303" i="15"/>
  <c r="T303" i="15" s="1"/>
  <c r="Q303" i="15"/>
  <c r="P303" i="15"/>
  <c r="L303" i="15"/>
  <c r="J303" i="15"/>
  <c r="U303" i="15" s="1"/>
  <c r="H303" i="15"/>
  <c r="F303" i="15"/>
  <c r="E303" i="15"/>
  <c r="D303" i="15"/>
  <c r="G303" i="15" s="1"/>
  <c r="U302" i="15"/>
  <c r="T302" i="15"/>
  <c r="N302" i="15"/>
  <c r="O302" i="15" s="1"/>
  <c r="M302" i="15"/>
  <c r="K302" i="15"/>
  <c r="I302" i="15"/>
  <c r="G302" i="15"/>
  <c r="S299" i="15"/>
  <c r="R299" i="15"/>
  <c r="Q299" i="15"/>
  <c r="P299" i="15"/>
  <c r="L299" i="15"/>
  <c r="J299" i="15"/>
  <c r="H299" i="15"/>
  <c r="F299" i="15"/>
  <c r="N299" i="15" s="1"/>
  <c r="E299" i="15"/>
  <c r="K299" i="15" s="1"/>
  <c r="D299" i="15"/>
  <c r="S298" i="15"/>
  <c r="R298" i="15"/>
  <c r="T298" i="15" s="1"/>
  <c r="Q298" i="15"/>
  <c r="P298" i="15"/>
  <c r="U298" i="15" s="1"/>
  <c r="L298" i="15"/>
  <c r="J298" i="15"/>
  <c r="H298" i="15"/>
  <c r="F298" i="15"/>
  <c r="N298" i="15" s="1"/>
  <c r="E298" i="15"/>
  <c r="M298" i="15" s="1"/>
  <c r="D298" i="15"/>
  <c r="U297" i="15"/>
  <c r="T297" i="15"/>
  <c r="O297" i="15"/>
  <c r="N297" i="15"/>
  <c r="M297" i="15"/>
  <c r="K297" i="15"/>
  <c r="I297" i="15"/>
  <c r="G297" i="15"/>
  <c r="U296" i="15"/>
  <c r="T296" i="15"/>
  <c r="N296" i="15"/>
  <c r="O296" i="15" s="1"/>
  <c r="M296" i="15"/>
  <c r="K296" i="15"/>
  <c r="I296" i="15"/>
  <c r="G296" i="15"/>
  <c r="U295" i="15"/>
  <c r="T295" i="15"/>
  <c r="N295" i="15"/>
  <c r="O295" i="15" s="1"/>
  <c r="M295" i="15"/>
  <c r="K295" i="15"/>
  <c r="I295" i="15"/>
  <c r="G295" i="15"/>
  <c r="U294" i="15"/>
  <c r="T294" i="15"/>
  <c r="N294" i="15"/>
  <c r="O294" i="15" s="1"/>
  <c r="M294" i="15"/>
  <c r="K294" i="15"/>
  <c r="I294" i="15"/>
  <c r="G294" i="15"/>
  <c r="U293" i="15"/>
  <c r="T293" i="15"/>
  <c r="N293" i="15"/>
  <c r="O293" i="15" s="1"/>
  <c r="M293" i="15"/>
  <c r="K293" i="15"/>
  <c r="I293" i="15"/>
  <c r="G293" i="15"/>
  <c r="S292" i="15"/>
  <c r="R292" i="15"/>
  <c r="T292" i="15" s="1"/>
  <c r="Q292" i="15"/>
  <c r="P292" i="15"/>
  <c r="L292" i="15"/>
  <c r="J292" i="15"/>
  <c r="H292" i="15"/>
  <c r="F292" i="15"/>
  <c r="N292" i="15" s="1"/>
  <c r="E292" i="15"/>
  <c r="M292" i="15" s="1"/>
  <c r="D292" i="15"/>
  <c r="G292" i="15" s="1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N288" i="15"/>
  <c r="O288" i="15" s="1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N286" i="15"/>
  <c r="O286" i="15" s="1"/>
  <c r="M286" i="15"/>
  <c r="K286" i="15"/>
  <c r="I286" i="15"/>
  <c r="G286" i="15"/>
  <c r="S285" i="15"/>
  <c r="R285" i="15"/>
  <c r="T285" i="15" s="1"/>
  <c r="Q285" i="15"/>
  <c r="P285" i="15"/>
  <c r="L285" i="15"/>
  <c r="J285" i="15"/>
  <c r="U285" i="15" s="1"/>
  <c r="H285" i="15"/>
  <c r="F285" i="15"/>
  <c r="E285" i="15"/>
  <c r="D285" i="15"/>
  <c r="U284" i="15"/>
  <c r="T284" i="15"/>
  <c r="O284" i="15"/>
  <c r="N284" i="15"/>
  <c r="M284" i="15"/>
  <c r="K284" i="15"/>
  <c r="I284" i="15"/>
  <c r="G284" i="15"/>
  <c r="U283" i="15"/>
  <c r="T283" i="15"/>
  <c r="N283" i="15"/>
  <c r="O283" i="15" s="1"/>
  <c r="M283" i="15"/>
  <c r="K283" i="15"/>
  <c r="I283" i="15"/>
  <c r="G283" i="15"/>
  <c r="U282" i="15"/>
  <c r="T282" i="15"/>
  <c r="N282" i="15"/>
  <c r="O282" i="15" s="1"/>
  <c r="M282" i="15"/>
  <c r="K282" i="15"/>
  <c r="I282" i="15"/>
  <c r="G282" i="15"/>
  <c r="U281" i="15"/>
  <c r="T281" i="15"/>
  <c r="N281" i="15"/>
  <c r="O281" i="15" s="1"/>
  <c r="M281" i="15"/>
  <c r="K281" i="15"/>
  <c r="I281" i="15"/>
  <c r="G281" i="15"/>
  <c r="U280" i="15"/>
  <c r="T280" i="15"/>
  <c r="N280" i="15"/>
  <c r="O280" i="15" s="1"/>
  <c r="M280" i="15"/>
  <c r="K280" i="15"/>
  <c r="I280" i="15"/>
  <c r="G280" i="15"/>
  <c r="U279" i="15"/>
  <c r="T279" i="15"/>
  <c r="N279" i="15"/>
  <c r="O279" i="15" s="1"/>
  <c r="M279" i="15"/>
  <c r="K279" i="15"/>
  <c r="I279" i="15"/>
  <c r="G279" i="15"/>
  <c r="U278" i="15"/>
  <c r="T278" i="15"/>
  <c r="N278" i="15"/>
  <c r="O278" i="15" s="1"/>
  <c r="M278" i="15"/>
  <c r="K278" i="15"/>
  <c r="I278" i="15"/>
  <c r="G278" i="15"/>
  <c r="U277" i="15"/>
  <c r="T277" i="15"/>
  <c r="N277" i="15"/>
  <c r="O277" i="15" s="1"/>
  <c r="M277" i="15"/>
  <c r="K277" i="15"/>
  <c r="I277" i="15"/>
  <c r="G277" i="15"/>
  <c r="U276" i="15"/>
  <c r="T276" i="15"/>
  <c r="O276" i="15"/>
  <c r="N276" i="15"/>
  <c r="M276" i="15"/>
  <c r="K276" i="15"/>
  <c r="I276" i="15"/>
  <c r="G276" i="15"/>
  <c r="S275" i="15"/>
  <c r="R275" i="15"/>
  <c r="Q275" i="15"/>
  <c r="P275" i="15"/>
  <c r="L275" i="15"/>
  <c r="J275" i="15"/>
  <c r="H275" i="15"/>
  <c r="F275" i="15"/>
  <c r="N275" i="15" s="1"/>
  <c r="E275" i="15"/>
  <c r="K275" i="15" s="1"/>
  <c r="D275" i="15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N271" i="15"/>
  <c r="O271" i="15" s="1"/>
  <c r="M271" i="15"/>
  <c r="K271" i="15"/>
  <c r="I271" i="15"/>
  <c r="G271" i="15"/>
  <c r="U270" i="15"/>
  <c r="T270" i="15"/>
  <c r="N270" i="15"/>
  <c r="O270" i="15" s="1"/>
  <c r="M270" i="15"/>
  <c r="K270" i="15"/>
  <c r="I270" i="15"/>
  <c r="G270" i="15"/>
  <c r="U269" i="15"/>
  <c r="T269" i="15"/>
  <c r="N269" i="15"/>
  <c r="O269" i="15" s="1"/>
  <c r="M269" i="15"/>
  <c r="K269" i="15"/>
  <c r="I269" i="15"/>
  <c r="G269" i="15"/>
  <c r="U268" i="15"/>
  <c r="T268" i="15"/>
  <c r="N268" i="15"/>
  <c r="O268" i="15" s="1"/>
  <c r="M268" i="15"/>
  <c r="K268" i="15"/>
  <c r="I268" i="15"/>
  <c r="G268" i="15"/>
  <c r="S267" i="15"/>
  <c r="R267" i="15"/>
  <c r="T267" i="15" s="1"/>
  <c r="Q267" i="15"/>
  <c r="P267" i="15"/>
  <c r="L267" i="15"/>
  <c r="J267" i="15"/>
  <c r="H267" i="15"/>
  <c r="F267" i="15"/>
  <c r="N267" i="15" s="1"/>
  <c r="E267" i="15"/>
  <c r="M267" i="15" s="1"/>
  <c r="D267" i="15"/>
  <c r="U266" i="15"/>
  <c r="T266" i="15"/>
  <c r="O266" i="15"/>
  <c r="N266" i="15"/>
  <c r="M266" i="15"/>
  <c r="K266" i="15"/>
  <c r="I266" i="15"/>
  <c r="G266" i="15"/>
  <c r="U265" i="15"/>
  <c r="T265" i="15"/>
  <c r="N265" i="15"/>
  <c r="O265" i="15" s="1"/>
  <c r="M265" i="15"/>
  <c r="K265" i="15"/>
  <c r="I265" i="15"/>
  <c r="G265" i="15"/>
  <c r="U264" i="15"/>
  <c r="T264" i="15"/>
  <c r="N264" i="15"/>
  <c r="O264" i="15" s="1"/>
  <c r="M264" i="15"/>
  <c r="K264" i="15"/>
  <c r="I264" i="15"/>
  <c r="G264" i="15"/>
  <c r="U263" i="15"/>
  <c r="T263" i="15"/>
  <c r="N263" i="15"/>
  <c r="O263" i="15" s="1"/>
  <c r="M263" i="15"/>
  <c r="K263" i="15"/>
  <c r="I263" i="15"/>
  <c r="G263" i="15"/>
  <c r="S260" i="15"/>
  <c r="R260" i="15"/>
  <c r="T260" i="15" s="1"/>
  <c r="Q260" i="15"/>
  <c r="P260" i="15"/>
  <c r="L260" i="15"/>
  <c r="J260" i="15"/>
  <c r="H260" i="15"/>
  <c r="F260" i="15"/>
  <c r="N260" i="15" s="1"/>
  <c r="E260" i="15"/>
  <c r="M260" i="15" s="1"/>
  <c r="D260" i="15"/>
  <c r="S259" i="15"/>
  <c r="R259" i="15"/>
  <c r="T259" i="15" s="1"/>
  <c r="Q259" i="15"/>
  <c r="P259" i="15"/>
  <c r="L259" i="15"/>
  <c r="J259" i="15"/>
  <c r="U259" i="15" s="1"/>
  <c r="H259" i="15"/>
  <c r="F259" i="15"/>
  <c r="N259" i="15" s="1"/>
  <c r="E259" i="15"/>
  <c r="D259" i="15"/>
  <c r="U258" i="15"/>
  <c r="T258" i="15"/>
  <c r="O258" i="15"/>
  <c r="N258" i="15"/>
  <c r="M258" i="15"/>
  <c r="K258" i="15"/>
  <c r="I258" i="15"/>
  <c r="G258" i="15"/>
  <c r="U257" i="15"/>
  <c r="T257" i="15"/>
  <c r="N257" i="15"/>
  <c r="O257" i="15" s="1"/>
  <c r="M257" i="15"/>
  <c r="K257" i="15"/>
  <c r="I257" i="15"/>
  <c r="G257" i="15"/>
  <c r="U256" i="15"/>
  <c r="T256" i="15"/>
  <c r="N256" i="15"/>
  <c r="O256" i="15" s="1"/>
  <c r="M256" i="15"/>
  <c r="K256" i="15"/>
  <c r="I256" i="15"/>
  <c r="G256" i="15"/>
  <c r="U255" i="15"/>
  <c r="T255" i="15"/>
  <c r="N255" i="15"/>
  <c r="O255" i="15" s="1"/>
  <c r="M255" i="15"/>
  <c r="K255" i="15"/>
  <c r="I255" i="15"/>
  <c r="G255" i="15"/>
  <c r="S254" i="15"/>
  <c r="R254" i="15"/>
  <c r="Q254" i="15"/>
  <c r="P254" i="15"/>
  <c r="L254" i="15"/>
  <c r="J254" i="15"/>
  <c r="H254" i="15"/>
  <c r="F254" i="15"/>
  <c r="N254" i="15" s="1"/>
  <c r="O254" i="15" s="1"/>
  <c r="E254" i="15"/>
  <c r="D254" i="15"/>
  <c r="U253" i="15"/>
  <c r="T253" i="15"/>
  <c r="O253" i="15"/>
  <c r="N253" i="15"/>
  <c r="M253" i="15"/>
  <c r="K253" i="15"/>
  <c r="I253" i="15"/>
  <c r="G253" i="15"/>
  <c r="U252" i="15"/>
  <c r="T252" i="15"/>
  <c r="O252" i="15"/>
  <c r="N252" i="15"/>
  <c r="M252" i="15"/>
  <c r="K252" i="15"/>
  <c r="I252" i="15"/>
  <c r="G252" i="15"/>
  <c r="U251" i="15"/>
  <c r="T251" i="15"/>
  <c r="N251" i="15"/>
  <c r="O251" i="15" s="1"/>
  <c r="M251" i="15"/>
  <c r="K251" i="15"/>
  <c r="I251" i="15"/>
  <c r="G251" i="15"/>
  <c r="U250" i="15"/>
  <c r="T250" i="15"/>
  <c r="N250" i="15"/>
  <c r="O250" i="15" s="1"/>
  <c r="M250" i="15"/>
  <c r="K250" i="15"/>
  <c r="I250" i="15"/>
  <c r="G250" i="15"/>
  <c r="U249" i="15"/>
  <c r="T249" i="15"/>
  <c r="N249" i="15"/>
  <c r="O249" i="15" s="1"/>
  <c r="M249" i="15"/>
  <c r="K249" i="15"/>
  <c r="I249" i="15"/>
  <c r="G249" i="15"/>
  <c r="U248" i="15"/>
  <c r="T248" i="15"/>
  <c r="N248" i="15"/>
  <c r="O248" i="15" s="1"/>
  <c r="M248" i="15"/>
  <c r="K248" i="15"/>
  <c r="I248" i="15"/>
  <c r="G248" i="15"/>
  <c r="S247" i="15"/>
  <c r="R247" i="15"/>
  <c r="T247" i="15" s="1"/>
  <c r="Q247" i="15"/>
  <c r="P247" i="15"/>
  <c r="L247" i="15"/>
  <c r="J247" i="15"/>
  <c r="H247" i="15"/>
  <c r="F247" i="15"/>
  <c r="N247" i="15" s="1"/>
  <c r="E247" i="15"/>
  <c r="D247" i="15"/>
  <c r="G247" i="15" s="1"/>
  <c r="U246" i="15"/>
  <c r="T246" i="15"/>
  <c r="O246" i="15"/>
  <c r="N246" i="15"/>
  <c r="M246" i="15"/>
  <c r="K246" i="15"/>
  <c r="I246" i="15"/>
  <c r="G246" i="15"/>
  <c r="U245" i="15"/>
  <c r="T245" i="15"/>
  <c r="N245" i="15"/>
  <c r="O245" i="15" s="1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N243" i="15"/>
  <c r="O243" i="15" s="1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S240" i="15"/>
  <c r="R240" i="15"/>
  <c r="T240" i="15" s="1"/>
  <c r="Q240" i="15"/>
  <c r="P240" i="15"/>
  <c r="L240" i="15"/>
  <c r="J240" i="15"/>
  <c r="H240" i="15"/>
  <c r="F240" i="15"/>
  <c r="E240" i="15"/>
  <c r="M240" i="15" s="1"/>
  <c r="D240" i="15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N234" i="15"/>
  <c r="O234" i="15" s="1"/>
  <c r="M234" i="15"/>
  <c r="K234" i="15"/>
  <c r="I234" i="15"/>
  <c r="G234" i="15"/>
  <c r="S231" i="15"/>
  <c r="R231" i="15"/>
  <c r="T231" i="15" s="1"/>
  <c r="Q231" i="15"/>
  <c r="P231" i="15"/>
  <c r="L231" i="15"/>
  <c r="J231" i="15"/>
  <c r="U231" i="15" s="1"/>
  <c r="H231" i="15"/>
  <c r="F231" i="15"/>
  <c r="N231" i="15" s="1"/>
  <c r="E231" i="15"/>
  <c r="D231" i="15"/>
  <c r="S230" i="15"/>
  <c r="R230" i="15"/>
  <c r="T230" i="15" s="1"/>
  <c r="Q230" i="15"/>
  <c r="P230" i="15"/>
  <c r="L230" i="15"/>
  <c r="J230" i="15"/>
  <c r="H230" i="15"/>
  <c r="F230" i="15"/>
  <c r="N230" i="15" s="1"/>
  <c r="O230" i="15" s="1"/>
  <c r="E230" i="15"/>
  <c r="D230" i="15"/>
  <c r="U229" i="15"/>
  <c r="T229" i="15"/>
  <c r="O229" i="15"/>
  <c r="N229" i="15"/>
  <c r="M229" i="15"/>
  <c r="K229" i="15"/>
  <c r="I229" i="15"/>
  <c r="G229" i="15"/>
  <c r="U228" i="15"/>
  <c r="T228" i="15"/>
  <c r="N228" i="15"/>
  <c r="O228" i="15" s="1"/>
  <c r="M228" i="15"/>
  <c r="K228" i="15"/>
  <c r="I228" i="15"/>
  <c r="G228" i="15"/>
  <c r="U227" i="15"/>
  <c r="T227" i="15"/>
  <c r="N227" i="15"/>
  <c r="O227" i="15" s="1"/>
  <c r="M227" i="15"/>
  <c r="K227" i="15"/>
  <c r="I227" i="15"/>
  <c r="G227" i="15"/>
  <c r="U226" i="15"/>
  <c r="T226" i="15"/>
  <c r="N226" i="15"/>
  <c r="O226" i="15" s="1"/>
  <c r="M226" i="15"/>
  <c r="K226" i="15"/>
  <c r="I226" i="15"/>
  <c r="G226" i="15"/>
  <c r="U225" i="15"/>
  <c r="T225" i="15"/>
  <c r="N225" i="15"/>
  <c r="O225" i="15" s="1"/>
  <c r="M225" i="15"/>
  <c r="K225" i="15"/>
  <c r="I225" i="15"/>
  <c r="G225" i="15"/>
  <c r="S224" i="15"/>
  <c r="R224" i="15"/>
  <c r="T224" i="15" s="1"/>
  <c r="Q224" i="15"/>
  <c r="P224" i="15"/>
  <c r="L224" i="15"/>
  <c r="J224" i="15"/>
  <c r="H224" i="15"/>
  <c r="F224" i="15"/>
  <c r="N224" i="15" s="1"/>
  <c r="E224" i="15"/>
  <c r="M224" i="15" s="1"/>
  <c r="D224" i="15"/>
  <c r="G224" i="15" s="1"/>
  <c r="U223" i="15"/>
  <c r="T223" i="15"/>
  <c r="O223" i="15"/>
  <c r="N223" i="15"/>
  <c r="M223" i="15"/>
  <c r="K223" i="15"/>
  <c r="I223" i="15"/>
  <c r="G223" i="15"/>
  <c r="U222" i="15"/>
  <c r="T222" i="15"/>
  <c r="N222" i="15"/>
  <c r="O222" i="15" s="1"/>
  <c r="M222" i="15"/>
  <c r="K222" i="15"/>
  <c r="I222" i="15"/>
  <c r="G222" i="15"/>
  <c r="U221" i="15"/>
  <c r="T221" i="15"/>
  <c r="N221" i="15"/>
  <c r="O221" i="15" s="1"/>
  <c r="M221" i="15"/>
  <c r="K221" i="15"/>
  <c r="I221" i="15"/>
  <c r="G221" i="15"/>
  <c r="U220" i="15"/>
  <c r="T220" i="15"/>
  <c r="N220" i="15"/>
  <c r="O220" i="15" s="1"/>
  <c r="M220" i="15"/>
  <c r="K220" i="15"/>
  <c r="I220" i="15"/>
  <c r="G220" i="15"/>
  <c r="U219" i="15"/>
  <c r="T219" i="15"/>
  <c r="N219" i="15"/>
  <c r="O219" i="15" s="1"/>
  <c r="M219" i="15"/>
  <c r="K219" i="15"/>
  <c r="I219" i="15"/>
  <c r="G219" i="15"/>
  <c r="U218" i="15"/>
  <c r="T218" i="15"/>
  <c r="N218" i="15"/>
  <c r="O218" i="15" s="1"/>
  <c r="M218" i="15"/>
  <c r="K218" i="15"/>
  <c r="I218" i="15"/>
  <c r="G218" i="15"/>
  <c r="U217" i="15"/>
  <c r="T217" i="15"/>
  <c r="N217" i="15"/>
  <c r="O217" i="15" s="1"/>
  <c r="M217" i="15"/>
  <c r="K217" i="15"/>
  <c r="I217" i="15"/>
  <c r="G217" i="15"/>
  <c r="S216" i="15"/>
  <c r="R216" i="15"/>
  <c r="Q216" i="15"/>
  <c r="P216" i="15"/>
  <c r="L216" i="15"/>
  <c r="J216" i="15"/>
  <c r="H216" i="15"/>
  <c r="F216" i="15"/>
  <c r="E216" i="15"/>
  <c r="M216" i="15" s="1"/>
  <c r="D216" i="15"/>
  <c r="G216" i="15" s="1"/>
  <c r="U215" i="15"/>
  <c r="T215" i="15"/>
  <c r="O215" i="15"/>
  <c r="N215" i="15"/>
  <c r="M215" i="15"/>
  <c r="K215" i="15"/>
  <c r="I215" i="15"/>
  <c r="G215" i="15"/>
  <c r="U214" i="15"/>
  <c r="T214" i="15"/>
  <c r="N214" i="15"/>
  <c r="O214" i="15" s="1"/>
  <c r="M214" i="15"/>
  <c r="K214" i="15"/>
  <c r="I214" i="15"/>
  <c r="G214" i="15"/>
  <c r="U213" i="15"/>
  <c r="T213" i="15"/>
  <c r="N213" i="15"/>
  <c r="O213" i="15" s="1"/>
  <c r="M213" i="15"/>
  <c r="K213" i="15"/>
  <c r="I213" i="15"/>
  <c r="G213" i="15"/>
  <c r="U212" i="15"/>
  <c r="T212" i="15"/>
  <c r="N212" i="15"/>
  <c r="O212" i="15" s="1"/>
  <c r="M212" i="15"/>
  <c r="K212" i="15"/>
  <c r="I212" i="15"/>
  <c r="G212" i="15"/>
  <c r="U211" i="15"/>
  <c r="T211" i="15"/>
  <c r="N211" i="15"/>
  <c r="O211" i="15" s="1"/>
  <c r="M211" i="15"/>
  <c r="K211" i="15"/>
  <c r="I211" i="15"/>
  <c r="G211" i="15"/>
  <c r="U210" i="15"/>
  <c r="T210" i="15"/>
  <c r="N210" i="15"/>
  <c r="O210" i="15" s="1"/>
  <c r="M210" i="15"/>
  <c r="K210" i="15"/>
  <c r="I210" i="15"/>
  <c r="G210" i="15"/>
  <c r="U209" i="15"/>
  <c r="T209" i="15"/>
  <c r="N209" i="15"/>
  <c r="O209" i="15" s="1"/>
  <c r="M209" i="15"/>
  <c r="K209" i="15"/>
  <c r="I209" i="15"/>
  <c r="G209" i="15"/>
  <c r="U208" i="15"/>
  <c r="T208" i="15"/>
  <c r="N208" i="15"/>
  <c r="O208" i="15" s="1"/>
  <c r="M208" i="15"/>
  <c r="K208" i="15"/>
  <c r="I208" i="15"/>
  <c r="G208" i="15"/>
  <c r="S205" i="15"/>
  <c r="R205" i="15"/>
  <c r="T205" i="15" s="1"/>
  <c r="Q205" i="15"/>
  <c r="P205" i="15"/>
  <c r="L205" i="15"/>
  <c r="J205" i="15"/>
  <c r="U205" i="15" s="1"/>
  <c r="H205" i="15"/>
  <c r="F205" i="15"/>
  <c r="E205" i="15"/>
  <c r="D205" i="15"/>
  <c r="S204" i="15"/>
  <c r="R204" i="15"/>
  <c r="Q204" i="15"/>
  <c r="P204" i="15"/>
  <c r="L204" i="15"/>
  <c r="J204" i="15"/>
  <c r="H204" i="15"/>
  <c r="F204" i="15"/>
  <c r="N204" i="15" s="1"/>
  <c r="E204" i="15"/>
  <c r="K204" i="15" s="1"/>
  <c r="D204" i="15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O201" i="15"/>
  <c r="N201" i="15"/>
  <c r="M201" i="15"/>
  <c r="K201" i="15"/>
  <c r="I201" i="15"/>
  <c r="G201" i="15"/>
  <c r="U200" i="15"/>
  <c r="T200" i="15"/>
  <c r="N200" i="15"/>
  <c r="O200" i="15" s="1"/>
  <c r="M200" i="15"/>
  <c r="K200" i="15"/>
  <c r="I200" i="15"/>
  <c r="G200" i="15"/>
  <c r="U199" i="15"/>
  <c r="T199" i="15"/>
  <c r="N199" i="15"/>
  <c r="O199" i="15" s="1"/>
  <c r="M199" i="15"/>
  <c r="K199" i="15"/>
  <c r="I199" i="15"/>
  <c r="G199" i="15"/>
  <c r="S198" i="15"/>
  <c r="R198" i="15"/>
  <c r="T198" i="15" s="1"/>
  <c r="Q198" i="15"/>
  <c r="P198" i="15"/>
  <c r="U198" i="15" s="1"/>
  <c r="L198" i="15"/>
  <c r="J198" i="15"/>
  <c r="H198" i="15"/>
  <c r="F198" i="15"/>
  <c r="N198" i="15" s="1"/>
  <c r="E198" i="15"/>
  <c r="M198" i="15" s="1"/>
  <c r="D198" i="15"/>
  <c r="U197" i="15"/>
  <c r="T197" i="15"/>
  <c r="O197" i="15"/>
  <c r="N197" i="15"/>
  <c r="M197" i="15"/>
  <c r="K197" i="15"/>
  <c r="I197" i="15"/>
  <c r="G197" i="15"/>
  <c r="U196" i="15"/>
  <c r="T196" i="15"/>
  <c r="N196" i="15"/>
  <c r="O196" i="15" s="1"/>
  <c r="M196" i="15"/>
  <c r="K196" i="15"/>
  <c r="I196" i="15"/>
  <c r="G196" i="15"/>
  <c r="U195" i="15"/>
  <c r="T195" i="15"/>
  <c r="N195" i="15"/>
  <c r="O195" i="15" s="1"/>
  <c r="M195" i="15"/>
  <c r="K195" i="15"/>
  <c r="I195" i="15"/>
  <c r="G195" i="15"/>
  <c r="U194" i="15"/>
  <c r="T194" i="15"/>
  <c r="N194" i="15"/>
  <c r="O194" i="15" s="1"/>
  <c r="M194" i="15"/>
  <c r="K194" i="15"/>
  <c r="I194" i="15"/>
  <c r="G194" i="15"/>
  <c r="U193" i="15"/>
  <c r="T193" i="15"/>
  <c r="N193" i="15"/>
  <c r="O193" i="15" s="1"/>
  <c r="M193" i="15"/>
  <c r="K193" i="15"/>
  <c r="I193" i="15"/>
  <c r="G193" i="15"/>
  <c r="U192" i="15"/>
  <c r="T192" i="15"/>
  <c r="N192" i="15"/>
  <c r="O192" i="15" s="1"/>
  <c r="M192" i="15"/>
  <c r="K192" i="15"/>
  <c r="I192" i="15"/>
  <c r="G192" i="15"/>
  <c r="S191" i="15"/>
  <c r="R191" i="15"/>
  <c r="T191" i="15" s="1"/>
  <c r="Q191" i="15"/>
  <c r="P191" i="15"/>
  <c r="L191" i="15"/>
  <c r="J191" i="15"/>
  <c r="H191" i="15"/>
  <c r="F191" i="15"/>
  <c r="N191" i="15" s="1"/>
  <c r="O191" i="15" s="1"/>
  <c r="E191" i="15"/>
  <c r="M191" i="15" s="1"/>
  <c r="D191" i="15"/>
  <c r="G191" i="15" s="1"/>
  <c r="U190" i="15"/>
  <c r="T190" i="15"/>
  <c r="O190" i="15"/>
  <c r="N190" i="15"/>
  <c r="M190" i="15"/>
  <c r="K190" i="15"/>
  <c r="I190" i="15"/>
  <c r="G190" i="15"/>
  <c r="U189" i="15"/>
  <c r="T189" i="15"/>
  <c r="N189" i="15"/>
  <c r="O189" i="15" s="1"/>
  <c r="M189" i="15"/>
  <c r="K189" i="15"/>
  <c r="I189" i="15"/>
  <c r="G189" i="15"/>
  <c r="U188" i="15"/>
  <c r="T188" i="15"/>
  <c r="N188" i="15"/>
  <c r="O188" i="15" s="1"/>
  <c r="M188" i="15"/>
  <c r="K188" i="15"/>
  <c r="I188" i="15"/>
  <c r="G188" i="15"/>
  <c r="U187" i="15"/>
  <c r="T187" i="15"/>
  <c r="N187" i="15"/>
  <c r="O187" i="15" s="1"/>
  <c r="M187" i="15"/>
  <c r="K187" i="15"/>
  <c r="I187" i="15"/>
  <c r="G187" i="15"/>
  <c r="U186" i="15"/>
  <c r="T186" i="15"/>
  <c r="N186" i="15"/>
  <c r="O186" i="15" s="1"/>
  <c r="M186" i="15"/>
  <c r="K186" i="15"/>
  <c r="I186" i="15"/>
  <c r="G186" i="15"/>
  <c r="S185" i="15"/>
  <c r="R185" i="15"/>
  <c r="T185" i="15" s="1"/>
  <c r="Q185" i="15"/>
  <c r="P185" i="15"/>
  <c r="L185" i="15"/>
  <c r="J185" i="15"/>
  <c r="U185" i="15" s="1"/>
  <c r="H185" i="15"/>
  <c r="F185" i="15"/>
  <c r="E185" i="15"/>
  <c r="D185" i="15"/>
  <c r="U184" i="15"/>
  <c r="T184" i="15"/>
  <c r="N184" i="15"/>
  <c r="O184" i="15" s="1"/>
  <c r="M184" i="15"/>
  <c r="K184" i="15"/>
  <c r="I184" i="15"/>
  <c r="G184" i="15"/>
  <c r="U183" i="15"/>
  <c r="T183" i="15"/>
  <c r="N183" i="15"/>
  <c r="O183" i="15" s="1"/>
  <c r="M183" i="15"/>
  <c r="K183" i="15"/>
  <c r="I183" i="15"/>
  <c r="G183" i="15"/>
  <c r="U182" i="15"/>
  <c r="T182" i="15"/>
  <c r="N182" i="15"/>
  <c r="O182" i="15" s="1"/>
  <c r="M182" i="15"/>
  <c r="K182" i="15"/>
  <c r="I182" i="15"/>
  <c r="G182" i="15"/>
  <c r="U181" i="15"/>
  <c r="T181" i="15"/>
  <c r="N181" i="15"/>
  <c r="O181" i="15" s="1"/>
  <c r="M181" i="15"/>
  <c r="K181" i="15"/>
  <c r="I181" i="15"/>
  <c r="G181" i="15"/>
  <c r="U180" i="15"/>
  <c r="T180" i="15"/>
  <c r="O180" i="15"/>
  <c r="N180" i="15"/>
  <c r="M180" i="15"/>
  <c r="K180" i="15"/>
  <c r="I180" i="15"/>
  <c r="G180" i="15"/>
  <c r="S179" i="15"/>
  <c r="R179" i="15"/>
  <c r="Q179" i="15"/>
  <c r="P179" i="15"/>
  <c r="L179" i="15"/>
  <c r="J179" i="15"/>
  <c r="H179" i="15"/>
  <c r="F179" i="15"/>
  <c r="N179" i="15" s="1"/>
  <c r="O179" i="15" s="1"/>
  <c r="E179" i="15"/>
  <c r="D179" i="15"/>
  <c r="I179" i="15" s="1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S170" i="15"/>
  <c r="R170" i="15"/>
  <c r="T170" i="15" s="1"/>
  <c r="Q170" i="15"/>
  <c r="P170" i="15"/>
  <c r="U170" i="15" s="1"/>
  <c r="L170" i="15"/>
  <c r="J170" i="15"/>
  <c r="H170" i="15"/>
  <c r="F170" i="15"/>
  <c r="N170" i="15" s="1"/>
  <c r="E170" i="15"/>
  <c r="D170" i="15"/>
  <c r="I170" i="15" s="1"/>
  <c r="S169" i="15"/>
  <c r="R169" i="15"/>
  <c r="T169" i="15" s="1"/>
  <c r="Q169" i="15"/>
  <c r="P169" i="15"/>
  <c r="L169" i="15"/>
  <c r="J169" i="15"/>
  <c r="H169" i="15"/>
  <c r="F169" i="15"/>
  <c r="N169" i="15" s="1"/>
  <c r="O169" i="15" s="1"/>
  <c r="E169" i="15"/>
  <c r="D169" i="15"/>
  <c r="G169" i="15" s="1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S163" i="15"/>
  <c r="R163" i="15"/>
  <c r="T163" i="15" s="1"/>
  <c r="Q163" i="15"/>
  <c r="P163" i="15"/>
  <c r="U163" i="15" s="1"/>
  <c r="L163" i="15"/>
  <c r="J163" i="15"/>
  <c r="H163" i="15"/>
  <c r="F163" i="15"/>
  <c r="N163" i="15" s="1"/>
  <c r="E163" i="15"/>
  <c r="D163" i="15"/>
  <c r="I163" i="15" s="1"/>
  <c r="U162" i="15"/>
  <c r="T162" i="15"/>
  <c r="O162" i="15"/>
  <c r="N162" i="15"/>
  <c r="M162" i="15"/>
  <c r="K162" i="15"/>
  <c r="I162" i="15"/>
  <c r="G162" i="15"/>
  <c r="U161" i="15"/>
  <c r="T161" i="15"/>
  <c r="O161" i="15"/>
  <c r="N161" i="15"/>
  <c r="M161" i="15"/>
  <c r="K161" i="15"/>
  <c r="I161" i="15"/>
  <c r="G161" i="15"/>
  <c r="U160" i="15"/>
  <c r="T160" i="15"/>
  <c r="N160" i="15"/>
  <c r="O160" i="15" s="1"/>
  <c r="M160" i="15"/>
  <c r="K160" i="15"/>
  <c r="I160" i="15"/>
  <c r="G160" i="15"/>
  <c r="U159" i="15"/>
  <c r="T159" i="15"/>
  <c r="N159" i="15"/>
  <c r="O159" i="15" s="1"/>
  <c r="M159" i="15"/>
  <c r="K159" i="15"/>
  <c r="I159" i="15"/>
  <c r="G159" i="15"/>
  <c r="U158" i="15"/>
  <c r="T158" i="15"/>
  <c r="N158" i="15"/>
  <c r="O158" i="15" s="1"/>
  <c r="M158" i="15"/>
  <c r="K158" i="15"/>
  <c r="I158" i="15"/>
  <c r="G158" i="15"/>
  <c r="S157" i="15"/>
  <c r="R157" i="15"/>
  <c r="T157" i="15" s="1"/>
  <c r="Q157" i="15"/>
  <c r="P157" i="15"/>
  <c r="L157" i="15"/>
  <c r="J157" i="15"/>
  <c r="H157" i="15"/>
  <c r="F157" i="15"/>
  <c r="N157" i="15" s="1"/>
  <c r="O157" i="15" s="1"/>
  <c r="E157" i="15"/>
  <c r="M157" i="15" s="1"/>
  <c r="D157" i="15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S150" i="15"/>
  <c r="R150" i="15"/>
  <c r="T150" i="15" s="1"/>
  <c r="Q150" i="15"/>
  <c r="P150" i="15"/>
  <c r="U150" i="15" s="1"/>
  <c r="L150" i="15"/>
  <c r="J150" i="15"/>
  <c r="H150" i="15"/>
  <c r="F150" i="15"/>
  <c r="N150" i="15" s="1"/>
  <c r="E150" i="15"/>
  <c r="K150" i="15" s="1"/>
  <c r="D150" i="15"/>
  <c r="G150" i="15" s="1"/>
  <c r="U149" i="15"/>
  <c r="T149" i="15"/>
  <c r="O149" i="15"/>
  <c r="N149" i="15"/>
  <c r="M149" i="15"/>
  <c r="K149" i="15"/>
  <c r="I149" i="15"/>
  <c r="G149" i="15"/>
  <c r="U148" i="15"/>
  <c r="T148" i="15"/>
  <c r="N148" i="15"/>
  <c r="O148" i="15" s="1"/>
  <c r="M148" i="15"/>
  <c r="K148" i="15"/>
  <c r="I148" i="15"/>
  <c r="G148" i="15"/>
  <c r="U147" i="15"/>
  <c r="T147" i="15"/>
  <c r="N147" i="15"/>
  <c r="O147" i="15" s="1"/>
  <c r="M147" i="15"/>
  <c r="K147" i="15"/>
  <c r="I147" i="15"/>
  <c r="G147" i="15"/>
  <c r="U146" i="15"/>
  <c r="T146" i="15"/>
  <c r="O146" i="15"/>
  <c r="N146" i="15"/>
  <c r="M146" i="15"/>
  <c r="K146" i="15"/>
  <c r="I146" i="15"/>
  <c r="G146" i="15"/>
  <c r="U145" i="15"/>
  <c r="T145" i="15"/>
  <c r="N145" i="15"/>
  <c r="O145" i="15" s="1"/>
  <c r="M145" i="15"/>
  <c r="K145" i="15"/>
  <c r="I145" i="15"/>
  <c r="G145" i="15"/>
  <c r="S144" i="15"/>
  <c r="R144" i="15"/>
  <c r="T144" i="15" s="1"/>
  <c r="Q144" i="15"/>
  <c r="P144" i="15"/>
  <c r="L144" i="15"/>
  <c r="J144" i="15"/>
  <c r="U144" i="15" s="1"/>
  <c r="H144" i="15"/>
  <c r="F144" i="15"/>
  <c r="E144" i="15"/>
  <c r="D144" i="15"/>
  <c r="I144" i="15" s="1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S137" i="15"/>
  <c r="R137" i="15"/>
  <c r="T137" i="15" s="1"/>
  <c r="Q137" i="15"/>
  <c r="P137" i="15"/>
  <c r="L137" i="15"/>
  <c r="J137" i="15"/>
  <c r="H137" i="15"/>
  <c r="F137" i="15"/>
  <c r="N137" i="15" s="1"/>
  <c r="O137" i="15" s="1"/>
  <c r="E137" i="15"/>
  <c r="K137" i="15" s="1"/>
  <c r="D137" i="15"/>
  <c r="I137" i="15" s="1"/>
  <c r="U136" i="15"/>
  <c r="T136" i="15"/>
  <c r="O136" i="15"/>
  <c r="N136" i="15"/>
  <c r="M136" i="15"/>
  <c r="K136" i="15"/>
  <c r="I136" i="15"/>
  <c r="G136" i="15"/>
  <c r="U135" i="15"/>
  <c r="T135" i="15"/>
  <c r="N135" i="15"/>
  <c r="O135" i="15" s="1"/>
  <c r="M135" i="15"/>
  <c r="K135" i="15"/>
  <c r="I135" i="15"/>
  <c r="G135" i="15"/>
  <c r="U134" i="15"/>
  <c r="T134" i="15"/>
  <c r="N134" i="15"/>
  <c r="O134" i="15" s="1"/>
  <c r="M134" i="15"/>
  <c r="K134" i="15"/>
  <c r="I134" i="15"/>
  <c r="G134" i="15"/>
  <c r="U133" i="15"/>
  <c r="T133" i="15"/>
  <c r="N133" i="15"/>
  <c r="O133" i="15" s="1"/>
  <c r="M133" i="15"/>
  <c r="K133" i="15"/>
  <c r="I133" i="15"/>
  <c r="G133" i="15"/>
  <c r="S132" i="15"/>
  <c r="R132" i="15"/>
  <c r="T132" i="15" s="1"/>
  <c r="Q132" i="15"/>
  <c r="P132" i="15"/>
  <c r="L132" i="15"/>
  <c r="J132" i="15"/>
  <c r="H132" i="15"/>
  <c r="F132" i="15"/>
  <c r="E132" i="15"/>
  <c r="M132" i="15" s="1"/>
  <c r="D132" i="15"/>
  <c r="I132" i="15" s="1"/>
  <c r="U131" i="15"/>
  <c r="T131" i="15"/>
  <c r="O131" i="15"/>
  <c r="N131" i="15"/>
  <c r="M131" i="15"/>
  <c r="K131" i="15"/>
  <c r="I131" i="15"/>
  <c r="G131" i="15"/>
  <c r="U130" i="15"/>
  <c r="T130" i="15"/>
  <c r="N130" i="15"/>
  <c r="O130" i="15" s="1"/>
  <c r="M130" i="15"/>
  <c r="K130" i="15"/>
  <c r="I130" i="15"/>
  <c r="G130" i="15"/>
  <c r="U129" i="15"/>
  <c r="T129" i="15"/>
  <c r="N129" i="15"/>
  <c r="O129" i="15" s="1"/>
  <c r="M129" i="15"/>
  <c r="K129" i="15"/>
  <c r="I129" i="15"/>
  <c r="G129" i="15"/>
  <c r="U128" i="15"/>
  <c r="T128" i="15"/>
  <c r="O128" i="15"/>
  <c r="N128" i="15"/>
  <c r="M128" i="15"/>
  <c r="K128" i="15"/>
  <c r="I128" i="15"/>
  <c r="G128" i="15"/>
  <c r="U127" i="15"/>
  <c r="T127" i="15"/>
  <c r="N127" i="15"/>
  <c r="O127" i="15" s="1"/>
  <c r="M127" i="15"/>
  <c r="K127" i="15"/>
  <c r="I127" i="15"/>
  <c r="G127" i="15"/>
  <c r="S126" i="15"/>
  <c r="R126" i="15"/>
  <c r="T126" i="15" s="1"/>
  <c r="Q126" i="15"/>
  <c r="P126" i="15"/>
  <c r="L126" i="15"/>
  <c r="J126" i="15"/>
  <c r="H126" i="15"/>
  <c r="F126" i="15"/>
  <c r="N126" i="15" s="1"/>
  <c r="E126" i="15"/>
  <c r="D126" i="15"/>
  <c r="G126" i="15" s="1"/>
  <c r="U125" i="15"/>
  <c r="T125" i="15"/>
  <c r="O125" i="15"/>
  <c r="N125" i="15"/>
  <c r="M125" i="15"/>
  <c r="K125" i="15"/>
  <c r="I125" i="15"/>
  <c r="G125" i="15"/>
  <c r="U124" i="15"/>
  <c r="T124" i="15"/>
  <c r="N124" i="15"/>
  <c r="O124" i="15" s="1"/>
  <c r="M124" i="15"/>
  <c r="K124" i="15"/>
  <c r="I124" i="15"/>
  <c r="G124" i="15"/>
  <c r="U123" i="15"/>
  <c r="T123" i="15"/>
  <c r="N123" i="15"/>
  <c r="O123" i="15" s="1"/>
  <c r="M123" i="15"/>
  <c r="K123" i="15"/>
  <c r="I123" i="15"/>
  <c r="G123" i="15"/>
  <c r="U122" i="15"/>
  <c r="T122" i="15"/>
  <c r="N122" i="15"/>
  <c r="O122" i="15" s="1"/>
  <c r="M122" i="15"/>
  <c r="K122" i="15"/>
  <c r="I122" i="15"/>
  <c r="G122" i="15"/>
  <c r="S121" i="15"/>
  <c r="R121" i="15"/>
  <c r="T121" i="15" s="1"/>
  <c r="Q121" i="15"/>
  <c r="P121" i="15"/>
  <c r="L121" i="15"/>
  <c r="J121" i="15"/>
  <c r="U121" i="15" s="1"/>
  <c r="H121" i="15"/>
  <c r="F121" i="15"/>
  <c r="E121" i="15"/>
  <c r="D121" i="15"/>
  <c r="I121" i="15" s="1"/>
  <c r="U120" i="15"/>
  <c r="T120" i="15"/>
  <c r="O120" i="15"/>
  <c r="N120" i="15"/>
  <c r="M120" i="15"/>
  <c r="K120" i="15"/>
  <c r="I120" i="15"/>
  <c r="G120" i="15"/>
  <c r="U119" i="15"/>
  <c r="T119" i="15"/>
  <c r="N119" i="15"/>
  <c r="O119" i="15" s="1"/>
  <c r="M119" i="15"/>
  <c r="K119" i="15"/>
  <c r="I119" i="15"/>
  <c r="G119" i="15"/>
  <c r="U118" i="15"/>
  <c r="T118" i="15"/>
  <c r="N118" i="15"/>
  <c r="O118" i="15" s="1"/>
  <c r="M118" i="15"/>
  <c r="K118" i="15"/>
  <c r="I118" i="15"/>
  <c r="G118" i="15"/>
  <c r="U117" i="15"/>
  <c r="T117" i="15"/>
  <c r="N117" i="15"/>
  <c r="O117" i="15" s="1"/>
  <c r="M117" i="15"/>
  <c r="K117" i="15"/>
  <c r="I117" i="15"/>
  <c r="G117" i="15"/>
  <c r="U116" i="15"/>
  <c r="T116" i="15"/>
  <c r="O116" i="15"/>
  <c r="N116" i="15"/>
  <c r="M116" i="15"/>
  <c r="K116" i="15"/>
  <c r="I116" i="15"/>
  <c r="G116" i="15"/>
  <c r="U115" i="15"/>
  <c r="T115" i="15"/>
  <c r="N115" i="15"/>
  <c r="O115" i="15" s="1"/>
  <c r="M115" i="15"/>
  <c r="K115" i="15"/>
  <c r="I115" i="15"/>
  <c r="G115" i="15"/>
  <c r="U114" i="15"/>
  <c r="T114" i="15"/>
  <c r="N114" i="15"/>
  <c r="O114" i="15" s="1"/>
  <c r="M114" i="15"/>
  <c r="K114" i="15"/>
  <c r="I114" i="15"/>
  <c r="G114" i="15"/>
  <c r="U113" i="15"/>
  <c r="T113" i="15"/>
  <c r="N113" i="15"/>
  <c r="O113" i="15" s="1"/>
  <c r="M113" i="15"/>
  <c r="K113" i="15"/>
  <c r="I113" i="15"/>
  <c r="G113" i="15"/>
  <c r="S112" i="15"/>
  <c r="R112" i="15"/>
  <c r="T112" i="15" s="1"/>
  <c r="Q112" i="15"/>
  <c r="P112" i="15"/>
  <c r="L112" i="15"/>
  <c r="J112" i="15"/>
  <c r="H112" i="15"/>
  <c r="F112" i="15"/>
  <c r="N112" i="15" s="1"/>
  <c r="O112" i="15" s="1"/>
  <c r="E112" i="15"/>
  <c r="K112" i="15" s="1"/>
  <c r="D112" i="15"/>
  <c r="I112" i="15" s="1"/>
  <c r="U111" i="15"/>
  <c r="T111" i="15"/>
  <c r="O111" i="15"/>
  <c r="N111" i="15"/>
  <c r="M111" i="15"/>
  <c r="K111" i="15"/>
  <c r="I111" i="15"/>
  <c r="G111" i="15"/>
  <c r="U110" i="15"/>
  <c r="T110" i="15"/>
  <c r="N110" i="15"/>
  <c r="O110" i="15" s="1"/>
  <c r="M110" i="15"/>
  <c r="K110" i="15"/>
  <c r="I110" i="15"/>
  <c r="G110" i="15"/>
  <c r="U109" i="15"/>
  <c r="T109" i="15"/>
  <c r="N109" i="15"/>
  <c r="O109" i="15" s="1"/>
  <c r="M109" i="15"/>
  <c r="K109" i="15"/>
  <c r="I109" i="15"/>
  <c r="G109" i="15"/>
  <c r="U108" i="15"/>
  <c r="T108" i="15"/>
  <c r="O108" i="15"/>
  <c r="N108" i="15"/>
  <c r="M108" i="15"/>
  <c r="K108" i="15"/>
  <c r="I108" i="15"/>
  <c r="G108" i="15"/>
  <c r="U107" i="15"/>
  <c r="T107" i="15"/>
  <c r="N107" i="15"/>
  <c r="O107" i="15" s="1"/>
  <c r="M107" i="15"/>
  <c r="K107" i="15"/>
  <c r="I107" i="15"/>
  <c r="G107" i="15"/>
  <c r="S106" i="15"/>
  <c r="R106" i="15"/>
  <c r="T106" i="15" s="1"/>
  <c r="Q106" i="15"/>
  <c r="P106" i="15"/>
  <c r="L106" i="15"/>
  <c r="J106" i="15"/>
  <c r="H106" i="15"/>
  <c r="F106" i="15"/>
  <c r="E106" i="15"/>
  <c r="M106" i="15" s="1"/>
  <c r="D106" i="15"/>
  <c r="I106" i="15" s="1"/>
  <c r="U105" i="15"/>
  <c r="T105" i="15"/>
  <c r="N105" i="15"/>
  <c r="O105" i="15" s="1"/>
  <c r="M105" i="15"/>
  <c r="K105" i="15"/>
  <c r="I105" i="15"/>
  <c r="G105" i="15"/>
  <c r="S102" i="15"/>
  <c r="R102" i="15"/>
  <c r="T102" i="15" s="1"/>
  <c r="Q102" i="15"/>
  <c r="P102" i="15"/>
  <c r="L102" i="15"/>
  <c r="J102" i="15"/>
  <c r="H102" i="15"/>
  <c r="F102" i="15"/>
  <c r="N102" i="15" s="1"/>
  <c r="E102" i="15"/>
  <c r="D102" i="15"/>
  <c r="G102" i="15" s="1"/>
  <c r="S101" i="15"/>
  <c r="R101" i="15"/>
  <c r="T101" i="15" s="1"/>
  <c r="Q101" i="15"/>
  <c r="P101" i="15"/>
  <c r="L101" i="15"/>
  <c r="J101" i="15"/>
  <c r="U101" i="15" s="1"/>
  <c r="H101" i="15"/>
  <c r="F101" i="15"/>
  <c r="E101" i="15"/>
  <c r="D101" i="15"/>
  <c r="I101" i="15" s="1"/>
  <c r="U100" i="15"/>
  <c r="T100" i="15"/>
  <c r="O100" i="15"/>
  <c r="N100" i="15"/>
  <c r="M100" i="15"/>
  <c r="K100" i="15"/>
  <c r="I100" i="15"/>
  <c r="G100" i="15"/>
  <c r="U99" i="15"/>
  <c r="T99" i="15"/>
  <c r="N99" i="15"/>
  <c r="O99" i="15" s="1"/>
  <c r="M99" i="15"/>
  <c r="K99" i="15"/>
  <c r="I99" i="15"/>
  <c r="G99" i="15"/>
  <c r="U98" i="15"/>
  <c r="T98" i="15"/>
  <c r="N98" i="15"/>
  <c r="O98" i="15" s="1"/>
  <c r="M98" i="15"/>
  <c r="K98" i="15"/>
  <c r="I98" i="15"/>
  <c r="G98" i="15"/>
  <c r="U97" i="15"/>
  <c r="T97" i="15"/>
  <c r="N97" i="15"/>
  <c r="O97" i="15" s="1"/>
  <c r="M97" i="15"/>
  <c r="K97" i="15"/>
  <c r="I97" i="15"/>
  <c r="G97" i="15"/>
  <c r="S96" i="15"/>
  <c r="R96" i="15"/>
  <c r="T96" i="15" s="1"/>
  <c r="Q96" i="15"/>
  <c r="P96" i="15"/>
  <c r="L96" i="15"/>
  <c r="J96" i="15"/>
  <c r="H96" i="15"/>
  <c r="F96" i="15"/>
  <c r="N96" i="15" s="1"/>
  <c r="O96" i="15" s="1"/>
  <c r="E96" i="15"/>
  <c r="K96" i="15" s="1"/>
  <c r="D96" i="15"/>
  <c r="I96" i="15" s="1"/>
  <c r="U95" i="15"/>
  <c r="T95" i="15"/>
  <c r="O95" i="15"/>
  <c r="N95" i="15"/>
  <c r="M95" i="15"/>
  <c r="K95" i="15"/>
  <c r="I95" i="15"/>
  <c r="G95" i="15"/>
  <c r="U94" i="15"/>
  <c r="T94" i="15"/>
  <c r="N94" i="15"/>
  <c r="O94" i="15" s="1"/>
  <c r="M94" i="15"/>
  <c r="K94" i="15"/>
  <c r="I94" i="15"/>
  <c r="G94" i="15"/>
  <c r="U93" i="15"/>
  <c r="T93" i="15"/>
  <c r="N93" i="15"/>
  <c r="O93" i="15" s="1"/>
  <c r="M93" i="15"/>
  <c r="K93" i="15"/>
  <c r="I93" i="15"/>
  <c r="G93" i="15"/>
  <c r="U92" i="15"/>
  <c r="T92" i="15"/>
  <c r="N92" i="15"/>
  <c r="O92" i="15" s="1"/>
  <c r="M92" i="15"/>
  <c r="K92" i="15"/>
  <c r="I92" i="15"/>
  <c r="G92" i="15"/>
  <c r="S91" i="15"/>
  <c r="R91" i="15"/>
  <c r="T91" i="15" s="1"/>
  <c r="Q91" i="15"/>
  <c r="P91" i="15"/>
  <c r="L91" i="15"/>
  <c r="J91" i="15"/>
  <c r="H91" i="15"/>
  <c r="F91" i="15"/>
  <c r="E91" i="15"/>
  <c r="M91" i="15" s="1"/>
  <c r="D91" i="15"/>
  <c r="I91" i="15" s="1"/>
  <c r="U90" i="15"/>
  <c r="T90" i="15"/>
  <c r="N90" i="15"/>
  <c r="O90" i="15" s="1"/>
  <c r="M90" i="15"/>
  <c r="K90" i="15"/>
  <c r="I90" i="15"/>
  <c r="G90" i="15"/>
  <c r="U89" i="15"/>
  <c r="T89" i="15"/>
  <c r="N89" i="15"/>
  <c r="O89" i="15" s="1"/>
  <c r="M89" i="15"/>
  <c r="K89" i="15"/>
  <c r="I89" i="15"/>
  <c r="G89" i="15"/>
  <c r="U88" i="15"/>
  <c r="T88" i="15"/>
  <c r="N88" i="15"/>
  <c r="O88" i="15" s="1"/>
  <c r="M88" i="15"/>
  <c r="K88" i="15"/>
  <c r="I88" i="15"/>
  <c r="G88" i="15"/>
  <c r="S85" i="15"/>
  <c r="R85" i="15"/>
  <c r="T85" i="15" s="1"/>
  <c r="Q85" i="15"/>
  <c r="P85" i="15"/>
  <c r="L85" i="15"/>
  <c r="J85" i="15"/>
  <c r="H85" i="15"/>
  <c r="F85" i="15"/>
  <c r="N85" i="15" s="1"/>
  <c r="E85" i="15"/>
  <c r="K85" i="15" s="1"/>
  <c r="D85" i="15"/>
  <c r="G85" i="15" s="1"/>
  <c r="S84" i="15"/>
  <c r="R84" i="15"/>
  <c r="T84" i="15" s="1"/>
  <c r="Q84" i="15"/>
  <c r="P84" i="15"/>
  <c r="L84" i="15"/>
  <c r="J84" i="15"/>
  <c r="U84" i="15" s="1"/>
  <c r="H84" i="15"/>
  <c r="F84" i="15"/>
  <c r="E84" i="15"/>
  <c r="D84" i="15"/>
  <c r="I84" i="15" s="1"/>
  <c r="U83" i="15"/>
  <c r="T83" i="15"/>
  <c r="O83" i="15"/>
  <c r="N83" i="15"/>
  <c r="M83" i="15"/>
  <c r="K83" i="15"/>
  <c r="I83" i="15"/>
  <c r="G83" i="15"/>
  <c r="U82" i="15"/>
  <c r="T82" i="15"/>
  <c r="N82" i="15"/>
  <c r="O82" i="15" s="1"/>
  <c r="M82" i="15"/>
  <c r="K82" i="15"/>
  <c r="I82" i="15"/>
  <c r="G82" i="15"/>
  <c r="U81" i="15"/>
  <c r="T81" i="15"/>
  <c r="N81" i="15"/>
  <c r="O81" i="15" s="1"/>
  <c r="M81" i="15"/>
  <c r="K81" i="15"/>
  <c r="I81" i="15"/>
  <c r="G81" i="15"/>
  <c r="U80" i="15"/>
  <c r="T80" i="15"/>
  <c r="N80" i="15"/>
  <c r="O80" i="15" s="1"/>
  <c r="M80" i="15"/>
  <c r="K80" i="15"/>
  <c r="I80" i="15"/>
  <c r="G80" i="15"/>
  <c r="U79" i="15"/>
  <c r="T79" i="15"/>
  <c r="N79" i="15"/>
  <c r="O79" i="15" s="1"/>
  <c r="M79" i="15"/>
  <c r="K79" i="15"/>
  <c r="I79" i="15"/>
  <c r="G79" i="15"/>
  <c r="S78" i="15"/>
  <c r="R78" i="15"/>
  <c r="T78" i="15" s="1"/>
  <c r="Q78" i="15"/>
  <c r="P78" i="15"/>
  <c r="L78" i="15"/>
  <c r="J78" i="15"/>
  <c r="H78" i="15"/>
  <c r="F78" i="15"/>
  <c r="N78" i="15" s="1"/>
  <c r="E78" i="15"/>
  <c r="K78" i="15" s="1"/>
  <c r="D78" i="15"/>
  <c r="I78" i="15" s="1"/>
  <c r="U77" i="15"/>
  <c r="T77" i="15"/>
  <c r="O77" i="15"/>
  <c r="N77" i="15"/>
  <c r="M77" i="15"/>
  <c r="K77" i="15"/>
  <c r="I77" i="15"/>
  <c r="G77" i="15"/>
  <c r="U76" i="15"/>
  <c r="T76" i="15"/>
  <c r="N76" i="15"/>
  <c r="O76" i="15" s="1"/>
  <c r="M76" i="15"/>
  <c r="K76" i="15"/>
  <c r="I76" i="15"/>
  <c r="G76" i="15"/>
  <c r="U75" i="15"/>
  <c r="T75" i="15"/>
  <c r="N75" i="15"/>
  <c r="O75" i="15" s="1"/>
  <c r="M75" i="15"/>
  <c r="K75" i="15"/>
  <c r="I75" i="15"/>
  <c r="G75" i="15"/>
  <c r="U74" i="15"/>
  <c r="T74" i="15"/>
  <c r="N74" i="15"/>
  <c r="O74" i="15" s="1"/>
  <c r="M74" i="15"/>
  <c r="K74" i="15"/>
  <c r="I74" i="15"/>
  <c r="G74" i="15"/>
  <c r="U73" i="15"/>
  <c r="T73" i="15"/>
  <c r="N73" i="15"/>
  <c r="O73" i="15" s="1"/>
  <c r="M73" i="15"/>
  <c r="K73" i="15"/>
  <c r="I73" i="15"/>
  <c r="G73" i="15"/>
  <c r="U72" i="15"/>
  <c r="T72" i="15"/>
  <c r="N72" i="15"/>
  <c r="O72" i="15" s="1"/>
  <c r="M72" i="15"/>
  <c r="K72" i="15"/>
  <c r="I72" i="15"/>
  <c r="G72" i="15"/>
  <c r="U71" i="15"/>
  <c r="T71" i="15"/>
  <c r="N71" i="15"/>
  <c r="O71" i="15" s="1"/>
  <c r="M71" i="15"/>
  <c r="K71" i="15"/>
  <c r="I71" i="15"/>
  <c r="G71" i="15"/>
  <c r="S70" i="15"/>
  <c r="R70" i="15"/>
  <c r="T70" i="15" s="1"/>
  <c r="Q70" i="15"/>
  <c r="P70" i="15"/>
  <c r="L70" i="15"/>
  <c r="J70" i="15"/>
  <c r="H70" i="15"/>
  <c r="F70" i="15"/>
  <c r="E70" i="15"/>
  <c r="M70" i="15" s="1"/>
  <c r="D70" i="15"/>
  <c r="I70" i="15" s="1"/>
  <c r="U69" i="15"/>
  <c r="T69" i="15"/>
  <c r="O69" i="15"/>
  <c r="N69" i="15"/>
  <c r="M69" i="15"/>
  <c r="K69" i="15"/>
  <c r="I69" i="15"/>
  <c r="G69" i="15"/>
  <c r="U68" i="15"/>
  <c r="T68" i="15"/>
  <c r="N68" i="15"/>
  <c r="O68" i="15" s="1"/>
  <c r="M68" i="15"/>
  <c r="K68" i="15"/>
  <c r="I68" i="15"/>
  <c r="G68" i="15"/>
  <c r="U67" i="15"/>
  <c r="T67" i="15"/>
  <c r="N67" i="15"/>
  <c r="O67" i="15" s="1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N65" i="15"/>
  <c r="O65" i="15" s="1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S63" i="15"/>
  <c r="R63" i="15"/>
  <c r="T63" i="15" s="1"/>
  <c r="Q63" i="15"/>
  <c r="P63" i="15"/>
  <c r="L63" i="15"/>
  <c r="J63" i="15"/>
  <c r="H63" i="15"/>
  <c r="F63" i="15"/>
  <c r="N63" i="15" s="1"/>
  <c r="E63" i="15"/>
  <c r="K63" i="15" s="1"/>
  <c r="D63" i="15"/>
  <c r="G63" i="15" s="1"/>
  <c r="U62" i="15"/>
  <c r="T62" i="15"/>
  <c r="O62" i="15"/>
  <c r="N62" i="15"/>
  <c r="M62" i="15"/>
  <c r="K62" i="15"/>
  <c r="I62" i="15"/>
  <c r="G62" i="15"/>
  <c r="U61" i="15"/>
  <c r="T61" i="15"/>
  <c r="N61" i="15"/>
  <c r="O61" i="15" s="1"/>
  <c r="M61" i="15"/>
  <c r="K61" i="15"/>
  <c r="I61" i="15"/>
  <c r="G61" i="15"/>
  <c r="U60" i="15"/>
  <c r="T60" i="15"/>
  <c r="N60" i="15"/>
  <c r="O60" i="15" s="1"/>
  <c r="M60" i="15"/>
  <c r="K60" i="15"/>
  <c r="I60" i="15"/>
  <c r="G60" i="15"/>
  <c r="U59" i="15"/>
  <c r="T59" i="15"/>
  <c r="N59" i="15"/>
  <c r="O59" i="15" s="1"/>
  <c r="M59" i="15"/>
  <c r="K59" i="15"/>
  <c r="I59" i="15"/>
  <c r="G59" i="15"/>
  <c r="S58" i="15"/>
  <c r="R58" i="15"/>
  <c r="T58" i="15" s="1"/>
  <c r="Q58" i="15"/>
  <c r="P58" i="15"/>
  <c r="L58" i="15"/>
  <c r="J58" i="15"/>
  <c r="U58" i="15" s="1"/>
  <c r="H58" i="15"/>
  <c r="F58" i="15"/>
  <c r="E58" i="15"/>
  <c r="D58" i="15"/>
  <c r="I58" i="15" s="1"/>
  <c r="U57" i="15"/>
  <c r="T57" i="15"/>
  <c r="N57" i="15"/>
  <c r="O57" i="15" s="1"/>
  <c r="M57" i="15"/>
  <c r="K57" i="15"/>
  <c r="I57" i="15"/>
  <c r="G57" i="15"/>
  <c r="S54" i="15"/>
  <c r="R54" i="15"/>
  <c r="T54" i="15" s="1"/>
  <c r="Q54" i="15"/>
  <c r="P54" i="15"/>
  <c r="L54" i="15"/>
  <c r="J54" i="15"/>
  <c r="H54" i="15"/>
  <c r="F54" i="15"/>
  <c r="N54" i="15" s="1"/>
  <c r="O54" i="15" s="1"/>
  <c r="E54" i="15"/>
  <c r="K54" i="15" s="1"/>
  <c r="D54" i="15"/>
  <c r="I54" i="15" s="1"/>
  <c r="S53" i="15"/>
  <c r="R53" i="15"/>
  <c r="T53" i="15" s="1"/>
  <c r="Q53" i="15"/>
  <c r="P53" i="15"/>
  <c r="L53" i="15"/>
  <c r="J53" i="15"/>
  <c r="H53" i="15"/>
  <c r="F53" i="15"/>
  <c r="E53" i="15"/>
  <c r="M53" i="15" s="1"/>
  <c r="D53" i="15"/>
  <c r="I53" i="15" s="1"/>
  <c r="U52" i="15"/>
  <c r="T52" i="15"/>
  <c r="O52" i="15"/>
  <c r="N52" i="15"/>
  <c r="M52" i="15"/>
  <c r="K52" i="15"/>
  <c r="I52" i="15"/>
  <c r="G52" i="15"/>
  <c r="U51" i="15"/>
  <c r="T51" i="15"/>
  <c r="N51" i="15"/>
  <c r="O51" i="15" s="1"/>
  <c r="M51" i="15"/>
  <c r="K51" i="15"/>
  <c r="I51" i="15"/>
  <c r="G51" i="15"/>
  <c r="U50" i="15"/>
  <c r="T50" i="15"/>
  <c r="N50" i="15"/>
  <c r="O50" i="15" s="1"/>
  <c r="M50" i="15"/>
  <c r="K50" i="15"/>
  <c r="I50" i="15"/>
  <c r="G50" i="15"/>
  <c r="U49" i="15"/>
  <c r="T49" i="15"/>
  <c r="N49" i="15"/>
  <c r="O49" i="15" s="1"/>
  <c r="M49" i="15"/>
  <c r="K49" i="15"/>
  <c r="I49" i="15"/>
  <c r="G49" i="15"/>
  <c r="U48" i="15"/>
  <c r="T48" i="15"/>
  <c r="N48" i="15"/>
  <c r="O48" i="15" s="1"/>
  <c r="M48" i="15"/>
  <c r="K48" i="15"/>
  <c r="I48" i="15"/>
  <c r="G48" i="15"/>
  <c r="S47" i="15"/>
  <c r="R47" i="15"/>
  <c r="T47" i="15" s="1"/>
  <c r="Q47" i="15"/>
  <c r="P47" i="15"/>
  <c r="L47" i="15"/>
  <c r="J47" i="15"/>
  <c r="H47" i="15"/>
  <c r="F47" i="15"/>
  <c r="N47" i="15" s="1"/>
  <c r="E47" i="15"/>
  <c r="K47" i="15" s="1"/>
  <c r="D47" i="15"/>
  <c r="G47" i="15" s="1"/>
  <c r="U46" i="15"/>
  <c r="T46" i="15"/>
  <c r="O46" i="15"/>
  <c r="N46" i="15"/>
  <c r="M46" i="15"/>
  <c r="K46" i="15"/>
  <c r="I46" i="15"/>
  <c r="G46" i="15"/>
  <c r="U45" i="15"/>
  <c r="T45" i="15"/>
  <c r="N45" i="15"/>
  <c r="O45" i="15" s="1"/>
  <c r="M45" i="15"/>
  <c r="K45" i="15"/>
  <c r="I45" i="15"/>
  <c r="G45" i="15"/>
  <c r="U44" i="15"/>
  <c r="T44" i="15"/>
  <c r="N44" i="15"/>
  <c r="O44" i="15" s="1"/>
  <c r="M44" i="15"/>
  <c r="K44" i="15"/>
  <c r="I44" i="15"/>
  <c r="G44" i="15"/>
  <c r="U43" i="15"/>
  <c r="T43" i="15"/>
  <c r="N43" i="15"/>
  <c r="O43" i="15" s="1"/>
  <c r="M43" i="15"/>
  <c r="K43" i="15"/>
  <c r="I43" i="15"/>
  <c r="G43" i="15"/>
  <c r="U42" i="15"/>
  <c r="T42" i="15"/>
  <c r="N42" i="15"/>
  <c r="O42" i="15" s="1"/>
  <c r="M42" i="15"/>
  <c r="K42" i="15"/>
  <c r="I42" i="15"/>
  <c r="G42" i="15"/>
  <c r="U41" i="15"/>
  <c r="T41" i="15"/>
  <c r="N41" i="15"/>
  <c r="O41" i="15" s="1"/>
  <c r="M41" i="15"/>
  <c r="K41" i="15"/>
  <c r="I41" i="15"/>
  <c r="G41" i="15"/>
  <c r="S40" i="15"/>
  <c r="R40" i="15"/>
  <c r="T40" i="15" s="1"/>
  <c r="Q40" i="15"/>
  <c r="P40" i="15"/>
  <c r="U40" i="15" s="1"/>
  <c r="L40" i="15"/>
  <c r="J40" i="15"/>
  <c r="H40" i="15"/>
  <c r="F40" i="15"/>
  <c r="E40" i="15"/>
  <c r="D40" i="15"/>
  <c r="I40" i="15" s="1"/>
  <c r="U39" i="15"/>
  <c r="T39" i="15"/>
  <c r="O39" i="15"/>
  <c r="N39" i="15"/>
  <c r="M39" i="15"/>
  <c r="K39" i="15"/>
  <c r="I39" i="15"/>
  <c r="G39" i="15"/>
  <c r="U38" i="15"/>
  <c r="T38" i="15"/>
  <c r="N38" i="15"/>
  <c r="O38" i="15" s="1"/>
  <c r="M38" i="15"/>
  <c r="K38" i="15"/>
  <c r="I38" i="15"/>
  <c r="G38" i="15"/>
  <c r="U37" i="15"/>
  <c r="T37" i="15"/>
  <c r="N37" i="15"/>
  <c r="O37" i="15" s="1"/>
  <c r="M37" i="15"/>
  <c r="K37" i="15"/>
  <c r="I37" i="15"/>
  <c r="G37" i="15"/>
  <c r="U36" i="15"/>
  <c r="T36" i="15"/>
  <c r="N36" i="15"/>
  <c r="O36" i="15" s="1"/>
  <c r="M36" i="15"/>
  <c r="K36" i="15"/>
  <c r="I36" i="15"/>
  <c r="G36" i="15"/>
  <c r="S35" i="15"/>
  <c r="R35" i="15"/>
  <c r="T35" i="15" s="1"/>
  <c r="Q35" i="15"/>
  <c r="P35" i="15"/>
  <c r="L35" i="15"/>
  <c r="J35" i="15"/>
  <c r="H35" i="15"/>
  <c r="F35" i="15"/>
  <c r="N35" i="15" s="1"/>
  <c r="O35" i="15" s="1"/>
  <c r="E35" i="15"/>
  <c r="K35" i="15" s="1"/>
  <c r="D35" i="15"/>
  <c r="U34" i="15"/>
  <c r="T34" i="15"/>
  <c r="O34" i="15"/>
  <c r="N34" i="15"/>
  <c r="M34" i="15"/>
  <c r="K34" i="15"/>
  <c r="I34" i="15"/>
  <c r="G34" i="15"/>
  <c r="U33" i="15"/>
  <c r="T33" i="15"/>
  <c r="N33" i="15"/>
  <c r="O33" i="15" s="1"/>
  <c r="M33" i="15"/>
  <c r="K33" i="15"/>
  <c r="I33" i="15"/>
  <c r="G33" i="15"/>
  <c r="U32" i="15"/>
  <c r="T32" i="15"/>
  <c r="N32" i="15"/>
  <c r="O32" i="15" s="1"/>
  <c r="M32" i="15"/>
  <c r="K32" i="15"/>
  <c r="I32" i="15"/>
  <c r="G32" i="15"/>
  <c r="U31" i="15"/>
  <c r="T31" i="15"/>
  <c r="N31" i="15"/>
  <c r="O31" i="15" s="1"/>
  <c r="M31" i="15"/>
  <c r="K31" i="15"/>
  <c r="I31" i="15"/>
  <c r="G31" i="15"/>
  <c r="U30" i="15"/>
  <c r="T30" i="15"/>
  <c r="N30" i="15"/>
  <c r="O30" i="15" s="1"/>
  <c r="M30" i="15"/>
  <c r="K30" i="15"/>
  <c r="I30" i="15"/>
  <c r="G30" i="15"/>
  <c r="U29" i="15"/>
  <c r="T29" i="15"/>
  <c r="N29" i="15"/>
  <c r="O29" i="15" s="1"/>
  <c r="M29" i="15"/>
  <c r="K29" i="15"/>
  <c r="I29" i="15"/>
  <c r="G29" i="15"/>
  <c r="U28" i="15"/>
  <c r="T28" i="15"/>
  <c r="N28" i="15"/>
  <c r="O28" i="15" s="1"/>
  <c r="M28" i="15"/>
  <c r="K28" i="15"/>
  <c r="I28" i="15"/>
  <c r="G28" i="15"/>
  <c r="S27" i="15"/>
  <c r="R27" i="15"/>
  <c r="T27" i="15" s="1"/>
  <c r="Q27" i="15"/>
  <c r="P27" i="15"/>
  <c r="L27" i="15"/>
  <c r="J27" i="15"/>
  <c r="H27" i="15"/>
  <c r="F27" i="15"/>
  <c r="E27" i="15"/>
  <c r="M27" i="15" s="1"/>
  <c r="D27" i="15"/>
  <c r="I27" i="15" s="1"/>
  <c r="U26" i="15"/>
  <c r="T26" i="15"/>
  <c r="O26" i="15"/>
  <c r="N26" i="15"/>
  <c r="M26" i="15"/>
  <c r="K26" i="15"/>
  <c r="I26" i="15"/>
  <c r="G26" i="15"/>
  <c r="U25" i="15"/>
  <c r="T25" i="15"/>
  <c r="N25" i="15"/>
  <c r="O25" i="15" s="1"/>
  <c r="M25" i="15"/>
  <c r="K25" i="15"/>
  <c r="I25" i="15"/>
  <c r="G25" i="15"/>
  <c r="U24" i="15"/>
  <c r="T24" i="15"/>
  <c r="N24" i="15"/>
  <c r="O24" i="15" s="1"/>
  <c r="M24" i="15"/>
  <c r="K24" i="15"/>
  <c r="I24" i="15"/>
  <c r="G24" i="15"/>
  <c r="U23" i="15"/>
  <c r="T23" i="15"/>
  <c r="N23" i="15"/>
  <c r="O23" i="15" s="1"/>
  <c r="M23" i="15"/>
  <c r="K23" i="15"/>
  <c r="I23" i="15"/>
  <c r="G23" i="15"/>
  <c r="U22" i="15"/>
  <c r="T22" i="15"/>
  <c r="N22" i="15"/>
  <c r="O22" i="15" s="1"/>
  <c r="M22" i="15"/>
  <c r="K22" i="15"/>
  <c r="I22" i="15"/>
  <c r="G22" i="15"/>
  <c r="U21" i="15"/>
  <c r="T21" i="15"/>
  <c r="O21" i="15"/>
  <c r="N21" i="15"/>
  <c r="M21" i="15"/>
  <c r="K21" i="15"/>
  <c r="I21" i="15"/>
  <c r="G21" i="15"/>
  <c r="U20" i="15"/>
  <c r="T20" i="15"/>
  <c r="N20" i="15"/>
  <c r="O20" i="15" s="1"/>
  <c r="M20" i="15"/>
  <c r="K20" i="15"/>
  <c r="I20" i="15"/>
  <c r="G20" i="15"/>
  <c r="S19" i="15"/>
  <c r="R19" i="15"/>
  <c r="Q19" i="15"/>
  <c r="P19" i="15"/>
  <c r="L19" i="15"/>
  <c r="J19" i="15"/>
  <c r="H19" i="15"/>
  <c r="F19" i="15"/>
  <c r="N19" i="15" s="1"/>
  <c r="E19" i="15"/>
  <c r="K19" i="15" s="1"/>
  <c r="D19" i="15"/>
  <c r="G19" i="15" s="1"/>
  <c r="U18" i="15"/>
  <c r="T18" i="15"/>
  <c r="O18" i="15"/>
  <c r="N18" i="15"/>
  <c r="M18" i="15"/>
  <c r="K18" i="15"/>
  <c r="I18" i="15"/>
  <c r="G18" i="15"/>
  <c r="U17" i="15"/>
  <c r="T17" i="15"/>
  <c r="N17" i="15"/>
  <c r="O17" i="15" s="1"/>
  <c r="M17" i="15"/>
  <c r="K17" i="15"/>
  <c r="I17" i="15"/>
  <c r="G17" i="15"/>
  <c r="U16" i="15"/>
  <c r="T16" i="15"/>
  <c r="N16" i="15"/>
  <c r="O16" i="15" s="1"/>
  <c r="M16" i="15"/>
  <c r="K16" i="15"/>
  <c r="I16" i="15"/>
  <c r="G16" i="15"/>
  <c r="U15" i="15"/>
  <c r="T15" i="15"/>
  <c r="N15" i="15"/>
  <c r="O15" i="15" s="1"/>
  <c r="M15" i="15"/>
  <c r="K15" i="15"/>
  <c r="I15" i="15"/>
  <c r="G15" i="15"/>
  <c r="U14" i="15"/>
  <c r="T14" i="15"/>
  <c r="N14" i="15"/>
  <c r="O14" i="15" s="1"/>
  <c r="M14" i="15"/>
  <c r="K14" i="15"/>
  <c r="I14" i="15"/>
  <c r="G14" i="15"/>
  <c r="U13" i="15"/>
  <c r="T13" i="15"/>
  <c r="N13" i="15"/>
  <c r="O13" i="15" s="1"/>
  <c r="M13" i="15"/>
  <c r="K13" i="15"/>
  <c r="I13" i="15"/>
  <c r="G13" i="15"/>
  <c r="U12" i="15"/>
  <c r="T12" i="15"/>
  <c r="N12" i="15"/>
  <c r="O12" i="15" s="1"/>
  <c r="M12" i="15"/>
  <c r="K12" i="15"/>
  <c r="I12" i="15"/>
  <c r="G12" i="15"/>
  <c r="U11" i="15"/>
  <c r="T11" i="15"/>
  <c r="N11" i="15"/>
  <c r="O11" i="15" s="1"/>
  <c r="M11" i="15"/>
  <c r="K11" i="15"/>
  <c r="I11" i="15"/>
  <c r="G11" i="15"/>
  <c r="S10" i="15"/>
  <c r="R10" i="15"/>
  <c r="T10" i="15" s="1"/>
  <c r="Q10" i="15"/>
  <c r="P10" i="15"/>
  <c r="U10" i="15" s="1"/>
  <c r="L10" i="15"/>
  <c r="J10" i="15"/>
  <c r="H10" i="15"/>
  <c r="F10" i="15"/>
  <c r="G10" i="15" s="1"/>
  <c r="E10" i="15"/>
  <c r="D10" i="15"/>
  <c r="I10" i="15" s="1"/>
  <c r="U9" i="15"/>
  <c r="T9" i="15"/>
  <c r="N9" i="15"/>
  <c r="O9" i="15" s="1"/>
  <c r="M9" i="15"/>
  <c r="K9" i="15"/>
  <c r="I9" i="15"/>
  <c r="G9" i="15"/>
  <c r="U8" i="15"/>
  <c r="T8" i="15"/>
  <c r="N8" i="15"/>
  <c r="O8" i="15" s="1"/>
  <c r="M8" i="15"/>
  <c r="K8" i="15"/>
  <c r="I8" i="15"/>
  <c r="G8" i="15"/>
  <c r="S339" i="14"/>
  <c r="R339" i="14"/>
  <c r="T339" i="14" s="1"/>
  <c r="Q339" i="14"/>
  <c r="P339" i="14"/>
  <c r="U339" i="14" s="1"/>
  <c r="L339" i="14"/>
  <c r="J339" i="14"/>
  <c r="H339" i="14"/>
  <c r="F339" i="14"/>
  <c r="N339" i="14" s="1"/>
  <c r="E339" i="14"/>
  <c r="D339" i="14"/>
  <c r="I339" i="14" s="1"/>
  <c r="S338" i="14"/>
  <c r="R338" i="14"/>
  <c r="T338" i="14" s="1"/>
  <c r="Q338" i="14"/>
  <c r="P338" i="14"/>
  <c r="L338" i="14"/>
  <c r="J338" i="14"/>
  <c r="H338" i="14"/>
  <c r="F338" i="14"/>
  <c r="E338" i="14"/>
  <c r="M338" i="14" s="1"/>
  <c r="D338" i="14"/>
  <c r="S337" i="14"/>
  <c r="R337" i="14"/>
  <c r="T337" i="14" s="1"/>
  <c r="Q337" i="14"/>
  <c r="P337" i="14"/>
  <c r="U337" i="14" s="1"/>
  <c r="L337" i="14"/>
  <c r="J337" i="14"/>
  <c r="H337" i="14"/>
  <c r="F337" i="14"/>
  <c r="E337" i="14"/>
  <c r="M337" i="14" s="1"/>
  <c r="D337" i="14"/>
  <c r="G337" i="14" s="1"/>
  <c r="U336" i="14"/>
  <c r="T336" i="14"/>
  <c r="O336" i="14"/>
  <c r="N336" i="14"/>
  <c r="M336" i="14"/>
  <c r="K336" i="14"/>
  <c r="I336" i="14"/>
  <c r="G336" i="14"/>
  <c r="U335" i="14"/>
  <c r="T335" i="14"/>
  <c r="N335" i="14"/>
  <c r="O335" i="14" s="1"/>
  <c r="M335" i="14"/>
  <c r="K335" i="14"/>
  <c r="I335" i="14"/>
  <c r="G335" i="14"/>
  <c r="U334" i="14"/>
  <c r="T334" i="14"/>
  <c r="N334" i="14"/>
  <c r="O334" i="14" s="1"/>
  <c r="M334" i="14"/>
  <c r="K334" i="14"/>
  <c r="I334" i="14"/>
  <c r="G334" i="14"/>
  <c r="U333" i="14"/>
  <c r="T333" i="14"/>
  <c r="N333" i="14"/>
  <c r="O333" i="14" s="1"/>
  <c r="M333" i="14"/>
  <c r="K333" i="14"/>
  <c r="I333" i="14"/>
  <c r="G333" i="14"/>
  <c r="S332" i="14"/>
  <c r="R332" i="14"/>
  <c r="T332" i="14" s="1"/>
  <c r="Q332" i="14"/>
  <c r="P332" i="14"/>
  <c r="U332" i="14" s="1"/>
  <c r="L332" i="14"/>
  <c r="J332" i="14"/>
  <c r="H332" i="14"/>
  <c r="F332" i="14"/>
  <c r="N332" i="14" s="1"/>
  <c r="O332" i="14" s="1"/>
  <c r="E332" i="14"/>
  <c r="M332" i="14" s="1"/>
  <c r="D332" i="14"/>
  <c r="U331" i="14"/>
  <c r="T331" i="14"/>
  <c r="O331" i="14"/>
  <c r="N331" i="14"/>
  <c r="M331" i="14"/>
  <c r="K331" i="14"/>
  <c r="I331" i="14"/>
  <c r="G331" i="14"/>
  <c r="U330" i="14"/>
  <c r="T330" i="14"/>
  <c r="N330" i="14"/>
  <c r="O330" i="14" s="1"/>
  <c r="M330" i="14"/>
  <c r="K330" i="14"/>
  <c r="I330" i="14"/>
  <c r="G330" i="14"/>
  <c r="U329" i="14"/>
  <c r="T329" i="14"/>
  <c r="N329" i="14"/>
  <c r="O329" i="14" s="1"/>
  <c r="M329" i="14"/>
  <c r="K329" i="14"/>
  <c r="I329" i="14"/>
  <c r="G329" i="14"/>
  <c r="U328" i="14"/>
  <c r="T328" i="14"/>
  <c r="N328" i="14"/>
  <c r="O328" i="14" s="1"/>
  <c r="M328" i="14"/>
  <c r="K328" i="14"/>
  <c r="I328" i="14"/>
  <c r="G328" i="14"/>
  <c r="U327" i="14"/>
  <c r="T327" i="14"/>
  <c r="N327" i="14"/>
  <c r="O327" i="14" s="1"/>
  <c r="M327" i="14"/>
  <c r="K327" i="14"/>
  <c r="I327" i="14"/>
  <c r="G327" i="14"/>
  <c r="U326" i="14"/>
  <c r="T326" i="14"/>
  <c r="N326" i="14"/>
  <c r="O326" i="14" s="1"/>
  <c r="M326" i="14"/>
  <c r="K326" i="14"/>
  <c r="I326" i="14"/>
  <c r="G326" i="14"/>
  <c r="U325" i="14"/>
  <c r="T325" i="14"/>
  <c r="N325" i="14"/>
  <c r="O325" i="14" s="1"/>
  <c r="M325" i="14"/>
  <c r="K325" i="14"/>
  <c r="I325" i="14"/>
  <c r="G325" i="14"/>
  <c r="U324" i="14"/>
  <c r="T324" i="14"/>
  <c r="N324" i="14"/>
  <c r="O324" i="14" s="1"/>
  <c r="M324" i="14"/>
  <c r="K324" i="14"/>
  <c r="I324" i="14"/>
  <c r="G324" i="14"/>
  <c r="S323" i="14"/>
  <c r="R323" i="14"/>
  <c r="T323" i="14" s="1"/>
  <c r="Q323" i="14"/>
  <c r="P323" i="14"/>
  <c r="U323" i="14" s="1"/>
  <c r="L323" i="14"/>
  <c r="J323" i="14"/>
  <c r="H323" i="14"/>
  <c r="F323" i="14"/>
  <c r="N323" i="14" s="1"/>
  <c r="O323" i="14" s="1"/>
  <c r="E323" i="14"/>
  <c r="D323" i="14"/>
  <c r="I323" i="14" s="1"/>
  <c r="U322" i="14"/>
  <c r="T322" i="14"/>
  <c r="O322" i="14"/>
  <c r="N322" i="14"/>
  <c r="M322" i="14"/>
  <c r="K322" i="14"/>
  <c r="I322" i="14"/>
  <c r="G322" i="14"/>
  <c r="U321" i="14"/>
  <c r="T321" i="14"/>
  <c r="N321" i="14"/>
  <c r="O321" i="14" s="1"/>
  <c r="M321" i="14"/>
  <c r="K321" i="14"/>
  <c r="I321" i="14"/>
  <c r="G321" i="14"/>
  <c r="U320" i="14"/>
  <c r="T320" i="14"/>
  <c r="N320" i="14"/>
  <c r="O320" i="14" s="1"/>
  <c r="M320" i="14"/>
  <c r="K320" i="14"/>
  <c r="I320" i="14"/>
  <c r="G320" i="14"/>
  <c r="U319" i="14"/>
  <c r="T319" i="14"/>
  <c r="N319" i="14"/>
  <c r="O319" i="14" s="1"/>
  <c r="M319" i="14"/>
  <c r="K319" i="14"/>
  <c r="I319" i="14"/>
  <c r="G319" i="14"/>
  <c r="U318" i="14"/>
  <c r="T318" i="14"/>
  <c r="N318" i="14"/>
  <c r="O318" i="14" s="1"/>
  <c r="M318" i="14"/>
  <c r="K318" i="14"/>
  <c r="I318" i="14"/>
  <c r="G318" i="14"/>
  <c r="S317" i="14"/>
  <c r="R317" i="14"/>
  <c r="T317" i="14" s="1"/>
  <c r="Q317" i="14"/>
  <c r="P317" i="14"/>
  <c r="U317" i="14" s="1"/>
  <c r="L317" i="14"/>
  <c r="J317" i="14"/>
  <c r="H317" i="14"/>
  <c r="F317" i="14"/>
  <c r="E317" i="14"/>
  <c r="M317" i="14" s="1"/>
  <c r="D317" i="14"/>
  <c r="I317" i="14" s="1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S310" i="14"/>
  <c r="R310" i="14"/>
  <c r="T310" i="14" s="1"/>
  <c r="Q310" i="14"/>
  <c r="P310" i="14"/>
  <c r="U310" i="14" s="1"/>
  <c r="L310" i="14"/>
  <c r="J310" i="14"/>
  <c r="H310" i="14"/>
  <c r="F310" i="14"/>
  <c r="E310" i="14"/>
  <c r="M310" i="14" s="1"/>
  <c r="D310" i="14"/>
  <c r="G310" i="14" s="1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N304" i="14"/>
  <c r="O304" i="14" s="1"/>
  <c r="M304" i="14"/>
  <c r="K304" i="14"/>
  <c r="I304" i="14"/>
  <c r="G304" i="14"/>
  <c r="S303" i="14"/>
  <c r="R303" i="14"/>
  <c r="T303" i="14" s="1"/>
  <c r="Q303" i="14"/>
  <c r="P303" i="14"/>
  <c r="U303" i="14" s="1"/>
  <c r="L303" i="14"/>
  <c r="J303" i="14"/>
  <c r="H303" i="14"/>
  <c r="F303" i="14"/>
  <c r="E303" i="14"/>
  <c r="M303" i="14" s="1"/>
  <c r="D303" i="14"/>
  <c r="U302" i="14"/>
  <c r="T302" i="14"/>
  <c r="N302" i="14"/>
  <c r="O302" i="14" s="1"/>
  <c r="M302" i="14"/>
  <c r="K302" i="14"/>
  <c r="I302" i="14"/>
  <c r="G302" i="14"/>
  <c r="S299" i="14"/>
  <c r="R299" i="14"/>
  <c r="T299" i="14" s="1"/>
  <c r="Q299" i="14"/>
  <c r="P299" i="14"/>
  <c r="U299" i="14" s="1"/>
  <c r="L299" i="14"/>
  <c r="J299" i="14"/>
  <c r="H299" i="14"/>
  <c r="F299" i="14"/>
  <c r="N299" i="14" s="1"/>
  <c r="E299" i="14"/>
  <c r="D299" i="14"/>
  <c r="S298" i="14"/>
  <c r="R298" i="14"/>
  <c r="T298" i="14" s="1"/>
  <c r="Q298" i="14"/>
  <c r="P298" i="14"/>
  <c r="U298" i="14" s="1"/>
  <c r="L298" i="14"/>
  <c r="J298" i="14"/>
  <c r="H298" i="14"/>
  <c r="F298" i="14"/>
  <c r="E298" i="14"/>
  <c r="M298" i="14" s="1"/>
  <c r="D298" i="14"/>
  <c r="I298" i="14" s="1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S292" i="14"/>
  <c r="R292" i="14"/>
  <c r="T292" i="14" s="1"/>
  <c r="Q292" i="14"/>
  <c r="P292" i="14"/>
  <c r="U292" i="14" s="1"/>
  <c r="L292" i="14"/>
  <c r="J292" i="14"/>
  <c r="H292" i="14"/>
  <c r="F292" i="14"/>
  <c r="E292" i="14"/>
  <c r="M292" i="14" s="1"/>
  <c r="D292" i="14"/>
  <c r="G292" i="14" s="1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S285" i="14"/>
  <c r="R285" i="14"/>
  <c r="T285" i="14" s="1"/>
  <c r="Q285" i="14"/>
  <c r="P285" i="14"/>
  <c r="L285" i="14"/>
  <c r="J285" i="14"/>
  <c r="H285" i="14"/>
  <c r="F285" i="14"/>
  <c r="E285" i="14"/>
  <c r="D285" i="14"/>
  <c r="U284" i="14"/>
  <c r="T284" i="14"/>
  <c r="O284" i="14"/>
  <c r="N284" i="14"/>
  <c r="M284" i="14"/>
  <c r="K284" i="14"/>
  <c r="I284" i="14"/>
  <c r="G284" i="14"/>
  <c r="U283" i="14"/>
  <c r="T283" i="14"/>
  <c r="N283" i="14"/>
  <c r="O283" i="14" s="1"/>
  <c r="M283" i="14"/>
  <c r="K283" i="14"/>
  <c r="I283" i="14"/>
  <c r="G283" i="14"/>
  <c r="U282" i="14"/>
  <c r="T282" i="14"/>
  <c r="N282" i="14"/>
  <c r="O282" i="14" s="1"/>
  <c r="M282" i="14"/>
  <c r="K282" i="14"/>
  <c r="I282" i="14"/>
  <c r="G282" i="14"/>
  <c r="U281" i="14"/>
  <c r="T281" i="14"/>
  <c r="N281" i="14"/>
  <c r="O281" i="14" s="1"/>
  <c r="M281" i="14"/>
  <c r="K281" i="14"/>
  <c r="I281" i="14"/>
  <c r="G281" i="14"/>
  <c r="U280" i="14"/>
  <c r="T280" i="14"/>
  <c r="N280" i="14"/>
  <c r="O280" i="14" s="1"/>
  <c r="M280" i="14"/>
  <c r="K280" i="14"/>
  <c r="I280" i="14"/>
  <c r="G280" i="14"/>
  <c r="U279" i="14"/>
  <c r="T279" i="14"/>
  <c r="N279" i="14"/>
  <c r="O279" i="14" s="1"/>
  <c r="M279" i="14"/>
  <c r="K279" i="14"/>
  <c r="I279" i="14"/>
  <c r="G279" i="14"/>
  <c r="U278" i="14"/>
  <c r="T278" i="14"/>
  <c r="N278" i="14"/>
  <c r="O278" i="14" s="1"/>
  <c r="M278" i="14"/>
  <c r="K278" i="14"/>
  <c r="I278" i="14"/>
  <c r="G278" i="14"/>
  <c r="U277" i="14"/>
  <c r="T277" i="14"/>
  <c r="N277" i="14"/>
  <c r="O277" i="14" s="1"/>
  <c r="M277" i="14"/>
  <c r="K277" i="14"/>
  <c r="I277" i="14"/>
  <c r="G277" i="14"/>
  <c r="U276" i="14"/>
  <c r="T276" i="14"/>
  <c r="O276" i="14"/>
  <c r="N276" i="14"/>
  <c r="M276" i="14"/>
  <c r="K276" i="14"/>
  <c r="I276" i="14"/>
  <c r="G276" i="14"/>
  <c r="S275" i="14"/>
  <c r="R275" i="14"/>
  <c r="T275" i="14" s="1"/>
  <c r="Q275" i="14"/>
  <c r="P275" i="14"/>
  <c r="U275" i="14" s="1"/>
  <c r="L275" i="14"/>
  <c r="J275" i="14"/>
  <c r="H275" i="14"/>
  <c r="F275" i="14"/>
  <c r="N275" i="14" s="1"/>
  <c r="E275" i="14"/>
  <c r="M275" i="14" s="1"/>
  <c r="D275" i="14"/>
  <c r="U274" i="14"/>
  <c r="T274" i="14"/>
  <c r="O274" i="14"/>
  <c r="N274" i="14"/>
  <c r="M274" i="14"/>
  <c r="K274" i="14"/>
  <c r="I274" i="14"/>
  <c r="G274" i="14"/>
  <c r="U273" i="14"/>
  <c r="T273" i="14"/>
  <c r="N273" i="14"/>
  <c r="O273" i="14" s="1"/>
  <c r="M273" i="14"/>
  <c r="K273" i="14"/>
  <c r="I273" i="14"/>
  <c r="G273" i="14"/>
  <c r="U272" i="14"/>
  <c r="T272" i="14"/>
  <c r="N272" i="14"/>
  <c r="O272" i="14" s="1"/>
  <c r="M272" i="14"/>
  <c r="K272" i="14"/>
  <c r="I272" i="14"/>
  <c r="G272" i="14"/>
  <c r="U271" i="14"/>
  <c r="T271" i="14"/>
  <c r="N271" i="14"/>
  <c r="O271" i="14" s="1"/>
  <c r="M271" i="14"/>
  <c r="K271" i="14"/>
  <c r="I271" i="14"/>
  <c r="G271" i="14"/>
  <c r="U270" i="14"/>
  <c r="T270" i="14"/>
  <c r="N270" i="14"/>
  <c r="O270" i="14" s="1"/>
  <c r="M270" i="14"/>
  <c r="K270" i="14"/>
  <c r="I270" i="14"/>
  <c r="G270" i="14"/>
  <c r="U269" i="14"/>
  <c r="T269" i="14"/>
  <c r="N269" i="14"/>
  <c r="O269" i="14" s="1"/>
  <c r="M269" i="14"/>
  <c r="K269" i="14"/>
  <c r="I269" i="14"/>
  <c r="G269" i="14"/>
  <c r="U268" i="14"/>
  <c r="T268" i="14"/>
  <c r="N268" i="14"/>
  <c r="O268" i="14" s="1"/>
  <c r="M268" i="14"/>
  <c r="K268" i="14"/>
  <c r="I268" i="14"/>
  <c r="G268" i="14"/>
  <c r="S267" i="14"/>
  <c r="R267" i="14"/>
  <c r="T267" i="14" s="1"/>
  <c r="Q267" i="14"/>
  <c r="P267" i="14"/>
  <c r="U267" i="14" s="1"/>
  <c r="L267" i="14"/>
  <c r="J267" i="14"/>
  <c r="H267" i="14"/>
  <c r="F267" i="14"/>
  <c r="N267" i="14" s="1"/>
  <c r="O267" i="14" s="1"/>
  <c r="E267" i="14"/>
  <c r="M267" i="14" s="1"/>
  <c r="D267" i="14"/>
  <c r="G267" i="14" s="1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S260" i="14"/>
  <c r="R260" i="14"/>
  <c r="T260" i="14" s="1"/>
  <c r="Q260" i="14"/>
  <c r="P260" i="14"/>
  <c r="L260" i="14"/>
  <c r="J260" i="14"/>
  <c r="H260" i="14"/>
  <c r="F260" i="14"/>
  <c r="E260" i="14"/>
  <c r="M260" i="14" s="1"/>
  <c r="D260" i="14"/>
  <c r="S259" i="14"/>
  <c r="R259" i="14"/>
  <c r="T259" i="14" s="1"/>
  <c r="Q259" i="14"/>
  <c r="P259" i="14"/>
  <c r="U259" i="14" s="1"/>
  <c r="L259" i="14"/>
  <c r="J259" i="14"/>
  <c r="H259" i="14"/>
  <c r="F259" i="14"/>
  <c r="E259" i="14"/>
  <c r="D259" i="14"/>
  <c r="U258" i="14"/>
  <c r="T258" i="14"/>
  <c r="O258" i="14"/>
  <c r="N258" i="14"/>
  <c r="M258" i="14"/>
  <c r="K258" i="14"/>
  <c r="I258" i="14"/>
  <c r="G258" i="14"/>
  <c r="U257" i="14"/>
  <c r="T257" i="14"/>
  <c r="N257" i="14"/>
  <c r="O257" i="14" s="1"/>
  <c r="M257" i="14"/>
  <c r="K257" i="14"/>
  <c r="I257" i="14"/>
  <c r="G257" i="14"/>
  <c r="U256" i="14"/>
  <c r="T256" i="14"/>
  <c r="N256" i="14"/>
  <c r="O256" i="14" s="1"/>
  <c r="M256" i="14"/>
  <c r="K256" i="14"/>
  <c r="I256" i="14"/>
  <c r="G256" i="14"/>
  <c r="U255" i="14"/>
  <c r="T255" i="14"/>
  <c r="N255" i="14"/>
  <c r="O255" i="14" s="1"/>
  <c r="M255" i="14"/>
  <c r="K255" i="14"/>
  <c r="I255" i="14"/>
  <c r="G255" i="14"/>
  <c r="S254" i="14"/>
  <c r="R254" i="14"/>
  <c r="T254" i="14" s="1"/>
  <c r="Q254" i="14"/>
  <c r="P254" i="14"/>
  <c r="U254" i="14" s="1"/>
  <c r="L254" i="14"/>
  <c r="J254" i="14"/>
  <c r="H254" i="14"/>
  <c r="F254" i="14"/>
  <c r="N254" i="14" s="1"/>
  <c r="E254" i="14"/>
  <c r="M254" i="14" s="1"/>
  <c r="D254" i="14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N251" i="14"/>
  <c r="O251" i="14" s="1"/>
  <c r="M251" i="14"/>
  <c r="K251" i="14"/>
  <c r="I251" i="14"/>
  <c r="G251" i="14"/>
  <c r="U250" i="14"/>
  <c r="T250" i="14"/>
  <c r="N250" i="14"/>
  <c r="O250" i="14" s="1"/>
  <c r="M250" i="14"/>
  <c r="K250" i="14"/>
  <c r="I250" i="14"/>
  <c r="G250" i="14"/>
  <c r="U249" i="14"/>
  <c r="T249" i="14"/>
  <c r="N249" i="14"/>
  <c r="O249" i="14" s="1"/>
  <c r="M249" i="14"/>
  <c r="K249" i="14"/>
  <c r="I249" i="14"/>
  <c r="G249" i="14"/>
  <c r="U248" i="14"/>
  <c r="T248" i="14"/>
  <c r="N248" i="14"/>
  <c r="O248" i="14" s="1"/>
  <c r="M248" i="14"/>
  <c r="K248" i="14"/>
  <c r="I248" i="14"/>
  <c r="G248" i="14"/>
  <c r="S247" i="14"/>
  <c r="R247" i="14"/>
  <c r="T247" i="14" s="1"/>
  <c r="Q247" i="14"/>
  <c r="P247" i="14"/>
  <c r="U247" i="14" s="1"/>
  <c r="L247" i="14"/>
  <c r="J247" i="14"/>
  <c r="H247" i="14"/>
  <c r="F247" i="14"/>
  <c r="N247" i="14" s="1"/>
  <c r="O247" i="14" s="1"/>
  <c r="E247" i="14"/>
  <c r="M247" i="14" s="1"/>
  <c r="D247" i="14"/>
  <c r="G247" i="14" s="1"/>
  <c r="U246" i="14"/>
  <c r="T246" i="14"/>
  <c r="O246" i="14"/>
  <c r="N246" i="14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S240" i="14"/>
  <c r="R240" i="14"/>
  <c r="T240" i="14" s="1"/>
  <c r="Q240" i="14"/>
  <c r="P240" i="14"/>
  <c r="U240" i="14" s="1"/>
  <c r="L240" i="14"/>
  <c r="J240" i="14"/>
  <c r="H240" i="14"/>
  <c r="F240" i="14"/>
  <c r="E240" i="14"/>
  <c r="M240" i="14" s="1"/>
  <c r="D240" i="14"/>
  <c r="U239" i="14"/>
  <c r="T239" i="14"/>
  <c r="O239" i="14"/>
  <c r="N239" i="14"/>
  <c r="M239" i="14"/>
  <c r="K239" i="14"/>
  <c r="I239" i="14"/>
  <c r="G239" i="14"/>
  <c r="U238" i="14"/>
  <c r="T238" i="14"/>
  <c r="N238" i="14"/>
  <c r="O238" i="14" s="1"/>
  <c r="M238" i="14"/>
  <c r="K238" i="14"/>
  <c r="I238" i="14"/>
  <c r="G238" i="14"/>
  <c r="U237" i="14"/>
  <c r="T237" i="14"/>
  <c r="N237" i="14"/>
  <c r="O237" i="14" s="1"/>
  <c r="M237" i="14"/>
  <c r="K237" i="14"/>
  <c r="I237" i="14"/>
  <c r="G237" i="14"/>
  <c r="U236" i="14"/>
  <c r="T236" i="14"/>
  <c r="N236" i="14"/>
  <c r="O236" i="14" s="1"/>
  <c r="M236" i="14"/>
  <c r="K236" i="14"/>
  <c r="I236" i="14"/>
  <c r="G236" i="14"/>
  <c r="U235" i="14"/>
  <c r="T235" i="14"/>
  <c r="N235" i="14"/>
  <c r="O235" i="14" s="1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S231" i="14"/>
  <c r="R231" i="14"/>
  <c r="Q231" i="14"/>
  <c r="P231" i="14"/>
  <c r="U231" i="14" s="1"/>
  <c r="L231" i="14"/>
  <c r="J231" i="14"/>
  <c r="H231" i="14"/>
  <c r="F231" i="14"/>
  <c r="N231" i="14" s="1"/>
  <c r="E231" i="14"/>
  <c r="K231" i="14" s="1"/>
  <c r="D231" i="14"/>
  <c r="S230" i="14"/>
  <c r="R230" i="14"/>
  <c r="T230" i="14" s="1"/>
  <c r="Q230" i="14"/>
  <c r="P230" i="14"/>
  <c r="U230" i="14" s="1"/>
  <c r="L230" i="14"/>
  <c r="J230" i="14"/>
  <c r="H230" i="14"/>
  <c r="F230" i="14"/>
  <c r="N230" i="14" s="1"/>
  <c r="E230" i="14"/>
  <c r="M230" i="14" s="1"/>
  <c r="D230" i="14"/>
  <c r="U229" i="14"/>
  <c r="T229" i="14"/>
  <c r="O229" i="14"/>
  <c r="N229" i="14"/>
  <c r="M229" i="14"/>
  <c r="K229" i="14"/>
  <c r="I229" i="14"/>
  <c r="G229" i="14"/>
  <c r="U228" i="14"/>
  <c r="T228" i="14"/>
  <c r="N228" i="14"/>
  <c r="O228" i="14" s="1"/>
  <c r="M228" i="14"/>
  <c r="K228" i="14"/>
  <c r="I228" i="14"/>
  <c r="G228" i="14"/>
  <c r="U227" i="14"/>
  <c r="T227" i="14"/>
  <c r="N227" i="14"/>
  <c r="O227" i="14" s="1"/>
  <c r="M227" i="14"/>
  <c r="K227" i="14"/>
  <c r="I227" i="14"/>
  <c r="G227" i="14"/>
  <c r="U226" i="14"/>
  <c r="T226" i="14"/>
  <c r="N226" i="14"/>
  <c r="O226" i="14" s="1"/>
  <c r="M226" i="14"/>
  <c r="K226" i="14"/>
  <c r="I226" i="14"/>
  <c r="G226" i="14"/>
  <c r="U225" i="14"/>
  <c r="T225" i="14"/>
  <c r="N225" i="14"/>
  <c r="O225" i="14" s="1"/>
  <c r="M225" i="14"/>
  <c r="K225" i="14"/>
  <c r="I225" i="14"/>
  <c r="G225" i="14"/>
  <c r="S224" i="14"/>
  <c r="R224" i="14"/>
  <c r="T224" i="14" s="1"/>
  <c r="Q224" i="14"/>
  <c r="P224" i="14"/>
  <c r="L224" i="14"/>
  <c r="J224" i="14"/>
  <c r="H224" i="14"/>
  <c r="F224" i="14"/>
  <c r="N224" i="14" s="1"/>
  <c r="O224" i="14" s="1"/>
  <c r="E224" i="14"/>
  <c r="M224" i="14" s="1"/>
  <c r="D224" i="14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S216" i="14"/>
  <c r="R216" i="14"/>
  <c r="T216" i="14" s="1"/>
  <c r="Q216" i="14"/>
  <c r="P216" i="14"/>
  <c r="U216" i="14" s="1"/>
  <c r="L216" i="14"/>
  <c r="J216" i="14"/>
  <c r="H216" i="14"/>
  <c r="F216" i="14"/>
  <c r="E216" i="14"/>
  <c r="M216" i="14" s="1"/>
  <c r="D216" i="14"/>
  <c r="U215" i="14"/>
  <c r="T215" i="14"/>
  <c r="O215" i="14"/>
  <c r="N215" i="14"/>
  <c r="M215" i="14"/>
  <c r="K215" i="14"/>
  <c r="I215" i="14"/>
  <c r="G215" i="14"/>
  <c r="U214" i="14"/>
  <c r="T214" i="14"/>
  <c r="N214" i="14"/>
  <c r="O214" i="14" s="1"/>
  <c r="M214" i="14"/>
  <c r="K214" i="14"/>
  <c r="I214" i="14"/>
  <c r="G214" i="14"/>
  <c r="U213" i="14"/>
  <c r="T213" i="14"/>
  <c r="N213" i="14"/>
  <c r="O213" i="14" s="1"/>
  <c r="M213" i="14"/>
  <c r="K213" i="14"/>
  <c r="I213" i="14"/>
  <c r="G213" i="14"/>
  <c r="U212" i="14"/>
  <c r="T212" i="14"/>
  <c r="N212" i="14"/>
  <c r="O212" i="14" s="1"/>
  <c r="M212" i="14"/>
  <c r="K212" i="14"/>
  <c r="I212" i="14"/>
  <c r="G212" i="14"/>
  <c r="U211" i="14"/>
  <c r="T211" i="14"/>
  <c r="N211" i="14"/>
  <c r="O211" i="14" s="1"/>
  <c r="M211" i="14"/>
  <c r="K211" i="14"/>
  <c r="I211" i="14"/>
  <c r="G211" i="14"/>
  <c r="U210" i="14"/>
  <c r="T210" i="14"/>
  <c r="N210" i="14"/>
  <c r="O210" i="14" s="1"/>
  <c r="M210" i="14"/>
  <c r="K210" i="14"/>
  <c r="I210" i="14"/>
  <c r="G210" i="14"/>
  <c r="U209" i="14"/>
  <c r="T209" i="14"/>
  <c r="N209" i="14"/>
  <c r="O209" i="14" s="1"/>
  <c r="M209" i="14"/>
  <c r="K209" i="14"/>
  <c r="I209" i="14"/>
  <c r="G209" i="14"/>
  <c r="U208" i="14"/>
  <c r="T208" i="14"/>
  <c r="N208" i="14"/>
  <c r="O208" i="14" s="1"/>
  <c r="M208" i="14"/>
  <c r="K208" i="14"/>
  <c r="I208" i="14"/>
  <c r="G208" i="14"/>
  <c r="S205" i="14"/>
  <c r="R205" i="14"/>
  <c r="Q205" i="14"/>
  <c r="P205" i="14"/>
  <c r="L205" i="14"/>
  <c r="J205" i="14"/>
  <c r="H205" i="14"/>
  <c r="F205" i="14"/>
  <c r="N205" i="14" s="1"/>
  <c r="E205" i="14"/>
  <c r="K205" i="14" s="1"/>
  <c r="D205" i="14"/>
  <c r="S204" i="14"/>
  <c r="R204" i="14"/>
  <c r="T204" i="14" s="1"/>
  <c r="Q204" i="14"/>
  <c r="P204" i="14"/>
  <c r="U204" i="14" s="1"/>
  <c r="L204" i="14"/>
  <c r="J204" i="14"/>
  <c r="H204" i="14"/>
  <c r="F204" i="14"/>
  <c r="N204" i="14" s="1"/>
  <c r="E204" i="14"/>
  <c r="M204" i="14" s="1"/>
  <c r="D204" i="14"/>
  <c r="U203" i="14"/>
  <c r="T203" i="14"/>
  <c r="O203" i="14"/>
  <c r="N203" i="14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S198" i="14"/>
  <c r="R198" i="14"/>
  <c r="T198" i="14" s="1"/>
  <c r="Q198" i="14"/>
  <c r="P198" i="14"/>
  <c r="U198" i="14" s="1"/>
  <c r="L198" i="14"/>
  <c r="J198" i="14"/>
  <c r="K198" i="14" s="1"/>
  <c r="H198" i="14"/>
  <c r="F198" i="14"/>
  <c r="N198" i="14" s="1"/>
  <c r="O198" i="14" s="1"/>
  <c r="E198" i="14"/>
  <c r="M198" i="14" s="1"/>
  <c r="D198" i="14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S191" i="14"/>
  <c r="R191" i="14"/>
  <c r="T191" i="14" s="1"/>
  <c r="Q191" i="14"/>
  <c r="P191" i="14"/>
  <c r="L191" i="14"/>
  <c r="J191" i="14"/>
  <c r="H191" i="14"/>
  <c r="F191" i="14"/>
  <c r="E191" i="14"/>
  <c r="M191" i="14" s="1"/>
  <c r="D191" i="14"/>
  <c r="G191" i="14" s="1"/>
  <c r="U190" i="14"/>
  <c r="T190" i="14"/>
  <c r="O190" i="14"/>
  <c r="N190" i="14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N188" i="14"/>
  <c r="O188" i="14" s="1"/>
  <c r="M188" i="14"/>
  <c r="K188" i="14"/>
  <c r="I188" i="14"/>
  <c r="G188" i="14"/>
  <c r="U187" i="14"/>
  <c r="T187" i="14"/>
  <c r="N187" i="14"/>
  <c r="O187" i="14" s="1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S185" i="14"/>
  <c r="R185" i="14"/>
  <c r="T185" i="14" s="1"/>
  <c r="Q185" i="14"/>
  <c r="P185" i="14"/>
  <c r="U185" i="14" s="1"/>
  <c r="L185" i="14"/>
  <c r="J185" i="14"/>
  <c r="H185" i="14"/>
  <c r="F185" i="14"/>
  <c r="E185" i="14"/>
  <c r="D185" i="14"/>
  <c r="U184" i="14"/>
  <c r="T184" i="14"/>
  <c r="N184" i="14"/>
  <c r="O184" i="14" s="1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O180" i="14"/>
  <c r="N180" i="14"/>
  <c r="M180" i="14"/>
  <c r="K180" i="14"/>
  <c r="I180" i="14"/>
  <c r="G180" i="14"/>
  <c r="S179" i="14"/>
  <c r="R179" i="14"/>
  <c r="T179" i="14" s="1"/>
  <c r="Q179" i="14"/>
  <c r="P179" i="14"/>
  <c r="U179" i="14" s="1"/>
  <c r="L179" i="14"/>
  <c r="J179" i="14"/>
  <c r="H179" i="14"/>
  <c r="F179" i="14"/>
  <c r="N179" i="14" s="1"/>
  <c r="E179" i="14"/>
  <c r="D179" i="14"/>
  <c r="U178" i="14"/>
  <c r="T178" i="14"/>
  <c r="N178" i="14"/>
  <c r="O178" i="14" s="1"/>
  <c r="M178" i="14"/>
  <c r="K178" i="14"/>
  <c r="I178" i="14"/>
  <c r="G178" i="14"/>
  <c r="U177" i="14"/>
  <c r="T177" i="14"/>
  <c r="N177" i="14"/>
  <c r="O177" i="14" s="1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O175" i="14"/>
  <c r="N175" i="14"/>
  <c r="M175" i="14"/>
  <c r="K175" i="14"/>
  <c r="I175" i="14"/>
  <c r="G175" i="14"/>
  <c r="U174" i="14"/>
  <c r="T174" i="14"/>
  <c r="O174" i="14"/>
  <c r="N174" i="14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S170" i="14"/>
  <c r="R170" i="14"/>
  <c r="T170" i="14" s="1"/>
  <c r="Q170" i="14"/>
  <c r="P170" i="14"/>
  <c r="L170" i="14"/>
  <c r="J170" i="14"/>
  <c r="H170" i="14"/>
  <c r="F170" i="14"/>
  <c r="N170" i="14" s="1"/>
  <c r="O170" i="14" s="1"/>
  <c r="E170" i="14"/>
  <c r="M170" i="14" s="1"/>
  <c r="D170" i="14"/>
  <c r="G170" i="14" s="1"/>
  <c r="S169" i="14"/>
  <c r="R169" i="14"/>
  <c r="T169" i="14" s="1"/>
  <c r="Q169" i="14"/>
  <c r="P169" i="14"/>
  <c r="U169" i="14" s="1"/>
  <c r="L169" i="14"/>
  <c r="J169" i="14"/>
  <c r="H169" i="14"/>
  <c r="F169" i="14"/>
  <c r="N169" i="14" s="1"/>
  <c r="E169" i="14"/>
  <c r="M169" i="14" s="1"/>
  <c r="D169" i="14"/>
  <c r="I169" i="14" s="1"/>
  <c r="U168" i="14"/>
  <c r="T168" i="14"/>
  <c r="N168" i="14"/>
  <c r="O168" i="14" s="1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S163" i="14"/>
  <c r="R163" i="14"/>
  <c r="T163" i="14" s="1"/>
  <c r="Q163" i="14"/>
  <c r="P163" i="14"/>
  <c r="L163" i="14"/>
  <c r="J163" i="14"/>
  <c r="H163" i="14"/>
  <c r="F163" i="14"/>
  <c r="N163" i="14" s="1"/>
  <c r="E163" i="14"/>
  <c r="D163" i="14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O158" i="14"/>
  <c r="N158" i="14"/>
  <c r="M158" i="14"/>
  <c r="K158" i="14"/>
  <c r="I158" i="14"/>
  <c r="G158" i="14"/>
  <c r="S157" i="14"/>
  <c r="R157" i="14"/>
  <c r="T157" i="14" s="1"/>
  <c r="Q157" i="14"/>
  <c r="P157" i="14"/>
  <c r="U157" i="14" s="1"/>
  <c r="L157" i="14"/>
  <c r="J157" i="14"/>
  <c r="H157" i="14"/>
  <c r="F157" i="14"/>
  <c r="N157" i="14" s="1"/>
  <c r="E157" i="14"/>
  <c r="M157" i="14" s="1"/>
  <c r="D157" i="14"/>
  <c r="I157" i="14" s="1"/>
  <c r="U156" i="14"/>
  <c r="T156" i="14"/>
  <c r="N156" i="14"/>
  <c r="O156" i="14" s="1"/>
  <c r="M156" i="14"/>
  <c r="K156" i="14"/>
  <c r="I156" i="14"/>
  <c r="G156" i="14"/>
  <c r="U155" i="14"/>
  <c r="T155" i="14"/>
  <c r="O155" i="14"/>
  <c r="N155" i="14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O153" i="14"/>
  <c r="N153" i="14"/>
  <c r="M153" i="14"/>
  <c r="K153" i="14"/>
  <c r="I153" i="14"/>
  <c r="G153" i="14"/>
  <c r="U152" i="14"/>
  <c r="T152" i="14"/>
  <c r="O152" i="14"/>
  <c r="N152" i="14"/>
  <c r="M152" i="14"/>
  <c r="K152" i="14"/>
  <c r="I152" i="14"/>
  <c r="G152" i="14"/>
  <c r="U151" i="14"/>
  <c r="T151" i="14"/>
  <c r="O151" i="14"/>
  <c r="N151" i="14"/>
  <c r="M151" i="14"/>
  <c r="K151" i="14"/>
  <c r="I151" i="14"/>
  <c r="G151" i="14"/>
  <c r="S150" i="14"/>
  <c r="R150" i="14"/>
  <c r="T150" i="14" s="1"/>
  <c r="Q150" i="14"/>
  <c r="P150" i="14"/>
  <c r="L150" i="14"/>
  <c r="J150" i="14"/>
  <c r="H150" i="14"/>
  <c r="F150" i="14"/>
  <c r="N150" i="14" s="1"/>
  <c r="O150" i="14" s="1"/>
  <c r="E150" i="14"/>
  <c r="D150" i="14"/>
  <c r="I150" i="14" s="1"/>
  <c r="U149" i="14"/>
  <c r="T149" i="14"/>
  <c r="N149" i="14"/>
  <c r="O149" i="14" s="1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O147" i="14"/>
  <c r="N147" i="14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S144" i="14"/>
  <c r="R144" i="14"/>
  <c r="T144" i="14" s="1"/>
  <c r="Q144" i="14"/>
  <c r="P144" i="14"/>
  <c r="U144" i="14" s="1"/>
  <c r="L144" i="14"/>
  <c r="J144" i="14"/>
  <c r="H144" i="14"/>
  <c r="F144" i="14"/>
  <c r="N144" i="14" s="1"/>
  <c r="E144" i="14"/>
  <c r="K144" i="14" s="1"/>
  <c r="D144" i="14"/>
  <c r="I144" i="14" s="1"/>
  <c r="U143" i="14"/>
  <c r="T143" i="14"/>
  <c r="N143" i="14"/>
  <c r="O143" i="14" s="1"/>
  <c r="M143" i="14"/>
  <c r="K143" i="14"/>
  <c r="I143" i="14"/>
  <c r="G143" i="14"/>
  <c r="U142" i="14"/>
  <c r="T142" i="14"/>
  <c r="O142" i="14"/>
  <c r="N142" i="14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N140" i="14"/>
  <c r="O140" i="14" s="1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R137" i="14"/>
  <c r="T137" i="14" s="1"/>
  <c r="Q137" i="14"/>
  <c r="P137" i="14"/>
  <c r="U137" i="14" s="1"/>
  <c r="L137" i="14"/>
  <c r="J137" i="14"/>
  <c r="H137" i="14"/>
  <c r="N137" i="14" s="1"/>
  <c r="F137" i="14"/>
  <c r="E137" i="14"/>
  <c r="D137" i="14"/>
  <c r="I137" i="14" s="1"/>
  <c r="U136" i="14"/>
  <c r="T136" i="14"/>
  <c r="N136" i="14"/>
  <c r="O136" i="14" s="1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N133" i="14"/>
  <c r="O133" i="14" s="1"/>
  <c r="M133" i="14"/>
  <c r="K133" i="14"/>
  <c r="I133" i="14"/>
  <c r="G133" i="14"/>
  <c r="S132" i="14"/>
  <c r="R132" i="14"/>
  <c r="T132" i="14" s="1"/>
  <c r="Q132" i="14"/>
  <c r="P132" i="14"/>
  <c r="U132" i="14" s="1"/>
  <c r="L132" i="14"/>
  <c r="J132" i="14"/>
  <c r="H132" i="14"/>
  <c r="F132" i="14"/>
  <c r="N132" i="14" s="1"/>
  <c r="O132" i="14" s="1"/>
  <c r="E132" i="14"/>
  <c r="K132" i="14" s="1"/>
  <c r="D132" i="14"/>
  <c r="U131" i="14"/>
  <c r="T131" i="14"/>
  <c r="N131" i="14"/>
  <c r="O131" i="14" s="1"/>
  <c r="M131" i="14"/>
  <c r="K131" i="14"/>
  <c r="I131" i="14"/>
  <c r="G131" i="14"/>
  <c r="U130" i="14"/>
  <c r="T130" i="14"/>
  <c r="O130" i="14"/>
  <c r="N130" i="14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O128" i="14"/>
  <c r="N128" i="14"/>
  <c r="M128" i="14"/>
  <c r="K128" i="14"/>
  <c r="I128" i="14"/>
  <c r="G128" i="14"/>
  <c r="U127" i="14"/>
  <c r="T127" i="14"/>
  <c r="O127" i="14"/>
  <c r="N127" i="14"/>
  <c r="M127" i="14"/>
  <c r="K127" i="14"/>
  <c r="I127" i="14"/>
  <c r="G127" i="14"/>
  <c r="T126" i="14"/>
  <c r="S126" i="14"/>
  <c r="R126" i="14"/>
  <c r="Q126" i="14"/>
  <c r="P126" i="14"/>
  <c r="U126" i="14" s="1"/>
  <c r="L126" i="14"/>
  <c r="J126" i="14"/>
  <c r="H126" i="14"/>
  <c r="F126" i="14"/>
  <c r="N126" i="14" s="1"/>
  <c r="E126" i="14"/>
  <c r="D126" i="14"/>
  <c r="U125" i="14"/>
  <c r="T125" i="14"/>
  <c r="O125" i="14"/>
  <c r="N125" i="14"/>
  <c r="M125" i="14"/>
  <c r="K125" i="14"/>
  <c r="I125" i="14"/>
  <c r="G125" i="14"/>
  <c r="U124" i="14"/>
  <c r="T124" i="14"/>
  <c r="O124" i="14"/>
  <c r="N124" i="14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R121" i="14"/>
  <c r="T121" i="14" s="1"/>
  <c r="Q121" i="14"/>
  <c r="P121" i="14"/>
  <c r="U121" i="14" s="1"/>
  <c r="L121" i="14"/>
  <c r="J121" i="14"/>
  <c r="H121" i="14"/>
  <c r="F121" i="14"/>
  <c r="E121" i="14"/>
  <c r="K121" i="14" s="1"/>
  <c r="D121" i="14"/>
  <c r="I121" i="14" s="1"/>
  <c r="U120" i="14"/>
  <c r="T120" i="14"/>
  <c r="O120" i="14"/>
  <c r="N120" i="14"/>
  <c r="M120" i="14"/>
  <c r="K120" i="14"/>
  <c r="I120" i="14"/>
  <c r="G120" i="14"/>
  <c r="U119" i="14"/>
  <c r="T119" i="14"/>
  <c r="O119" i="14"/>
  <c r="N119" i="14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N114" i="14"/>
  <c r="O114" i="14" s="1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S112" i="14"/>
  <c r="R112" i="14"/>
  <c r="T112" i="14" s="1"/>
  <c r="Q112" i="14"/>
  <c r="P112" i="14"/>
  <c r="U112" i="14" s="1"/>
  <c r="L112" i="14"/>
  <c r="J112" i="14"/>
  <c r="H112" i="14"/>
  <c r="N112" i="14" s="1"/>
  <c r="F112" i="14"/>
  <c r="E112" i="14"/>
  <c r="D112" i="14"/>
  <c r="I112" i="14" s="1"/>
  <c r="U111" i="14"/>
  <c r="T111" i="14"/>
  <c r="N111" i="14"/>
  <c r="O111" i="14" s="1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S106" i="14"/>
  <c r="R106" i="14"/>
  <c r="T106" i="14" s="1"/>
  <c r="Q106" i="14"/>
  <c r="P106" i="14"/>
  <c r="U106" i="14" s="1"/>
  <c r="L106" i="14"/>
  <c r="J106" i="14"/>
  <c r="H106" i="14"/>
  <c r="N106" i="14" s="1"/>
  <c r="F106" i="14"/>
  <c r="E106" i="14"/>
  <c r="M106" i="14" s="1"/>
  <c r="D106" i="14"/>
  <c r="I106" i="14" s="1"/>
  <c r="U105" i="14"/>
  <c r="T105" i="14"/>
  <c r="N105" i="14"/>
  <c r="O105" i="14" s="1"/>
  <c r="M105" i="14"/>
  <c r="K105" i="14"/>
  <c r="I105" i="14"/>
  <c r="G105" i="14"/>
  <c r="S102" i="14"/>
  <c r="R102" i="14"/>
  <c r="Q102" i="14"/>
  <c r="P102" i="14"/>
  <c r="L102" i="14"/>
  <c r="J102" i="14"/>
  <c r="H102" i="14"/>
  <c r="F102" i="14"/>
  <c r="E102" i="14"/>
  <c r="D102" i="14"/>
  <c r="I102" i="14" s="1"/>
  <c r="S101" i="14"/>
  <c r="R101" i="14"/>
  <c r="T101" i="14" s="1"/>
  <c r="Q101" i="14"/>
  <c r="P101" i="14"/>
  <c r="U101" i="14" s="1"/>
  <c r="L101" i="14"/>
  <c r="J101" i="14"/>
  <c r="H101" i="14"/>
  <c r="F101" i="14"/>
  <c r="N101" i="14" s="1"/>
  <c r="E101" i="14"/>
  <c r="M101" i="14" s="1"/>
  <c r="D101" i="14"/>
  <c r="U100" i="14"/>
  <c r="T100" i="14"/>
  <c r="O100" i="14"/>
  <c r="N100" i="14"/>
  <c r="M100" i="14"/>
  <c r="K100" i="14"/>
  <c r="I100" i="14"/>
  <c r="G100" i="14"/>
  <c r="U99" i="14"/>
  <c r="T99" i="14"/>
  <c r="N99" i="14"/>
  <c r="O99" i="14" s="1"/>
  <c r="M99" i="14"/>
  <c r="K99" i="14"/>
  <c r="I99" i="14"/>
  <c r="G99" i="14"/>
  <c r="U98" i="14"/>
  <c r="T98" i="14"/>
  <c r="N98" i="14"/>
  <c r="O98" i="14" s="1"/>
  <c r="M98" i="14"/>
  <c r="K98" i="14"/>
  <c r="I98" i="14"/>
  <c r="G98" i="14"/>
  <c r="U97" i="14"/>
  <c r="T97" i="14"/>
  <c r="N97" i="14"/>
  <c r="O97" i="14" s="1"/>
  <c r="M97" i="14"/>
  <c r="K97" i="14"/>
  <c r="I97" i="14"/>
  <c r="G97" i="14"/>
  <c r="S96" i="14"/>
  <c r="R96" i="14"/>
  <c r="T96" i="14" s="1"/>
  <c r="Q96" i="14"/>
  <c r="P96" i="14"/>
  <c r="U96" i="14" s="1"/>
  <c r="L96" i="14"/>
  <c r="J96" i="14"/>
  <c r="H96" i="14"/>
  <c r="F96" i="14"/>
  <c r="G96" i="14" s="1"/>
  <c r="E96" i="14"/>
  <c r="K96" i="14" s="1"/>
  <c r="D96" i="14"/>
  <c r="I96" i="14" s="1"/>
  <c r="U95" i="14"/>
  <c r="T95" i="14"/>
  <c r="O95" i="14"/>
  <c r="N95" i="14"/>
  <c r="M95" i="14"/>
  <c r="K95" i="14"/>
  <c r="I95" i="14"/>
  <c r="G95" i="14"/>
  <c r="U94" i="14"/>
  <c r="T94" i="14"/>
  <c r="N94" i="14"/>
  <c r="O94" i="14" s="1"/>
  <c r="M94" i="14"/>
  <c r="K94" i="14"/>
  <c r="I94" i="14"/>
  <c r="G94" i="14"/>
  <c r="U93" i="14"/>
  <c r="T93" i="14"/>
  <c r="N93" i="14"/>
  <c r="O93" i="14" s="1"/>
  <c r="M93" i="14"/>
  <c r="K93" i="14"/>
  <c r="I93" i="14"/>
  <c r="G93" i="14"/>
  <c r="U92" i="14"/>
  <c r="T92" i="14"/>
  <c r="O92" i="14"/>
  <c r="N92" i="14"/>
  <c r="M92" i="14"/>
  <c r="K92" i="14"/>
  <c r="I92" i="14"/>
  <c r="G92" i="14"/>
  <c r="S91" i="14"/>
  <c r="T91" i="14" s="1"/>
  <c r="R91" i="14"/>
  <c r="Q91" i="14"/>
  <c r="P91" i="14"/>
  <c r="L91" i="14"/>
  <c r="J91" i="14"/>
  <c r="H91" i="14"/>
  <c r="F91" i="14"/>
  <c r="N91" i="14" s="1"/>
  <c r="O91" i="14" s="1"/>
  <c r="E91" i="14"/>
  <c r="D91" i="14"/>
  <c r="G91" i="14" s="1"/>
  <c r="U90" i="14"/>
  <c r="T90" i="14"/>
  <c r="N90" i="14"/>
  <c r="O90" i="14" s="1"/>
  <c r="M90" i="14"/>
  <c r="K90" i="14"/>
  <c r="I90" i="14"/>
  <c r="G90" i="14"/>
  <c r="U89" i="14"/>
  <c r="T89" i="14"/>
  <c r="N89" i="14"/>
  <c r="O89" i="14" s="1"/>
  <c r="M89" i="14"/>
  <c r="K89" i="14"/>
  <c r="I89" i="14"/>
  <c r="G89" i="14"/>
  <c r="U88" i="14"/>
  <c r="T88" i="14"/>
  <c r="N88" i="14"/>
  <c r="O88" i="14" s="1"/>
  <c r="M88" i="14"/>
  <c r="K88" i="14"/>
  <c r="I88" i="14"/>
  <c r="G88" i="14"/>
  <c r="S85" i="14"/>
  <c r="R85" i="14"/>
  <c r="T85" i="14" s="1"/>
  <c r="Q85" i="14"/>
  <c r="P85" i="14"/>
  <c r="U85" i="14" s="1"/>
  <c r="L85" i="14"/>
  <c r="J85" i="14"/>
  <c r="H85" i="14"/>
  <c r="F85" i="14"/>
  <c r="E85" i="14"/>
  <c r="D85" i="14"/>
  <c r="I85" i="14" s="1"/>
  <c r="S84" i="14"/>
  <c r="R84" i="14"/>
  <c r="T84" i="14" s="1"/>
  <c r="Q84" i="14"/>
  <c r="P84" i="14"/>
  <c r="U84" i="14" s="1"/>
  <c r="L84" i="14"/>
  <c r="J84" i="14"/>
  <c r="H84" i="14"/>
  <c r="F84" i="14"/>
  <c r="N84" i="14" s="1"/>
  <c r="O84" i="14" s="1"/>
  <c r="E84" i="14"/>
  <c r="M84" i="14" s="1"/>
  <c r="D84" i="14"/>
  <c r="U83" i="14"/>
  <c r="T83" i="14"/>
  <c r="O83" i="14"/>
  <c r="N83" i="14"/>
  <c r="M83" i="14"/>
  <c r="K83" i="14"/>
  <c r="I83" i="14"/>
  <c r="G83" i="14"/>
  <c r="U82" i="14"/>
  <c r="T82" i="14"/>
  <c r="N82" i="14"/>
  <c r="O82" i="14" s="1"/>
  <c r="M82" i="14"/>
  <c r="K82" i="14"/>
  <c r="I82" i="14"/>
  <c r="G82" i="14"/>
  <c r="U81" i="14"/>
  <c r="T81" i="14"/>
  <c r="N81" i="14"/>
  <c r="O81" i="14" s="1"/>
  <c r="M81" i="14"/>
  <c r="K81" i="14"/>
  <c r="I81" i="14"/>
  <c r="G81" i="14"/>
  <c r="U80" i="14"/>
  <c r="T80" i="14"/>
  <c r="N80" i="14"/>
  <c r="O80" i="14" s="1"/>
  <c r="M80" i="14"/>
  <c r="K80" i="14"/>
  <c r="I80" i="14"/>
  <c r="G80" i="14"/>
  <c r="U79" i="14"/>
  <c r="T79" i="14"/>
  <c r="N79" i="14"/>
  <c r="O79" i="14" s="1"/>
  <c r="M79" i="14"/>
  <c r="K79" i="14"/>
  <c r="I79" i="14"/>
  <c r="G79" i="14"/>
  <c r="S78" i="14"/>
  <c r="R78" i="14"/>
  <c r="T78" i="14" s="1"/>
  <c r="Q78" i="14"/>
  <c r="P78" i="14"/>
  <c r="U78" i="14" s="1"/>
  <c r="L78" i="14"/>
  <c r="J78" i="14"/>
  <c r="H78" i="14"/>
  <c r="F78" i="14"/>
  <c r="G78" i="14" s="1"/>
  <c r="E78" i="14"/>
  <c r="K78" i="14" s="1"/>
  <c r="D78" i="14"/>
  <c r="I78" i="14" s="1"/>
  <c r="U77" i="14"/>
  <c r="T77" i="14"/>
  <c r="O77" i="14"/>
  <c r="N77" i="14"/>
  <c r="M77" i="14"/>
  <c r="K77" i="14"/>
  <c r="I77" i="14"/>
  <c r="G77" i="14"/>
  <c r="U76" i="14"/>
  <c r="T76" i="14"/>
  <c r="O76" i="14"/>
  <c r="N76" i="14"/>
  <c r="M76" i="14"/>
  <c r="K76" i="14"/>
  <c r="I76" i="14"/>
  <c r="G76" i="14"/>
  <c r="U75" i="14"/>
  <c r="T75" i="14"/>
  <c r="N75" i="14"/>
  <c r="O75" i="14" s="1"/>
  <c r="M75" i="14"/>
  <c r="K75" i="14"/>
  <c r="I75" i="14"/>
  <c r="G75" i="14"/>
  <c r="U74" i="14"/>
  <c r="T74" i="14"/>
  <c r="N74" i="14"/>
  <c r="O74" i="14" s="1"/>
  <c r="M74" i="14"/>
  <c r="K74" i="14"/>
  <c r="I74" i="14"/>
  <c r="G74" i="14"/>
  <c r="U73" i="14"/>
  <c r="T73" i="14"/>
  <c r="N73" i="14"/>
  <c r="O73" i="14" s="1"/>
  <c r="M73" i="14"/>
  <c r="K73" i="14"/>
  <c r="I73" i="14"/>
  <c r="G73" i="14"/>
  <c r="U72" i="14"/>
  <c r="T72" i="14"/>
  <c r="O72" i="14"/>
  <c r="N72" i="14"/>
  <c r="M72" i="14"/>
  <c r="K72" i="14"/>
  <c r="I72" i="14"/>
  <c r="G72" i="14"/>
  <c r="U71" i="14"/>
  <c r="T71" i="14"/>
  <c r="N71" i="14"/>
  <c r="O71" i="14" s="1"/>
  <c r="M71" i="14"/>
  <c r="K71" i="14"/>
  <c r="I71" i="14"/>
  <c r="G71" i="14"/>
  <c r="S70" i="14"/>
  <c r="R70" i="14"/>
  <c r="Q70" i="14"/>
  <c r="P70" i="14"/>
  <c r="U70" i="14" s="1"/>
  <c r="L70" i="14"/>
  <c r="J70" i="14"/>
  <c r="H70" i="14"/>
  <c r="F70" i="14"/>
  <c r="N70" i="14" s="1"/>
  <c r="O70" i="14" s="1"/>
  <c r="E70" i="14"/>
  <c r="D70" i="14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N66" i="14"/>
  <c r="O66" i="14" s="1"/>
  <c r="M66" i="14"/>
  <c r="K66" i="14"/>
  <c r="I66" i="14"/>
  <c r="G66" i="14"/>
  <c r="U65" i="14"/>
  <c r="T65" i="14"/>
  <c r="N65" i="14"/>
  <c r="O65" i="14" s="1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S63" i="14"/>
  <c r="R63" i="14"/>
  <c r="T63" i="14" s="1"/>
  <c r="Q63" i="14"/>
  <c r="P63" i="14"/>
  <c r="U63" i="14" s="1"/>
  <c r="L63" i="14"/>
  <c r="J63" i="14"/>
  <c r="H63" i="14"/>
  <c r="F63" i="14"/>
  <c r="E63" i="14"/>
  <c r="D63" i="14"/>
  <c r="I63" i="14" s="1"/>
  <c r="U62" i="14"/>
  <c r="T62" i="14"/>
  <c r="O62" i="14"/>
  <c r="N62" i="14"/>
  <c r="M62" i="14"/>
  <c r="K62" i="14"/>
  <c r="I62" i="14"/>
  <c r="G62" i="14"/>
  <c r="U61" i="14"/>
  <c r="T61" i="14"/>
  <c r="N61" i="14"/>
  <c r="O61" i="14" s="1"/>
  <c r="M61" i="14"/>
  <c r="K61" i="14"/>
  <c r="I61" i="14"/>
  <c r="G61" i="14"/>
  <c r="U60" i="14"/>
  <c r="T60" i="14"/>
  <c r="O60" i="14"/>
  <c r="N60" i="14"/>
  <c r="M60" i="14"/>
  <c r="K60" i="14"/>
  <c r="I60" i="14"/>
  <c r="G60" i="14"/>
  <c r="U59" i="14"/>
  <c r="T59" i="14"/>
  <c r="N59" i="14"/>
  <c r="O59" i="14" s="1"/>
  <c r="M59" i="14"/>
  <c r="K59" i="14"/>
  <c r="I59" i="14"/>
  <c r="G59" i="14"/>
  <c r="S58" i="14"/>
  <c r="R58" i="14"/>
  <c r="T58" i="14" s="1"/>
  <c r="Q58" i="14"/>
  <c r="P58" i="14"/>
  <c r="U58" i="14" s="1"/>
  <c r="L58" i="14"/>
  <c r="J58" i="14"/>
  <c r="H58" i="14"/>
  <c r="F58" i="14"/>
  <c r="N58" i="14" s="1"/>
  <c r="E58" i="14"/>
  <c r="M58" i="14" s="1"/>
  <c r="D58" i="14"/>
  <c r="U57" i="14"/>
  <c r="T57" i="14"/>
  <c r="N57" i="14"/>
  <c r="O57" i="14" s="1"/>
  <c r="M57" i="14"/>
  <c r="K57" i="14"/>
  <c r="I57" i="14"/>
  <c r="G57" i="14"/>
  <c r="S54" i="14"/>
  <c r="R54" i="14"/>
  <c r="T54" i="14" s="1"/>
  <c r="Q54" i="14"/>
  <c r="P54" i="14"/>
  <c r="U54" i="14" s="1"/>
  <c r="L54" i="14"/>
  <c r="J54" i="14"/>
  <c r="H54" i="14"/>
  <c r="F54" i="14"/>
  <c r="N54" i="14" s="1"/>
  <c r="O54" i="14" s="1"/>
  <c r="E54" i="14"/>
  <c r="K54" i="14" s="1"/>
  <c r="D54" i="14"/>
  <c r="S53" i="14"/>
  <c r="T53" i="14" s="1"/>
  <c r="R53" i="14"/>
  <c r="Q53" i="14"/>
  <c r="P53" i="14"/>
  <c r="L53" i="14"/>
  <c r="J53" i="14"/>
  <c r="H53" i="14"/>
  <c r="F53" i="14"/>
  <c r="N53" i="14" s="1"/>
  <c r="O53" i="14" s="1"/>
  <c r="E53" i="14"/>
  <c r="D53" i="14"/>
  <c r="U52" i="14"/>
  <c r="T52" i="14"/>
  <c r="N52" i="14"/>
  <c r="O52" i="14" s="1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S47" i="14"/>
  <c r="R47" i="14"/>
  <c r="T47" i="14" s="1"/>
  <c r="Q47" i="14"/>
  <c r="P47" i="14"/>
  <c r="U47" i="14" s="1"/>
  <c r="L47" i="14"/>
  <c r="J47" i="14"/>
  <c r="H47" i="14"/>
  <c r="F47" i="14"/>
  <c r="N47" i="14" s="1"/>
  <c r="E47" i="14"/>
  <c r="O47" i="14" s="1"/>
  <c r="D47" i="14"/>
  <c r="U46" i="14"/>
  <c r="T46" i="14"/>
  <c r="O46" i="14"/>
  <c r="N46" i="14"/>
  <c r="M46" i="14"/>
  <c r="K46" i="14"/>
  <c r="I46" i="14"/>
  <c r="G46" i="14"/>
  <c r="U45" i="14"/>
  <c r="T45" i="14"/>
  <c r="O45" i="14"/>
  <c r="N45" i="14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S40" i="14"/>
  <c r="R40" i="14"/>
  <c r="T40" i="14" s="1"/>
  <c r="Q40" i="14"/>
  <c r="P40" i="14"/>
  <c r="U40" i="14" s="1"/>
  <c r="L40" i="14"/>
  <c r="J40" i="14"/>
  <c r="H40" i="14"/>
  <c r="G40" i="14"/>
  <c r="F40" i="14"/>
  <c r="N40" i="14" s="1"/>
  <c r="O40" i="14" s="1"/>
  <c r="E40" i="14"/>
  <c r="M40" i="14" s="1"/>
  <c r="D40" i="14"/>
  <c r="I40" i="14" s="1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O37" i="14"/>
  <c r="N37" i="14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T35" i="14" s="1"/>
  <c r="Q35" i="14"/>
  <c r="P35" i="14"/>
  <c r="U35" i="14" s="1"/>
  <c r="L35" i="14"/>
  <c r="J35" i="14"/>
  <c r="H35" i="14"/>
  <c r="F35" i="14"/>
  <c r="N35" i="14" s="1"/>
  <c r="O35" i="14" s="1"/>
  <c r="E35" i="14"/>
  <c r="K35" i="14" s="1"/>
  <c r="D35" i="14"/>
  <c r="U34" i="14"/>
  <c r="T34" i="14"/>
  <c r="N34" i="14"/>
  <c r="O34" i="14" s="1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N31" i="14"/>
  <c r="O31" i="14" s="1"/>
  <c r="M31" i="14"/>
  <c r="K31" i="14"/>
  <c r="I31" i="14"/>
  <c r="G31" i="14"/>
  <c r="U30" i="14"/>
  <c r="T30" i="14"/>
  <c r="O30" i="14"/>
  <c r="N30" i="14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T27" i="14" s="1"/>
  <c r="R27" i="14"/>
  <c r="Q27" i="14"/>
  <c r="P27" i="14"/>
  <c r="L27" i="14"/>
  <c r="J27" i="14"/>
  <c r="H27" i="14"/>
  <c r="F27" i="14"/>
  <c r="N27" i="14" s="1"/>
  <c r="O27" i="14" s="1"/>
  <c r="E27" i="14"/>
  <c r="D27" i="14"/>
  <c r="G27" i="14" s="1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N24" i="14"/>
  <c r="O24" i="14" s="1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O22" i="14"/>
  <c r="N22" i="14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S19" i="14"/>
  <c r="R19" i="14"/>
  <c r="T19" i="14" s="1"/>
  <c r="Q19" i="14"/>
  <c r="P19" i="14"/>
  <c r="U19" i="14" s="1"/>
  <c r="L19" i="14"/>
  <c r="J19" i="14"/>
  <c r="H19" i="14"/>
  <c r="F19" i="14"/>
  <c r="E19" i="14"/>
  <c r="D19" i="14"/>
  <c r="I19" i="14" s="1"/>
  <c r="U18" i="14"/>
  <c r="T18" i="14"/>
  <c r="O18" i="14"/>
  <c r="N18" i="14"/>
  <c r="M18" i="14"/>
  <c r="K18" i="14"/>
  <c r="I18" i="14"/>
  <c r="G18" i="14"/>
  <c r="U17" i="14"/>
  <c r="T17" i="14"/>
  <c r="N17" i="14"/>
  <c r="O17" i="14" s="1"/>
  <c r="M17" i="14"/>
  <c r="K17" i="14"/>
  <c r="I17" i="14"/>
  <c r="G17" i="14"/>
  <c r="U16" i="14"/>
  <c r="T16" i="14"/>
  <c r="N16" i="14"/>
  <c r="O16" i="14" s="1"/>
  <c r="M16" i="14"/>
  <c r="K16" i="14"/>
  <c r="I16" i="14"/>
  <c r="G16" i="14"/>
  <c r="U15" i="14"/>
  <c r="T15" i="14"/>
  <c r="N15" i="14"/>
  <c r="O15" i="14" s="1"/>
  <c r="M15" i="14"/>
  <c r="K15" i="14"/>
  <c r="I15" i="14"/>
  <c r="G15" i="14"/>
  <c r="U14" i="14"/>
  <c r="T14" i="14"/>
  <c r="N14" i="14"/>
  <c r="O14" i="14" s="1"/>
  <c r="M14" i="14"/>
  <c r="K14" i="14"/>
  <c r="I14" i="14"/>
  <c r="G14" i="14"/>
  <c r="U13" i="14"/>
  <c r="T13" i="14"/>
  <c r="O13" i="14"/>
  <c r="N13" i="14"/>
  <c r="M13" i="14"/>
  <c r="K13" i="14"/>
  <c r="I13" i="14"/>
  <c r="G13" i="14"/>
  <c r="U12" i="14"/>
  <c r="T12" i="14"/>
  <c r="N12" i="14"/>
  <c r="O12" i="14" s="1"/>
  <c r="M12" i="14"/>
  <c r="K12" i="14"/>
  <c r="I12" i="14"/>
  <c r="G12" i="14"/>
  <c r="U11" i="14"/>
  <c r="T11" i="14"/>
  <c r="N11" i="14"/>
  <c r="O11" i="14" s="1"/>
  <c r="M11" i="14"/>
  <c r="K11" i="14"/>
  <c r="I11" i="14"/>
  <c r="G11" i="14"/>
  <c r="S10" i="14"/>
  <c r="R10" i="14"/>
  <c r="T10" i="14" s="1"/>
  <c r="Q10" i="14"/>
  <c r="P10" i="14"/>
  <c r="U10" i="14" s="1"/>
  <c r="L10" i="14"/>
  <c r="J10" i="14"/>
  <c r="H10" i="14"/>
  <c r="G10" i="14"/>
  <c r="F10" i="14"/>
  <c r="N10" i="14" s="1"/>
  <c r="O10" i="14" s="1"/>
  <c r="E10" i="14"/>
  <c r="M10" i="14" s="1"/>
  <c r="D10" i="14"/>
  <c r="I10" i="14" s="1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S339" i="13"/>
  <c r="R339" i="13"/>
  <c r="T339" i="13" s="1"/>
  <c r="Q339" i="13"/>
  <c r="P339" i="13"/>
  <c r="U339" i="13" s="1"/>
  <c r="L339" i="13"/>
  <c r="J339" i="13"/>
  <c r="H339" i="13"/>
  <c r="F339" i="13"/>
  <c r="E339" i="13"/>
  <c r="K339" i="13" s="1"/>
  <c r="D339" i="13"/>
  <c r="G339" i="13" s="1"/>
  <c r="S338" i="13"/>
  <c r="R338" i="13"/>
  <c r="T338" i="13" s="1"/>
  <c r="Q338" i="13"/>
  <c r="P338" i="13"/>
  <c r="L338" i="13"/>
  <c r="J338" i="13"/>
  <c r="U338" i="13" s="1"/>
  <c r="H338" i="13"/>
  <c r="F338" i="13"/>
  <c r="N338" i="13" s="1"/>
  <c r="E338" i="13"/>
  <c r="M338" i="13" s="1"/>
  <c r="D338" i="13"/>
  <c r="S337" i="13"/>
  <c r="R337" i="13"/>
  <c r="T337" i="13" s="1"/>
  <c r="Q337" i="13"/>
  <c r="P337" i="13"/>
  <c r="U337" i="13" s="1"/>
  <c r="L337" i="13"/>
  <c r="J337" i="13"/>
  <c r="H337" i="13"/>
  <c r="F337" i="13"/>
  <c r="N337" i="13" s="1"/>
  <c r="E337" i="13"/>
  <c r="D337" i="13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S332" i="13"/>
  <c r="R332" i="13"/>
  <c r="T332" i="13" s="1"/>
  <c r="Q332" i="13"/>
  <c r="P332" i="13"/>
  <c r="L332" i="13"/>
  <c r="J332" i="13"/>
  <c r="H332" i="13"/>
  <c r="F332" i="13"/>
  <c r="E332" i="13"/>
  <c r="D332" i="13"/>
  <c r="I332" i="13" s="1"/>
  <c r="U331" i="13"/>
  <c r="T331" i="13"/>
  <c r="O331" i="13"/>
  <c r="N331" i="13"/>
  <c r="M331" i="13"/>
  <c r="K331" i="13"/>
  <c r="I331" i="13"/>
  <c r="G331" i="13"/>
  <c r="U330" i="13"/>
  <c r="T330" i="13"/>
  <c r="O330" i="13"/>
  <c r="N330" i="13"/>
  <c r="M330" i="13"/>
  <c r="K330" i="13"/>
  <c r="I330" i="13"/>
  <c r="G330" i="13"/>
  <c r="U329" i="13"/>
  <c r="T329" i="13"/>
  <c r="N329" i="13"/>
  <c r="O329" i="13" s="1"/>
  <c r="M329" i="13"/>
  <c r="K329" i="13"/>
  <c r="I329" i="13"/>
  <c r="G329" i="13"/>
  <c r="U328" i="13"/>
  <c r="T328" i="13"/>
  <c r="N328" i="13"/>
  <c r="O328" i="13" s="1"/>
  <c r="M328" i="13"/>
  <c r="K328" i="13"/>
  <c r="I328" i="13"/>
  <c r="G328" i="13"/>
  <c r="U327" i="13"/>
  <c r="T327" i="13"/>
  <c r="N327" i="13"/>
  <c r="O327" i="13" s="1"/>
  <c r="M327" i="13"/>
  <c r="K327" i="13"/>
  <c r="I327" i="13"/>
  <c r="G327" i="13"/>
  <c r="U326" i="13"/>
  <c r="T326" i="13"/>
  <c r="N326" i="13"/>
  <c r="O326" i="13" s="1"/>
  <c r="M326" i="13"/>
  <c r="K326" i="13"/>
  <c r="I326" i="13"/>
  <c r="G326" i="13"/>
  <c r="U325" i="13"/>
  <c r="T325" i="13"/>
  <c r="N325" i="13"/>
  <c r="O325" i="13" s="1"/>
  <c r="M325" i="13"/>
  <c r="K325" i="13"/>
  <c r="I325" i="13"/>
  <c r="G325" i="13"/>
  <c r="U324" i="13"/>
  <c r="T324" i="13"/>
  <c r="N324" i="13"/>
  <c r="O324" i="13" s="1"/>
  <c r="M324" i="13"/>
  <c r="K324" i="13"/>
  <c r="I324" i="13"/>
  <c r="G324" i="13"/>
  <c r="S323" i="13"/>
  <c r="R323" i="13"/>
  <c r="Q323" i="13"/>
  <c r="P323" i="13"/>
  <c r="U323" i="13" s="1"/>
  <c r="L323" i="13"/>
  <c r="J323" i="13"/>
  <c r="H323" i="13"/>
  <c r="F323" i="13"/>
  <c r="N323" i="13" s="1"/>
  <c r="E323" i="13"/>
  <c r="K323" i="13" s="1"/>
  <c r="D323" i="13"/>
  <c r="G323" i="13" s="1"/>
  <c r="U322" i="13"/>
  <c r="T322" i="13"/>
  <c r="O322" i="13"/>
  <c r="N322" i="13"/>
  <c r="M322" i="13"/>
  <c r="K322" i="13"/>
  <c r="I322" i="13"/>
  <c r="G322" i="13"/>
  <c r="U321" i="13"/>
  <c r="T321" i="13"/>
  <c r="N321" i="13"/>
  <c r="O321" i="13" s="1"/>
  <c r="M321" i="13"/>
  <c r="K321" i="13"/>
  <c r="I321" i="13"/>
  <c r="G321" i="13"/>
  <c r="U320" i="13"/>
  <c r="T320" i="13"/>
  <c r="N320" i="13"/>
  <c r="O320" i="13" s="1"/>
  <c r="M320" i="13"/>
  <c r="K320" i="13"/>
  <c r="I320" i="13"/>
  <c r="G320" i="13"/>
  <c r="U319" i="13"/>
  <c r="T319" i="13"/>
  <c r="N319" i="13"/>
  <c r="O319" i="13" s="1"/>
  <c r="M319" i="13"/>
  <c r="K319" i="13"/>
  <c r="I319" i="13"/>
  <c r="G319" i="13"/>
  <c r="U318" i="13"/>
  <c r="T318" i="13"/>
  <c r="N318" i="13"/>
  <c r="O318" i="13" s="1"/>
  <c r="M318" i="13"/>
  <c r="K318" i="13"/>
  <c r="I318" i="13"/>
  <c r="G318" i="13"/>
  <c r="S317" i="13"/>
  <c r="R317" i="13"/>
  <c r="T317" i="13" s="1"/>
  <c r="Q317" i="13"/>
  <c r="P317" i="13"/>
  <c r="L317" i="13"/>
  <c r="J317" i="13"/>
  <c r="U317" i="13" s="1"/>
  <c r="H317" i="13"/>
  <c r="F317" i="13"/>
  <c r="E317" i="13"/>
  <c r="K317" i="13" s="1"/>
  <c r="D317" i="13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S310" i="13"/>
  <c r="R310" i="13"/>
  <c r="T310" i="13" s="1"/>
  <c r="Q310" i="13"/>
  <c r="P310" i="13"/>
  <c r="U310" i="13" s="1"/>
  <c r="L310" i="13"/>
  <c r="J310" i="13"/>
  <c r="H310" i="13"/>
  <c r="F310" i="13"/>
  <c r="N310" i="13" s="1"/>
  <c r="O310" i="13" s="1"/>
  <c r="E310" i="13"/>
  <c r="K310" i="13" s="1"/>
  <c r="D310" i="13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O307" i="13"/>
  <c r="N307" i="13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O305" i="13"/>
  <c r="N305" i="13"/>
  <c r="M305" i="13"/>
  <c r="K305" i="13"/>
  <c r="I305" i="13"/>
  <c r="G305" i="13"/>
  <c r="U304" i="13"/>
  <c r="T304" i="13"/>
  <c r="O304" i="13"/>
  <c r="N304" i="13"/>
  <c r="M304" i="13"/>
  <c r="K304" i="13"/>
  <c r="I304" i="13"/>
  <c r="G304" i="13"/>
  <c r="S303" i="13"/>
  <c r="R303" i="13"/>
  <c r="T303" i="13" s="1"/>
  <c r="Q303" i="13"/>
  <c r="P303" i="13"/>
  <c r="L303" i="13"/>
  <c r="J303" i="13"/>
  <c r="H303" i="13"/>
  <c r="F303" i="13"/>
  <c r="G303" i="13" s="1"/>
  <c r="E303" i="13"/>
  <c r="D303" i="13"/>
  <c r="I303" i="13" s="1"/>
  <c r="U302" i="13"/>
  <c r="T302" i="13"/>
  <c r="O302" i="13"/>
  <c r="N302" i="13"/>
  <c r="M302" i="13"/>
  <c r="K302" i="13"/>
  <c r="I302" i="13"/>
  <c r="G302" i="13"/>
  <c r="S299" i="13"/>
  <c r="R299" i="13"/>
  <c r="T299" i="13" s="1"/>
  <c r="Q299" i="13"/>
  <c r="P299" i="13"/>
  <c r="U299" i="13" s="1"/>
  <c r="L299" i="13"/>
  <c r="J299" i="13"/>
  <c r="H299" i="13"/>
  <c r="F299" i="13"/>
  <c r="N299" i="13" s="1"/>
  <c r="E299" i="13"/>
  <c r="M299" i="13" s="1"/>
  <c r="D299" i="13"/>
  <c r="G299" i="13" s="1"/>
  <c r="S298" i="13"/>
  <c r="R298" i="13"/>
  <c r="T298" i="13" s="1"/>
  <c r="Q298" i="13"/>
  <c r="P298" i="13"/>
  <c r="L298" i="13"/>
  <c r="J298" i="13"/>
  <c r="U298" i="13" s="1"/>
  <c r="H298" i="13"/>
  <c r="F298" i="13"/>
  <c r="N298" i="13" s="1"/>
  <c r="O298" i="13" s="1"/>
  <c r="E298" i="13"/>
  <c r="M298" i="13" s="1"/>
  <c r="D298" i="13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S292" i="13"/>
  <c r="R292" i="13"/>
  <c r="T292" i="13" s="1"/>
  <c r="Q292" i="13"/>
  <c r="P292" i="13"/>
  <c r="U292" i="13" s="1"/>
  <c r="L292" i="13"/>
  <c r="J292" i="13"/>
  <c r="H292" i="13"/>
  <c r="F292" i="13"/>
  <c r="N292" i="13" s="1"/>
  <c r="E292" i="13"/>
  <c r="D292" i="13"/>
  <c r="G292" i="13" s="1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O288" i="13"/>
  <c r="N288" i="13"/>
  <c r="M288" i="13"/>
  <c r="K288" i="13"/>
  <c r="I288" i="13"/>
  <c r="G288" i="13"/>
  <c r="U287" i="13"/>
  <c r="T287" i="13"/>
  <c r="O287" i="13"/>
  <c r="N287" i="13"/>
  <c r="M287" i="13"/>
  <c r="K287" i="13"/>
  <c r="I287" i="13"/>
  <c r="G287" i="13"/>
  <c r="U286" i="13"/>
  <c r="T286" i="13"/>
  <c r="O286" i="13"/>
  <c r="N286" i="13"/>
  <c r="M286" i="13"/>
  <c r="K286" i="13"/>
  <c r="I286" i="13"/>
  <c r="G286" i="13"/>
  <c r="S285" i="13"/>
  <c r="R285" i="13"/>
  <c r="Q285" i="13"/>
  <c r="P285" i="13"/>
  <c r="U285" i="13" s="1"/>
  <c r="L285" i="13"/>
  <c r="J285" i="13"/>
  <c r="H285" i="13"/>
  <c r="F285" i="13"/>
  <c r="E285" i="13"/>
  <c r="D285" i="13"/>
  <c r="I285" i="13" s="1"/>
  <c r="U284" i="13"/>
  <c r="T284" i="13"/>
  <c r="O284" i="13"/>
  <c r="N284" i="13"/>
  <c r="M284" i="13"/>
  <c r="K284" i="13"/>
  <c r="I284" i="13"/>
  <c r="G284" i="13"/>
  <c r="U283" i="13"/>
  <c r="T283" i="13"/>
  <c r="N283" i="13"/>
  <c r="O283" i="13" s="1"/>
  <c r="M283" i="13"/>
  <c r="K283" i="13"/>
  <c r="I283" i="13"/>
  <c r="G283" i="13"/>
  <c r="U282" i="13"/>
  <c r="T282" i="13"/>
  <c r="N282" i="13"/>
  <c r="O282" i="13" s="1"/>
  <c r="M282" i="13"/>
  <c r="K282" i="13"/>
  <c r="I282" i="13"/>
  <c r="G282" i="13"/>
  <c r="U281" i="13"/>
  <c r="T281" i="13"/>
  <c r="O281" i="13"/>
  <c r="N281" i="13"/>
  <c r="M281" i="13"/>
  <c r="K281" i="13"/>
  <c r="I281" i="13"/>
  <c r="G281" i="13"/>
  <c r="U280" i="13"/>
  <c r="T280" i="13"/>
  <c r="N280" i="13"/>
  <c r="O280" i="13" s="1"/>
  <c r="M280" i="13"/>
  <c r="K280" i="13"/>
  <c r="I280" i="13"/>
  <c r="G280" i="13"/>
  <c r="U279" i="13"/>
  <c r="T279" i="13"/>
  <c r="N279" i="13"/>
  <c r="O279" i="13" s="1"/>
  <c r="M279" i="13"/>
  <c r="K279" i="13"/>
  <c r="I279" i="13"/>
  <c r="G279" i="13"/>
  <c r="U278" i="13"/>
  <c r="T278" i="13"/>
  <c r="N278" i="13"/>
  <c r="O278" i="13" s="1"/>
  <c r="M278" i="13"/>
  <c r="K278" i="13"/>
  <c r="I278" i="13"/>
  <c r="G278" i="13"/>
  <c r="U277" i="13"/>
  <c r="T277" i="13"/>
  <c r="O277" i="13"/>
  <c r="N277" i="13"/>
  <c r="M277" i="13"/>
  <c r="K277" i="13"/>
  <c r="I277" i="13"/>
  <c r="G277" i="13"/>
  <c r="U276" i="13"/>
  <c r="T276" i="13"/>
  <c r="O276" i="13"/>
  <c r="N276" i="13"/>
  <c r="M276" i="13"/>
  <c r="K276" i="13"/>
  <c r="I276" i="13"/>
  <c r="G276" i="13"/>
  <c r="S275" i="13"/>
  <c r="R275" i="13"/>
  <c r="Q275" i="13"/>
  <c r="P275" i="13"/>
  <c r="U275" i="13" s="1"/>
  <c r="L275" i="13"/>
  <c r="J275" i="13"/>
  <c r="H275" i="13"/>
  <c r="F275" i="13"/>
  <c r="E275" i="13"/>
  <c r="D275" i="13"/>
  <c r="G275" i="13" s="1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N272" i="13"/>
  <c r="O272" i="13" s="1"/>
  <c r="M272" i="13"/>
  <c r="K272" i="13"/>
  <c r="I272" i="13"/>
  <c r="G272" i="13"/>
  <c r="U271" i="13"/>
  <c r="T271" i="13"/>
  <c r="N271" i="13"/>
  <c r="O271" i="13" s="1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N269" i="13"/>
  <c r="O269" i="13" s="1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R267" i="13"/>
  <c r="T267" i="13" s="1"/>
  <c r="Q267" i="13"/>
  <c r="P267" i="13"/>
  <c r="L267" i="13"/>
  <c r="J267" i="13"/>
  <c r="U267" i="13" s="1"/>
  <c r="H267" i="13"/>
  <c r="F267" i="13"/>
  <c r="N267" i="13" s="1"/>
  <c r="E267" i="13"/>
  <c r="K267" i="13" s="1"/>
  <c r="D267" i="13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S260" i="13"/>
  <c r="R260" i="13"/>
  <c r="T260" i="13" s="1"/>
  <c r="Q260" i="13"/>
  <c r="P260" i="13"/>
  <c r="U260" i="13" s="1"/>
  <c r="L260" i="13"/>
  <c r="J260" i="13"/>
  <c r="H260" i="13"/>
  <c r="F260" i="13"/>
  <c r="N260" i="13" s="1"/>
  <c r="O260" i="13" s="1"/>
  <c r="E260" i="13"/>
  <c r="K260" i="13" s="1"/>
  <c r="D260" i="13"/>
  <c r="S259" i="13"/>
  <c r="R259" i="13"/>
  <c r="T259" i="13" s="1"/>
  <c r="Q259" i="13"/>
  <c r="P259" i="13"/>
  <c r="L259" i="13"/>
  <c r="J259" i="13"/>
  <c r="H259" i="13"/>
  <c r="F259" i="13"/>
  <c r="G259" i="13" s="1"/>
  <c r="E259" i="13"/>
  <c r="D259" i="13"/>
  <c r="I259" i="13" s="1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S254" i="13"/>
  <c r="T254" i="13" s="1"/>
  <c r="R254" i="13"/>
  <c r="Q254" i="13"/>
  <c r="P254" i="13"/>
  <c r="U254" i="13" s="1"/>
  <c r="L254" i="13"/>
  <c r="J254" i="13"/>
  <c r="H254" i="13"/>
  <c r="F254" i="13"/>
  <c r="E254" i="13"/>
  <c r="D254" i="13"/>
  <c r="G254" i="13" s="1"/>
  <c r="U253" i="13"/>
  <c r="T253" i="13"/>
  <c r="N253" i="13"/>
  <c r="O253" i="13" s="1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N251" i="13"/>
  <c r="O251" i="13" s="1"/>
  <c r="M251" i="13"/>
  <c r="K251" i="13"/>
  <c r="I251" i="13"/>
  <c r="G251" i="13"/>
  <c r="U250" i="13"/>
  <c r="T250" i="13"/>
  <c r="N250" i="13"/>
  <c r="O250" i="13" s="1"/>
  <c r="M250" i="13"/>
  <c r="K250" i="13"/>
  <c r="I250" i="13"/>
  <c r="G250" i="13"/>
  <c r="U249" i="13"/>
  <c r="T249" i="13"/>
  <c r="N249" i="13"/>
  <c r="O249" i="13" s="1"/>
  <c r="M249" i="13"/>
  <c r="K249" i="13"/>
  <c r="I249" i="13"/>
  <c r="G249" i="13"/>
  <c r="U248" i="13"/>
  <c r="T248" i="13"/>
  <c r="N248" i="13"/>
  <c r="O248" i="13" s="1"/>
  <c r="M248" i="13"/>
  <c r="K248" i="13"/>
  <c r="I248" i="13"/>
  <c r="G248" i="13"/>
  <c r="S247" i="13"/>
  <c r="R247" i="13"/>
  <c r="T247" i="13" s="1"/>
  <c r="Q247" i="13"/>
  <c r="P247" i="13"/>
  <c r="L247" i="13"/>
  <c r="J247" i="13"/>
  <c r="U247" i="13" s="1"/>
  <c r="H247" i="13"/>
  <c r="F247" i="13"/>
  <c r="E247" i="13"/>
  <c r="D247" i="13"/>
  <c r="U246" i="13"/>
  <c r="T246" i="13"/>
  <c r="N246" i="13"/>
  <c r="O246" i="13" s="1"/>
  <c r="M246" i="13"/>
  <c r="K246" i="13"/>
  <c r="I246" i="13"/>
  <c r="G246" i="13"/>
  <c r="U245" i="13"/>
  <c r="T245" i="13"/>
  <c r="N245" i="13"/>
  <c r="O245" i="13" s="1"/>
  <c r="M245" i="13"/>
  <c r="K245" i="13"/>
  <c r="I245" i="13"/>
  <c r="G245" i="13"/>
  <c r="U244" i="13"/>
  <c r="T244" i="13"/>
  <c r="N244" i="13"/>
  <c r="O244" i="13" s="1"/>
  <c r="M244" i="13"/>
  <c r="K244" i="13"/>
  <c r="I244" i="13"/>
  <c r="G244" i="13"/>
  <c r="U243" i="13"/>
  <c r="T243" i="13"/>
  <c r="N243" i="13"/>
  <c r="O243" i="13" s="1"/>
  <c r="M243" i="13"/>
  <c r="K243" i="13"/>
  <c r="I243" i="13"/>
  <c r="G243" i="13"/>
  <c r="U242" i="13"/>
  <c r="T242" i="13"/>
  <c r="N242" i="13"/>
  <c r="O242" i="13" s="1"/>
  <c r="M242" i="13"/>
  <c r="K242" i="13"/>
  <c r="I242" i="13"/>
  <c r="G242" i="13"/>
  <c r="U241" i="13"/>
  <c r="T241" i="13"/>
  <c r="N241" i="13"/>
  <c r="O241" i="13" s="1"/>
  <c r="M241" i="13"/>
  <c r="K241" i="13"/>
  <c r="I241" i="13"/>
  <c r="G241" i="13"/>
  <c r="S240" i="13"/>
  <c r="R240" i="13"/>
  <c r="T240" i="13" s="1"/>
  <c r="Q240" i="13"/>
  <c r="P240" i="13"/>
  <c r="U240" i="13" s="1"/>
  <c r="L240" i="13"/>
  <c r="J240" i="13"/>
  <c r="H240" i="13"/>
  <c r="F240" i="13"/>
  <c r="N240" i="13" s="1"/>
  <c r="E240" i="13"/>
  <c r="D240" i="13"/>
  <c r="G240" i="13" s="1"/>
  <c r="U239" i="13"/>
  <c r="T239" i="13"/>
  <c r="O239" i="13"/>
  <c r="N239" i="13"/>
  <c r="M239" i="13"/>
  <c r="K239" i="13"/>
  <c r="I239" i="13"/>
  <c r="G239" i="13"/>
  <c r="U238" i="13"/>
  <c r="T238" i="13"/>
  <c r="O238" i="13"/>
  <c r="N238" i="13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O234" i="13"/>
  <c r="N234" i="13"/>
  <c r="M234" i="13"/>
  <c r="K234" i="13"/>
  <c r="I234" i="13"/>
  <c r="G234" i="13"/>
  <c r="S231" i="13"/>
  <c r="R231" i="13"/>
  <c r="Q231" i="13"/>
  <c r="P231" i="13"/>
  <c r="L231" i="13"/>
  <c r="J231" i="13"/>
  <c r="H231" i="13"/>
  <c r="F231" i="13"/>
  <c r="E231" i="13"/>
  <c r="D231" i="13"/>
  <c r="I231" i="13" s="1"/>
  <c r="S230" i="13"/>
  <c r="R230" i="13"/>
  <c r="Q230" i="13"/>
  <c r="P230" i="13"/>
  <c r="L230" i="13"/>
  <c r="J230" i="13"/>
  <c r="H230" i="13"/>
  <c r="F230" i="13"/>
  <c r="E230" i="13"/>
  <c r="M230" i="13" s="1"/>
  <c r="D230" i="13"/>
  <c r="G230" i="13" s="1"/>
  <c r="U229" i="13"/>
  <c r="T229" i="13"/>
  <c r="O229" i="13"/>
  <c r="N229" i="13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S224" i="13"/>
  <c r="R224" i="13"/>
  <c r="T224" i="13" s="1"/>
  <c r="Q224" i="13"/>
  <c r="P224" i="13"/>
  <c r="L224" i="13"/>
  <c r="J224" i="13"/>
  <c r="U224" i="13" s="1"/>
  <c r="H224" i="13"/>
  <c r="F224" i="13"/>
  <c r="E224" i="13"/>
  <c r="D224" i="13"/>
  <c r="U223" i="13"/>
  <c r="T223" i="13"/>
  <c r="O223" i="13"/>
  <c r="N223" i="13"/>
  <c r="M223" i="13"/>
  <c r="K223" i="13"/>
  <c r="I223" i="13"/>
  <c r="G223" i="13"/>
  <c r="U222" i="13"/>
  <c r="T222" i="13"/>
  <c r="N222" i="13"/>
  <c r="O222" i="13" s="1"/>
  <c r="M222" i="13"/>
  <c r="K222" i="13"/>
  <c r="I222" i="13"/>
  <c r="G222" i="13"/>
  <c r="U221" i="13"/>
  <c r="T221" i="13"/>
  <c r="N221" i="13"/>
  <c r="O221" i="13" s="1"/>
  <c r="M221" i="13"/>
  <c r="K221" i="13"/>
  <c r="I221" i="13"/>
  <c r="G221" i="13"/>
  <c r="U220" i="13"/>
  <c r="T220" i="13"/>
  <c r="N220" i="13"/>
  <c r="O220" i="13" s="1"/>
  <c r="M220" i="13"/>
  <c r="K220" i="13"/>
  <c r="I220" i="13"/>
  <c r="G220" i="13"/>
  <c r="U219" i="13"/>
  <c r="T219" i="13"/>
  <c r="N219" i="13"/>
  <c r="O219" i="13" s="1"/>
  <c r="M219" i="13"/>
  <c r="K219" i="13"/>
  <c r="I219" i="13"/>
  <c r="G219" i="13"/>
  <c r="U218" i="13"/>
  <c r="T218" i="13"/>
  <c r="N218" i="13"/>
  <c r="O218" i="13" s="1"/>
  <c r="M218" i="13"/>
  <c r="K218" i="13"/>
  <c r="I218" i="13"/>
  <c r="G218" i="13"/>
  <c r="U217" i="13"/>
  <c r="T217" i="13"/>
  <c r="N217" i="13"/>
  <c r="O217" i="13" s="1"/>
  <c r="M217" i="13"/>
  <c r="K217" i="13"/>
  <c r="I217" i="13"/>
  <c r="G217" i="13"/>
  <c r="S216" i="13"/>
  <c r="R216" i="13"/>
  <c r="T216" i="13" s="1"/>
  <c r="Q216" i="13"/>
  <c r="P216" i="13"/>
  <c r="L216" i="13"/>
  <c r="J216" i="13"/>
  <c r="H216" i="13"/>
  <c r="F216" i="13"/>
  <c r="N216" i="13" s="1"/>
  <c r="E216" i="13"/>
  <c r="D216" i="13"/>
  <c r="I216" i="13" s="1"/>
  <c r="U215" i="13"/>
  <c r="T215" i="13"/>
  <c r="O215" i="13"/>
  <c r="N215" i="13"/>
  <c r="M215" i="13"/>
  <c r="K215" i="13"/>
  <c r="I215" i="13"/>
  <c r="G215" i="13"/>
  <c r="U214" i="13"/>
  <c r="T214" i="13"/>
  <c r="N214" i="13"/>
  <c r="O214" i="13" s="1"/>
  <c r="M214" i="13"/>
  <c r="K214" i="13"/>
  <c r="I214" i="13"/>
  <c r="G214" i="13"/>
  <c r="U213" i="13"/>
  <c r="T213" i="13"/>
  <c r="N213" i="13"/>
  <c r="O213" i="13" s="1"/>
  <c r="M213" i="13"/>
  <c r="K213" i="13"/>
  <c r="I213" i="13"/>
  <c r="G213" i="13"/>
  <c r="U212" i="13"/>
  <c r="T212" i="13"/>
  <c r="N212" i="13"/>
  <c r="O212" i="13" s="1"/>
  <c r="M212" i="13"/>
  <c r="K212" i="13"/>
  <c r="I212" i="13"/>
  <c r="G212" i="13"/>
  <c r="U211" i="13"/>
  <c r="T211" i="13"/>
  <c r="N211" i="13"/>
  <c r="O211" i="13" s="1"/>
  <c r="M211" i="13"/>
  <c r="K211" i="13"/>
  <c r="I211" i="13"/>
  <c r="G211" i="13"/>
  <c r="U210" i="13"/>
  <c r="T210" i="13"/>
  <c r="O210" i="13"/>
  <c r="N210" i="13"/>
  <c r="M210" i="13"/>
  <c r="K210" i="13"/>
  <c r="I210" i="13"/>
  <c r="G210" i="13"/>
  <c r="U209" i="13"/>
  <c r="T209" i="13"/>
  <c r="N209" i="13"/>
  <c r="O209" i="13" s="1"/>
  <c r="M209" i="13"/>
  <c r="K209" i="13"/>
  <c r="I209" i="13"/>
  <c r="G209" i="13"/>
  <c r="U208" i="13"/>
  <c r="T208" i="13"/>
  <c r="O208" i="13"/>
  <c r="N208" i="13"/>
  <c r="M208" i="13"/>
  <c r="K208" i="13"/>
  <c r="I208" i="13"/>
  <c r="G208" i="13"/>
  <c r="S205" i="13"/>
  <c r="R205" i="13"/>
  <c r="T205" i="13" s="1"/>
  <c r="Q205" i="13"/>
  <c r="P205" i="13"/>
  <c r="L205" i="13"/>
  <c r="J205" i="13"/>
  <c r="H205" i="13"/>
  <c r="F205" i="13"/>
  <c r="N205" i="13" s="1"/>
  <c r="O205" i="13" s="1"/>
  <c r="E205" i="13"/>
  <c r="D205" i="13"/>
  <c r="I205" i="13" s="1"/>
  <c r="S204" i="13"/>
  <c r="T204" i="13" s="1"/>
  <c r="R204" i="13"/>
  <c r="Q204" i="13"/>
  <c r="P204" i="13"/>
  <c r="U204" i="13" s="1"/>
  <c r="L204" i="13"/>
  <c r="J204" i="13"/>
  <c r="H204" i="13"/>
  <c r="F204" i="13"/>
  <c r="N204" i="13" s="1"/>
  <c r="E204" i="13"/>
  <c r="D204" i="13"/>
  <c r="G204" i="13" s="1"/>
  <c r="U203" i="13"/>
  <c r="T203" i="13"/>
  <c r="O203" i="13"/>
  <c r="N203" i="13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N201" i="13"/>
  <c r="O201" i="13" s="1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S198" i="13"/>
  <c r="R198" i="13"/>
  <c r="T198" i="13" s="1"/>
  <c r="Q198" i="13"/>
  <c r="P198" i="13"/>
  <c r="L198" i="13"/>
  <c r="J198" i="13"/>
  <c r="U198" i="13" s="1"/>
  <c r="H198" i="13"/>
  <c r="F198" i="13"/>
  <c r="N198" i="13" s="1"/>
  <c r="O198" i="13" s="1"/>
  <c r="E198" i="13"/>
  <c r="D198" i="13"/>
  <c r="U197" i="13"/>
  <c r="T197" i="13"/>
  <c r="O197" i="13"/>
  <c r="N197" i="13"/>
  <c r="M197" i="13"/>
  <c r="K197" i="13"/>
  <c r="I197" i="13"/>
  <c r="G197" i="13"/>
  <c r="U196" i="13"/>
  <c r="T196" i="13"/>
  <c r="N196" i="13"/>
  <c r="O196" i="13" s="1"/>
  <c r="M196" i="13"/>
  <c r="K196" i="13"/>
  <c r="I196" i="13"/>
  <c r="G196" i="13"/>
  <c r="U195" i="13"/>
  <c r="T195" i="13"/>
  <c r="N195" i="13"/>
  <c r="O195" i="13" s="1"/>
  <c r="M195" i="13"/>
  <c r="K195" i="13"/>
  <c r="I195" i="13"/>
  <c r="G195" i="13"/>
  <c r="U194" i="13"/>
  <c r="T194" i="13"/>
  <c r="N194" i="13"/>
  <c r="O194" i="13" s="1"/>
  <c r="M194" i="13"/>
  <c r="K194" i="13"/>
  <c r="I194" i="13"/>
  <c r="G194" i="13"/>
  <c r="U193" i="13"/>
  <c r="T193" i="13"/>
  <c r="N193" i="13"/>
  <c r="O193" i="13" s="1"/>
  <c r="M193" i="13"/>
  <c r="K193" i="13"/>
  <c r="I193" i="13"/>
  <c r="G193" i="13"/>
  <c r="U192" i="13"/>
  <c r="T192" i="13"/>
  <c r="N192" i="13"/>
  <c r="O192" i="13" s="1"/>
  <c r="M192" i="13"/>
  <c r="K192" i="13"/>
  <c r="I192" i="13"/>
  <c r="G192" i="13"/>
  <c r="S191" i="13"/>
  <c r="R191" i="13"/>
  <c r="T191" i="13" s="1"/>
  <c r="Q191" i="13"/>
  <c r="P191" i="13"/>
  <c r="U191" i="13" s="1"/>
  <c r="L191" i="13"/>
  <c r="J191" i="13"/>
  <c r="H191" i="13"/>
  <c r="F191" i="13"/>
  <c r="N191" i="13" s="1"/>
  <c r="E191" i="13"/>
  <c r="D191" i="13"/>
  <c r="U190" i="13"/>
  <c r="T190" i="13"/>
  <c r="N190" i="13"/>
  <c r="O190" i="13" s="1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N188" i="13"/>
  <c r="O188" i="13" s="1"/>
  <c r="M188" i="13"/>
  <c r="K188" i="13"/>
  <c r="I188" i="13"/>
  <c r="G188" i="13"/>
  <c r="U187" i="13"/>
  <c r="T187" i="13"/>
  <c r="O187" i="13"/>
  <c r="N187" i="13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S185" i="13"/>
  <c r="R185" i="13"/>
  <c r="T185" i="13" s="1"/>
  <c r="Q185" i="13"/>
  <c r="P185" i="13"/>
  <c r="L185" i="13"/>
  <c r="J185" i="13"/>
  <c r="H185" i="13"/>
  <c r="F185" i="13"/>
  <c r="N185" i="13" s="1"/>
  <c r="O185" i="13" s="1"/>
  <c r="E185" i="13"/>
  <c r="M185" i="13" s="1"/>
  <c r="D185" i="13"/>
  <c r="I185" i="13" s="1"/>
  <c r="U184" i="13"/>
  <c r="T184" i="13"/>
  <c r="N184" i="13"/>
  <c r="O184" i="13" s="1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O182" i="13"/>
  <c r="N182" i="13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S179" i="13"/>
  <c r="T179" i="13" s="1"/>
  <c r="R179" i="13"/>
  <c r="Q179" i="13"/>
  <c r="P179" i="13"/>
  <c r="L179" i="13"/>
  <c r="J179" i="13"/>
  <c r="K179" i="13" s="1"/>
  <c r="H179" i="13"/>
  <c r="F179" i="13"/>
  <c r="E179" i="13"/>
  <c r="D179" i="13"/>
  <c r="U178" i="13"/>
  <c r="T178" i="13"/>
  <c r="N178" i="13"/>
  <c r="O178" i="13" s="1"/>
  <c r="M178" i="13"/>
  <c r="K178" i="13"/>
  <c r="I178" i="13"/>
  <c r="G178" i="13"/>
  <c r="U177" i="13"/>
  <c r="T177" i="13"/>
  <c r="O177" i="13"/>
  <c r="N177" i="13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O175" i="13"/>
  <c r="N175" i="13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S170" i="13"/>
  <c r="R170" i="13"/>
  <c r="T170" i="13" s="1"/>
  <c r="Q170" i="13"/>
  <c r="P170" i="13"/>
  <c r="L170" i="13"/>
  <c r="J170" i="13"/>
  <c r="U170" i="13" s="1"/>
  <c r="H170" i="13"/>
  <c r="F170" i="13"/>
  <c r="N170" i="13" s="1"/>
  <c r="E170" i="13"/>
  <c r="M170" i="13" s="1"/>
  <c r="D170" i="13"/>
  <c r="I170" i="13" s="1"/>
  <c r="S169" i="13"/>
  <c r="R169" i="13"/>
  <c r="T169" i="13" s="1"/>
  <c r="Q169" i="13"/>
  <c r="P169" i="13"/>
  <c r="U169" i="13" s="1"/>
  <c r="L169" i="13"/>
  <c r="J169" i="13"/>
  <c r="H169" i="13"/>
  <c r="I169" i="13" s="1"/>
  <c r="F169" i="13"/>
  <c r="E169" i="13"/>
  <c r="K169" i="13" s="1"/>
  <c r="D169" i="13"/>
  <c r="U168" i="13"/>
  <c r="T168" i="13"/>
  <c r="N168" i="13"/>
  <c r="O168" i="13" s="1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O166" i="13"/>
  <c r="N166" i="13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S163" i="13"/>
  <c r="R163" i="13"/>
  <c r="T163" i="13" s="1"/>
  <c r="Q163" i="13"/>
  <c r="P163" i="13"/>
  <c r="U163" i="13" s="1"/>
  <c r="L163" i="13"/>
  <c r="J163" i="13"/>
  <c r="H163" i="13"/>
  <c r="I163" i="13" s="1"/>
  <c r="F163" i="13"/>
  <c r="G163" i="13" s="1"/>
  <c r="E163" i="13"/>
  <c r="D163" i="13"/>
  <c r="U162" i="13"/>
  <c r="T162" i="13"/>
  <c r="N162" i="13"/>
  <c r="O162" i="13" s="1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T157" i="13" s="1"/>
  <c r="Q157" i="13"/>
  <c r="P157" i="13"/>
  <c r="L157" i="13"/>
  <c r="J157" i="13"/>
  <c r="H157" i="13"/>
  <c r="F157" i="13"/>
  <c r="E157" i="13"/>
  <c r="D157" i="13"/>
  <c r="U156" i="13"/>
  <c r="T156" i="13"/>
  <c r="N156" i="13"/>
  <c r="O156" i="13" s="1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O154" i="13"/>
  <c r="N154" i="13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O151" i="13"/>
  <c r="N151" i="13"/>
  <c r="M151" i="13"/>
  <c r="K151" i="13"/>
  <c r="I151" i="13"/>
  <c r="G151" i="13"/>
  <c r="S150" i="13"/>
  <c r="R150" i="13"/>
  <c r="T150" i="13" s="1"/>
  <c r="Q150" i="13"/>
  <c r="P150" i="13"/>
  <c r="L150" i="13"/>
  <c r="J150" i="13"/>
  <c r="U150" i="13" s="1"/>
  <c r="H150" i="13"/>
  <c r="F150" i="13"/>
  <c r="N150" i="13" s="1"/>
  <c r="E150" i="13"/>
  <c r="M150" i="13" s="1"/>
  <c r="D150" i="13"/>
  <c r="I150" i="13" s="1"/>
  <c r="U149" i="13"/>
  <c r="T149" i="13"/>
  <c r="N149" i="13"/>
  <c r="O149" i="13" s="1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S144" i="13"/>
  <c r="R144" i="13"/>
  <c r="T144" i="13" s="1"/>
  <c r="Q144" i="13"/>
  <c r="P144" i="13"/>
  <c r="L144" i="13"/>
  <c r="J144" i="13"/>
  <c r="H144" i="13"/>
  <c r="F144" i="13"/>
  <c r="N144" i="13" s="1"/>
  <c r="O144" i="13" s="1"/>
  <c r="E144" i="13"/>
  <c r="K144" i="13" s="1"/>
  <c r="D144" i="13"/>
  <c r="U143" i="13"/>
  <c r="T143" i="13"/>
  <c r="N143" i="13"/>
  <c r="O143" i="13" s="1"/>
  <c r="M143" i="13"/>
  <c r="K143" i="13"/>
  <c r="I143" i="13"/>
  <c r="G143" i="13"/>
  <c r="U142" i="13"/>
  <c r="T142" i="13"/>
  <c r="O142" i="13"/>
  <c r="N142" i="13"/>
  <c r="M142" i="13"/>
  <c r="K142" i="13"/>
  <c r="I142" i="13"/>
  <c r="G142" i="13"/>
  <c r="U141" i="13"/>
  <c r="T141" i="13"/>
  <c r="O141" i="13"/>
  <c r="N141" i="13"/>
  <c r="M141" i="13"/>
  <c r="K141" i="13"/>
  <c r="I141" i="13"/>
  <c r="G141" i="13"/>
  <c r="U140" i="13"/>
  <c r="T140" i="13"/>
  <c r="N140" i="13"/>
  <c r="O140" i="13" s="1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R137" i="13"/>
  <c r="T137" i="13" s="1"/>
  <c r="Q137" i="13"/>
  <c r="P137" i="13"/>
  <c r="L137" i="13"/>
  <c r="J137" i="13"/>
  <c r="H137" i="13"/>
  <c r="F137" i="13"/>
  <c r="E137" i="13"/>
  <c r="D137" i="13"/>
  <c r="U136" i="13"/>
  <c r="T136" i="13"/>
  <c r="N136" i="13"/>
  <c r="O136" i="13" s="1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N133" i="13"/>
  <c r="O133" i="13" s="1"/>
  <c r="M133" i="13"/>
  <c r="K133" i="13"/>
  <c r="I133" i="13"/>
  <c r="G133" i="13"/>
  <c r="S132" i="13"/>
  <c r="R132" i="13"/>
  <c r="T132" i="13" s="1"/>
  <c r="Q132" i="13"/>
  <c r="P132" i="13"/>
  <c r="L132" i="13"/>
  <c r="J132" i="13"/>
  <c r="H132" i="13"/>
  <c r="F132" i="13"/>
  <c r="N132" i="13" s="1"/>
  <c r="E132" i="13"/>
  <c r="D132" i="13"/>
  <c r="U131" i="13"/>
  <c r="T131" i="13"/>
  <c r="N131" i="13"/>
  <c r="O131" i="13" s="1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S126" i="13"/>
  <c r="R126" i="13"/>
  <c r="T126" i="13" s="1"/>
  <c r="Q126" i="13"/>
  <c r="P126" i="13"/>
  <c r="L126" i="13"/>
  <c r="J126" i="13"/>
  <c r="H126" i="13"/>
  <c r="F126" i="13"/>
  <c r="E126" i="13"/>
  <c r="D126" i="13"/>
  <c r="I126" i="13" s="1"/>
  <c r="U125" i="13"/>
  <c r="T125" i="13"/>
  <c r="N125" i="13"/>
  <c r="O125" i="13" s="1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S121" i="13"/>
  <c r="R121" i="13"/>
  <c r="Q121" i="13"/>
  <c r="P121" i="13"/>
  <c r="L121" i="13"/>
  <c r="J121" i="13"/>
  <c r="H121" i="13"/>
  <c r="F121" i="13"/>
  <c r="N121" i="13" s="1"/>
  <c r="E121" i="13"/>
  <c r="D121" i="13"/>
  <c r="G121" i="13" s="1"/>
  <c r="U120" i="13"/>
  <c r="T120" i="13"/>
  <c r="N120" i="13"/>
  <c r="O120" i="13" s="1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N117" i="13"/>
  <c r="O117" i="13" s="1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O113" i="13"/>
  <c r="N113" i="13"/>
  <c r="M113" i="13"/>
  <c r="K113" i="13"/>
  <c r="I113" i="13"/>
  <c r="G113" i="13"/>
  <c r="S112" i="13"/>
  <c r="R112" i="13"/>
  <c r="T112" i="13" s="1"/>
  <c r="Q112" i="13"/>
  <c r="P112" i="13"/>
  <c r="U112" i="13" s="1"/>
  <c r="L112" i="13"/>
  <c r="J112" i="13"/>
  <c r="H112" i="13"/>
  <c r="F112" i="13"/>
  <c r="N112" i="13" s="1"/>
  <c r="E112" i="13"/>
  <c r="O112" i="13" s="1"/>
  <c r="D112" i="13"/>
  <c r="U111" i="13"/>
  <c r="T111" i="13"/>
  <c r="N111" i="13"/>
  <c r="O111" i="13" s="1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S106" i="13"/>
  <c r="R106" i="13"/>
  <c r="T106" i="13" s="1"/>
  <c r="Q106" i="13"/>
  <c r="P106" i="13"/>
  <c r="L106" i="13"/>
  <c r="J106" i="13"/>
  <c r="H106" i="13"/>
  <c r="F106" i="13"/>
  <c r="N106" i="13" s="1"/>
  <c r="E106" i="13"/>
  <c r="K106" i="13" s="1"/>
  <c r="D106" i="13"/>
  <c r="U105" i="13"/>
  <c r="T105" i="13"/>
  <c r="N105" i="13"/>
  <c r="O105" i="13" s="1"/>
  <c r="M105" i="13"/>
  <c r="K105" i="13"/>
  <c r="I105" i="13"/>
  <c r="G105" i="13"/>
  <c r="S102" i="13"/>
  <c r="R102" i="13"/>
  <c r="T102" i="13" s="1"/>
  <c r="Q102" i="13"/>
  <c r="P102" i="13"/>
  <c r="L102" i="13"/>
  <c r="J102" i="13"/>
  <c r="H102" i="13"/>
  <c r="F102" i="13"/>
  <c r="E102" i="13"/>
  <c r="D102" i="13"/>
  <c r="I102" i="13" s="1"/>
  <c r="S101" i="13"/>
  <c r="R101" i="13"/>
  <c r="Q101" i="13"/>
  <c r="P101" i="13"/>
  <c r="L101" i="13"/>
  <c r="J101" i="13"/>
  <c r="H101" i="13"/>
  <c r="F101" i="13"/>
  <c r="N101" i="13" s="1"/>
  <c r="E101" i="13"/>
  <c r="D101" i="13"/>
  <c r="G101" i="13" s="1"/>
  <c r="U100" i="13"/>
  <c r="T100" i="13"/>
  <c r="O100" i="13"/>
  <c r="N100" i="13"/>
  <c r="M100" i="13"/>
  <c r="K100" i="13"/>
  <c r="I100" i="13"/>
  <c r="G100" i="13"/>
  <c r="U99" i="13"/>
  <c r="T99" i="13"/>
  <c r="N99" i="13"/>
  <c r="O99" i="13" s="1"/>
  <c r="M99" i="13"/>
  <c r="K99" i="13"/>
  <c r="I99" i="13"/>
  <c r="G99" i="13"/>
  <c r="U98" i="13"/>
  <c r="T98" i="13"/>
  <c r="N98" i="13"/>
  <c r="O98" i="13" s="1"/>
  <c r="M98" i="13"/>
  <c r="K98" i="13"/>
  <c r="I98" i="13"/>
  <c r="G98" i="13"/>
  <c r="U97" i="13"/>
  <c r="T97" i="13"/>
  <c r="N97" i="13"/>
  <c r="O97" i="13" s="1"/>
  <c r="M97" i="13"/>
  <c r="K97" i="13"/>
  <c r="I97" i="13"/>
  <c r="G97" i="13"/>
  <c r="S96" i="13"/>
  <c r="R96" i="13"/>
  <c r="T96" i="13" s="1"/>
  <c r="Q96" i="13"/>
  <c r="P96" i="13"/>
  <c r="U96" i="13" s="1"/>
  <c r="L96" i="13"/>
  <c r="J96" i="13"/>
  <c r="H96" i="13"/>
  <c r="F96" i="13"/>
  <c r="N96" i="13" s="1"/>
  <c r="E96" i="13"/>
  <c r="D96" i="13"/>
  <c r="U95" i="13"/>
  <c r="T95" i="13"/>
  <c r="O95" i="13"/>
  <c r="N95" i="13"/>
  <c r="M95" i="13"/>
  <c r="K95" i="13"/>
  <c r="I95" i="13"/>
  <c r="G95" i="13"/>
  <c r="U94" i="13"/>
  <c r="T94" i="13"/>
  <c r="N94" i="13"/>
  <c r="O94" i="13" s="1"/>
  <c r="M94" i="13"/>
  <c r="K94" i="13"/>
  <c r="I94" i="13"/>
  <c r="G94" i="13"/>
  <c r="U93" i="13"/>
  <c r="T93" i="13"/>
  <c r="N93" i="13"/>
  <c r="O93" i="13" s="1"/>
  <c r="M93" i="13"/>
  <c r="K93" i="13"/>
  <c r="I93" i="13"/>
  <c r="G93" i="13"/>
  <c r="U92" i="13"/>
  <c r="T92" i="13"/>
  <c r="N92" i="13"/>
  <c r="O92" i="13" s="1"/>
  <c r="M92" i="13"/>
  <c r="K92" i="13"/>
  <c r="I92" i="13"/>
  <c r="G92" i="13"/>
  <c r="S91" i="13"/>
  <c r="R91" i="13"/>
  <c r="T91" i="13" s="1"/>
  <c r="Q91" i="13"/>
  <c r="P91" i="13"/>
  <c r="L91" i="13"/>
  <c r="J91" i="13"/>
  <c r="H91" i="13"/>
  <c r="F91" i="13"/>
  <c r="N91" i="13" s="1"/>
  <c r="E91" i="13"/>
  <c r="K91" i="13" s="1"/>
  <c r="D91" i="13"/>
  <c r="U90" i="13"/>
  <c r="T90" i="13"/>
  <c r="N90" i="13"/>
  <c r="O90" i="13" s="1"/>
  <c r="M90" i="13"/>
  <c r="K90" i="13"/>
  <c r="I90" i="13"/>
  <c r="G90" i="13"/>
  <c r="U89" i="13"/>
  <c r="T89" i="13"/>
  <c r="N89" i="13"/>
  <c r="O89" i="13" s="1"/>
  <c r="M89" i="13"/>
  <c r="K89" i="13"/>
  <c r="I89" i="13"/>
  <c r="G89" i="13"/>
  <c r="U88" i="13"/>
  <c r="T88" i="13"/>
  <c r="N88" i="13"/>
  <c r="O88" i="13" s="1"/>
  <c r="M88" i="13"/>
  <c r="K88" i="13"/>
  <c r="I88" i="13"/>
  <c r="G88" i="13"/>
  <c r="S85" i="13"/>
  <c r="R85" i="13"/>
  <c r="T85" i="13" s="1"/>
  <c r="Q85" i="13"/>
  <c r="P85" i="13"/>
  <c r="L85" i="13"/>
  <c r="J85" i="13"/>
  <c r="H85" i="13"/>
  <c r="F85" i="13"/>
  <c r="E85" i="13"/>
  <c r="D85" i="13"/>
  <c r="I85" i="13" s="1"/>
  <c r="S84" i="13"/>
  <c r="R84" i="13"/>
  <c r="Q84" i="13"/>
  <c r="P84" i="13"/>
  <c r="L84" i="13"/>
  <c r="J84" i="13"/>
  <c r="H84" i="13"/>
  <c r="F84" i="13"/>
  <c r="N84" i="13" s="1"/>
  <c r="E84" i="13"/>
  <c r="K84" i="13" s="1"/>
  <c r="D84" i="13"/>
  <c r="G84" i="13" s="1"/>
  <c r="U83" i="13"/>
  <c r="T83" i="13"/>
  <c r="O83" i="13"/>
  <c r="N83" i="13"/>
  <c r="M83" i="13"/>
  <c r="K83" i="13"/>
  <c r="I83" i="13"/>
  <c r="G83" i="13"/>
  <c r="U82" i="13"/>
  <c r="T82" i="13"/>
  <c r="N82" i="13"/>
  <c r="O82" i="13" s="1"/>
  <c r="M82" i="13"/>
  <c r="K82" i="13"/>
  <c r="I82" i="13"/>
  <c r="G82" i="13"/>
  <c r="U81" i="13"/>
  <c r="T81" i="13"/>
  <c r="N81" i="13"/>
  <c r="O81" i="13" s="1"/>
  <c r="M81" i="13"/>
  <c r="K81" i="13"/>
  <c r="I81" i="13"/>
  <c r="G81" i="13"/>
  <c r="U80" i="13"/>
  <c r="T80" i="13"/>
  <c r="N80" i="13"/>
  <c r="O80" i="13" s="1"/>
  <c r="M80" i="13"/>
  <c r="K80" i="13"/>
  <c r="I80" i="13"/>
  <c r="G80" i="13"/>
  <c r="U79" i="13"/>
  <c r="T79" i="13"/>
  <c r="N79" i="13"/>
  <c r="O79" i="13" s="1"/>
  <c r="M79" i="13"/>
  <c r="K79" i="13"/>
  <c r="I79" i="13"/>
  <c r="G79" i="13"/>
  <c r="S78" i="13"/>
  <c r="R78" i="13"/>
  <c r="T78" i="13" s="1"/>
  <c r="Q78" i="13"/>
  <c r="P78" i="13"/>
  <c r="L78" i="13"/>
  <c r="J78" i="13"/>
  <c r="U78" i="13" s="1"/>
  <c r="H78" i="13"/>
  <c r="F78" i="13"/>
  <c r="N78" i="13" s="1"/>
  <c r="E78" i="13"/>
  <c r="O78" i="13" s="1"/>
  <c r="D78" i="13"/>
  <c r="U77" i="13"/>
  <c r="T77" i="13"/>
  <c r="O77" i="13"/>
  <c r="N77" i="13"/>
  <c r="M77" i="13"/>
  <c r="K77" i="13"/>
  <c r="I77" i="13"/>
  <c r="G77" i="13"/>
  <c r="U76" i="13"/>
  <c r="T76" i="13"/>
  <c r="N76" i="13"/>
  <c r="O76" i="13" s="1"/>
  <c r="M76" i="13"/>
  <c r="K76" i="13"/>
  <c r="I76" i="13"/>
  <c r="G76" i="13"/>
  <c r="U75" i="13"/>
  <c r="T75" i="13"/>
  <c r="N75" i="13"/>
  <c r="O75" i="13" s="1"/>
  <c r="M75" i="13"/>
  <c r="K75" i="13"/>
  <c r="I75" i="13"/>
  <c r="G75" i="13"/>
  <c r="U74" i="13"/>
  <c r="T74" i="13"/>
  <c r="N74" i="13"/>
  <c r="O74" i="13" s="1"/>
  <c r="M74" i="13"/>
  <c r="K74" i="13"/>
  <c r="I74" i="13"/>
  <c r="G74" i="13"/>
  <c r="U73" i="13"/>
  <c r="T73" i="13"/>
  <c r="N73" i="13"/>
  <c r="O73" i="13" s="1"/>
  <c r="M73" i="13"/>
  <c r="K73" i="13"/>
  <c r="I73" i="13"/>
  <c r="G73" i="13"/>
  <c r="U72" i="13"/>
  <c r="T72" i="13"/>
  <c r="N72" i="13"/>
  <c r="O72" i="13" s="1"/>
  <c r="M72" i="13"/>
  <c r="K72" i="13"/>
  <c r="I72" i="13"/>
  <c r="G72" i="13"/>
  <c r="U71" i="13"/>
  <c r="T71" i="13"/>
  <c r="N71" i="13"/>
  <c r="O71" i="13" s="1"/>
  <c r="M71" i="13"/>
  <c r="K71" i="13"/>
  <c r="I71" i="13"/>
  <c r="G71" i="13"/>
  <c r="S70" i="13"/>
  <c r="R70" i="13"/>
  <c r="T70" i="13" s="1"/>
  <c r="Q70" i="13"/>
  <c r="P70" i="13"/>
  <c r="L70" i="13"/>
  <c r="J70" i="13"/>
  <c r="H70" i="13"/>
  <c r="F70" i="13"/>
  <c r="N70" i="13" s="1"/>
  <c r="E70" i="13"/>
  <c r="K70" i="13" s="1"/>
  <c r="D70" i="13"/>
  <c r="I70" i="13" s="1"/>
  <c r="U69" i="13"/>
  <c r="T69" i="13"/>
  <c r="O69" i="13"/>
  <c r="N69" i="13"/>
  <c r="M69" i="13"/>
  <c r="K69" i="13"/>
  <c r="I69" i="13"/>
  <c r="G69" i="13"/>
  <c r="U68" i="13"/>
  <c r="T68" i="13"/>
  <c r="N68" i="13"/>
  <c r="O68" i="13" s="1"/>
  <c r="M68" i="13"/>
  <c r="K68" i="13"/>
  <c r="I68" i="13"/>
  <c r="G68" i="13"/>
  <c r="U67" i="13"/>
  <c r="T67" i="13"/>
  <c r="N67" i="13"/>
  <c r="O67" i="13" s="1"/>
  <c r="M67" i="13"/>
  <c r="K67" i="13"/>
  <c r="I67" i="13"/>
  <c r="G67" i="13"/>
  <c r="U66" i="13"/>
  <c r="T66" i="13"/>
  <c r="N66" i="13"/>
  <c r="O66" i="13" s="1"/>
  <c r="M66" i="13"/>
  <c r="K66" i="13"/>
  <c r="I66" i="13"/>
  <c r="G66" i="13"/>
  <c r="U65" i="13"/>
  <c r="T65" i="13"/>
  <c r="N65" i="13"/>
  <c r="O65" i="13" s="1"/>
  <c r="M65" i="13"/>
  <c r="K65" i="13"/>
  <c r="I65" i="13"/>
  <c r="G65" i="13"/>
  <c r="U64" i="13"/>
  <c r="T64" i="13"/>
  <c r="N64" i="13"/>
  <c r="O64" i="13" s="1"/>
  <c r="M64" i="13"/>
  <c r="K64" i="13"/>
  <c r="I64" i="13"/>
  <c r="G64" i="13"/>
  <c r="S63" i="13"/>
  <c r="R63" i="13"/>
  <c r="T63" i="13" s="1"/>
  <c r="Q63" i="13"/>
  <c r="P63" i="13"/>
  <c r="L63" i="13"/>
  <c r="J63" i="13"/>
  <c r="H63" i="13"/>
  <c r="F63" i="13"/>
  <c r="E63" i="13"/>
  <c r="D63" i="13"/>
  <c r="I63" i="13" s="1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N59" i="13"/>
  <c r="O59" i="13" s="1"/>
  <c r="M59" i="13"/>
  <c r="K59" i="13"/>
  <c r="I59" i="13"/>
  <c r="G59" i="13"/>
  <c r="S58" i="13"/>
  <c r="R58" i="13"/>
  <c r="Q58" i="13"/>
  <c r="P58" i="13"/>
  <c r="L58" i="13"/>
  <c r="J58" i="13"/>
  <c r="H58" i="13"/>
  <c r="F58" i="13"/>
  <c r="N58" i="13" s="1"/>
  <c r="E58" i="13"/>
  <c r="O58" i="13" s="1"/>
  <c r="D58" i="13"/>
  <c r="G58" i="13" s="1"/>
  <c r="U57" i="13"/>
  <c r="T57" i="13"/>
  <c r="N57" i="13"/>
  <c r="O57" i="13" s="1"/>
  <c r="M57" i="13"/>
  <c r="K57" i="13"/>
  <c r="I57" i="13"/>
  <c r="G57" i="13"/>
  <c r="S54" i="13"/>
  <c r="R54" i="13"/>
  <c r="T54" i="13" s="1"/>
  <c r="Q54" i="13"/>
  <c r="P54" i="13"/>
  <c r="L54" i="13"/>
  <c r="J54" i="13"/>
  <c r="U54" i="13" s="1"/>
  <c r="H54" i="13"/>
  <c r="F54" i="13"/>
  <c r="N54" i="13" s="1"/>
  <c r="E54" i="13"/>
  <c r="M54" i="13" s="1"/>
  <c r="D54" i="13"/>
  <c r="S53" i="13"/>
  <c r="R53" i="13"/>
  <c r="T53" i="13" s="1"/>
  <c r="Q53" i="13"/>
  <c r="P53" i="13"/>
  <c r="L53" i="13"/>
  <c r="J53" i="13"/>
  <c r="H53" i="13"/>
  <c r="F53" i="13"/>
  <c r="N53" i="13" s="1"/>
  <c r="E53" i="13"/>
  <c r="K53" i="13" s="1"/>
  <c r="D53" i="13"/>
  <c r="I53" i="13" s="1"/>
  <c r="U52" i="13"/>
  <c r="T52" i="13"/>
  <c r="N52" i="13"/>
  <c r="O52" i="13" s="1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R47" i="13"/>
  <c r="T47" i="13" s="1"/>
  <c r="Q47" i="13"/>
  <c r="P47" i="13"/>
  <c r="L47" i="13"/>
  <c r="J47" i="13"/>
  <c r="H47" i="13"/>
  <c r="F47" i="13"/>
  <c r="E47" i="13"/>
  <c r="D47" i="13"/>
  <c r="I47" i="13" s="1"/>
  <c r="U46" i="13"/>
  <c r="T46" i="13"/>
  <c r="N46" i="13"/>
  <c r="O46" i="13" s="1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S40" i="13"/>
  <c r="R40" i="13"/>
  <c r="Q40" i="13"/>
  <c r="P40" i="13"/>
  <c r="L40" i="13"/>
  <c r="J40" i="13"/>
  <c r="H40" i="13"/>
  <c r="F40" i="13"/>
  <c r="N40" i="13" s="1"/>
  <c r="E40" i="13"/>
  <c r="O40" i="13" s="1"/>
  <c r="D40" i="13"/>
  <c r="G40" i="13" s="1"/>
  <c r="U39" i="13"/>
  <c r="T39" i="13"/>
  <c r="N39" i="13"/>
  <c r="O39" i="13" s="1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S35" i="13"/>
  <c r="R35" i="13"/>
  <c r="T35" i="13" s="1"/>
  <c r="Q35" i="13"/>
  <c r="P35" i="13"/>
  <c r="L35" i="13"/>
  <c r="J35" i="13"/>
  <c r="U35" i="13" s="1"/>
  <c r="H35" i="13"/>
  <c r="F35" i="13"/>
  <c r="N35" i="13" s="1"/>
  <c r="E35" i="13"/>
  <c r="M35" i="13" s="1"/>
  <c r="D35" i="13"/>
  <c r="U34" i="13"/>
  <c r="T34" i="13"/>
  <c r="N34" i="13"/>
  <c r="O34" i="13" s="1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O32" i="13"/>
  <c r="N32" i="13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S27" i="13"/>
  <c r="R27" i="13"/>
  <c r="T27" i="13" s="1"/>
  <c r="Q27" i="13"/>
  <c r="P27" i="13"/>
  <c r="L27" i="13"/>
  <c r="J27" i="13"/>
  <c r="H27" i="13"/>
  <c r="F27" i="13"/>
  <c r="N27" i="13" s="1"/>
  <c r="E27" i="13"/>
  <c r="K27" i="13" s="1"/>
  <c r="D27" i="13"/>
  <c r="I27" i="13" s="1"/>
  <c r="U26" i="13"/>
  <c r="T26" i="13"/>
  <c r="N26" i="13"/>
  <c r="O26" i="13" s="1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S19" i="13"/>
  <c r="R19" i="13"/>
  <c r="T19" i="13" s="1"/>
  <c r="Q19" i="13"/>
  <c r="P19" i="13"/>
  <c r="L19" i="13"/>
  <c r="J19" i="13"/>
  <c r="H19" i="13"/>
  <c r="F19" i="13"/>
  <c r="E19" i="13"/>
  <c r="D19" i="13"/>
  <c r="I19" i="13" s="1"/>
  <c r="U18" i="13"/>
  <c r="T18" i="13"/>
  <c r="O18" i="13"/>
  <c r="N18" i="13"/>
  <c r="M18" i="13"/>
  <c r="K18" i="13"/>
  <c r="I18" i="13"/>
  <c r="G18" i="13"/>
  <c r="U17" i="13"/>
  <c r="T17" i="13"/>
  <c r="N17" i="13"/>
  <c r="O17" i="13" s="1"/>
  <c r="M17" i="13"/>
  <c r="K17" i="13"/>
  <c r="I17" i="13"/>
  <c r="G17" i="13"/>
  <c r="U16" i="13"/>
  <c r="T16" i="13"/>
  <c r="N16" i="13"/>
  <c r="O16" i="13" s="1"/>
  <c r="M16" i="13"/>
  <c r="K16" i="13"/>
  <c r="I16" i="13"/>
  <c r="G16" i="13"/>
  <c r="U15" i="13"/>
  <c r="T15" i="13"/>
  <c r="N15" i="13"/>
  <c r="O15" i="13" s="1"/>
  <c r="M15" i="13"/>
  <c r="K15" i="13"/>
  <c r="I15" i="13"/>
  <c r="G15" i="13"/>
  <c r="U14" i="13"/>
  <c r="T14" i="13"/>
  <c r="N14" i="13"/>
  <c r="O14" i="13" s="1"/>
  <c r="M14" i="13"/>
  <c r="K14" i="13"/>
  <c r="I14" i="13"/>
  <c r="G14" i="13"/>
  <c r="U13" i="13"/>
  <c r="T13" i="13"/>
  <c r="N13" i="13"/>
  <c r="O13" i="13" s="1"/>
  <c r="M13" i="13"/>
  <c r="K13" i="13"/>
  <c r="I13" i="13"/>
  <c r="G13" i="13"/>
  <c r="U12" i="13"/>
  <c r="T12" i="13"/>
  <c r="N12" i="13"/>
  <c r="O12" i="13" s="1"/>
  <c r="M12" i="13"/>
  <c r="K12" i="13"/>
  <c r="I12" i="13"/>
  <c r="G12" i="13"/>
  <c r="U11" i="13"/>
  <c r="T11" i="13"/>
  <c r="N11" i="13"/>
  <c r="O11" i="13" s="1"/>
  <c r="M11" i="13"/>
  <c r="K11" i="13"/>
  <c r="I11" i="13"/>
  <c r="G11" i="13"/>
  <c r="S10" i="13"/>
  <c r="R10" i="13"/>
  <c r="Q10" i="13"/>
  <c r="P10" i="13"/>
  <c r="L10" i="13"/>
  <c r="J10" i="13"/>
  <c r="H10" i="13"/>
  <c r="F10" i="13"/>
  <c r="N10" i="13" s="1"/>
  <c r="E10" i="13"/>
  <c r="O10" i="13" s="1"/>
  <c r="D10" i="13"/>
  <c r="G10" i="13" s="1"/>
  <c r="U9" i="13"/>
  <c r="T9" i="13"/>
  <c r="N9" i="13"/>
  <c r="O9" i="13" s="1"/>
  <c r="M9" i="13"/>
  <c r="K9" i="13"/>
  <c r="I9" i="13"/>
  <c r="G9" i="13"/>
  <c r="U8" i="13"/>
  <c r="T8" i="13"/>
  <c r="N8" i="13"/>
  <c r="O8" i="13" s="1"/>
  <c r="M8" i="13"/>
  <c r="K8" i="13"/>
  <c r="I8" i="13"/>
  <c r="G8" i="13"/>
  <c r="S339" i="12"/>
  <c r="R339" i="12"/>
  <c r="T339" i="12" s="1"/>
  <c r="Q339" i="12"/>
  <c r="P339" i="12"/>
  <c r="L339" i="12"/>
  <c r="J339" i="12"/>
  <c r="H339" i="12"/>
  <c r="F339" i="12"/>
  <c r="E339" i="12"/>
  <c r="M339" i="12" s="1"/>
  <c r="D339" i="12"/>
  <c r="S338" i="12"/>
  <c r="R338" i="12"/>
  <c r="T338" i="12" s="1"/>
  <c r="Q338" i="12"/>
  <c r="P338" i="12"/>
  <c r="L338" i="12"/>
  <c r="J338" i="12"/>
  <c r="H338" i="12"/>
  <c r="F338" i="12"/>
  <c r="N338" i="12" s="1"/>
  <c r="E338" i="12"/>
  <c r="D338" i="12"/>
  <c r="S337" i="12"/>
  <c r="R337" i="12"/>
  <c r="T337" i="12" s="1"/>
  <c r="Q337" i="12"/>
  <c r="P337" i="12"/>
  <c r="U337" i="12" s="1"/>
  <c r="L337" i="12"/>
  <c r="J337" i="12"/>
  <c r="H337" i="12"/>
  <c r="F337" i="12"/>
  <c r="N337" i="12" s="1"/>
  <c r="E337" i="12"/>
  <c r="M337" i="12" s="1"/>
  <c r="D337" i="12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S332" i="12"/>
  <c r="R332" i="12"/>
  <c r="T332" i="12" s="1"/>
  <c r="Q332" i="12"/>
  <c r="P332" i="12"/>
  <c r="L332" i="12"/>
  <c r="J332" i="12"/>
  <c r="H332" i="12"/>
  <c r="F332" i="12"/>
  <c r="E332" i="12"/>
  <c r="M332" i="12" s="1"/>
  <c r="D332" i="12"/>
  <c r="U331" i="12"/>
  <c r="T331" i="12"/>
  <c r="O331" i="12"/>
  <c r="N331" i="12"/>
  <c r="M331" i="12"/>
  <c r="K331" i="12"/>
  <c r="I331" i="12"/>
  <c r="G331" i="12"/>
  <c r="U330" i="12"/>
  <c r="T330" i="12"/>
  <c r="N330" i="12"/>
  <c r="O330" i="12" s="1"/>
  <c r="M330" i="12"/>
  <c r="K330" i="12"/>
  <c r="I330" i="12"/>
  <c r="G330" i="12"/>
  <c r="U329" i="12"/>
  <c r="T329" i="12"/>
  <c r="N329" i="12"/>
  <c r="O329" i="12" s="1"/>
  <c r="M329" i="12"/>
  <c r="K329" i="12"/>
  <c r="I329" i="12"/>
  <c r="G329" i="12"/>
  <c r="U328" i="12"/>
  <c r="T328" i="12"/>
  <c r="N328" i="12"/>
  <c r="O328" i="12" s="1"/>
  <c r="M328" i="12"/>
  <c r="K328" i="12"/>
  <c r="I328" i="12"/>
  <c r="G328" i="12"/>
  <c r="U327" i="12"/>
  <c r="T327" i="12"/>
  <c r="N327" i="12"/>
  <c r="O327" i="12" s="1"/>
  <c r="M327" i="12"/>
  <c r="K327" i="12"/>
  <c r="I327" i="12"/>
  <c r="G327" i="12"/>
  <c r="U326" i="12"/>
  <c r="T326" i="12"/>
  <c r="N326" i="12"/>
  <c r="O326" i="12" s="1"/>
  <c r="M326" i="12"/>
  <c r="K326" i="12"/>
  <c r="I326" i="12"/>
  <c r="G326" i="12"/>
  <c r="U325" i="12"/>
  <c r="T325" i="12"/>
  <c r="N325" i="12"/>
  <c r="O325" i="12" s="1"/>
  <c r="M325" i="12"/>
  <c r="K325" i="12"/>
  <c r="I325" i="12"/>
  <c r="G325" i="12"/>
  <c r="U324" i="12"/>
  <c r="T324" i="12"/>
  <c r="N324" i="12"/>
  <c r="O324" i="12" s="1"/>
  <c r="M324" i="12"/>
  <c r="K324" i="12"/>
  <c r="I324" i="12"/>
  <c r="G324" i="12"/>
  <c r="S323" i="12"/>
  <c r="R323" i="12"/>
  <c r="T323" i="12" s="1"/>
  <c r="Q323" i="12"/>
  <c r="P323" i="12"/>
  <c r="L323" i="12"/>
  <c r="J323" i="12"/>
  <c r="H323" i="12"/>
  <c r="F323" i="12"/>
  <c r="E323" i="12"/>
  <c r="M323" i="12" s="1"/>
  <c r="D323" i="12"/>
  <c r="U322" i="12"/>
  <c r="T322" i="12"/>
  <c r="O322" i="12"/>
  <c r="N322" i="12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S317" i="12"/>
  <c r="R317" i="12"/>
  <c r="T317" i="12" s="1"/>
  <c r="Q317" i="12"/>
  <c r="P317" i="12"/>
  <c r="L317" i="12"/>
  <c r="J317" i="12"/>
  <c r="H317" i="12"/>
  <c r="F317" i="12"/>
  <c r="N317" i="12" s="1"/>
  <c r="E317" i="12"/>
  <c r="D317" i="12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S310" i="12"/>
  <c r="R310" i="12"/>
  <c r="T310" i="12" s="1"/>
  <c r="Q310" i="12"/>
  <c r="P310" i="12"/>
  <c r="U310" i="12" s="1"/>
  <c r="L310" i="12"/>
  <c r="J310" i="12"/>
  <c r="H310" i="12"/>
  <c r="F310" i="12"/>
  <c r="N310" i="12" s="1"/>
  <c r="E310" i="12"/>
  <c r="D310" i="12"/>
  <c r="U309" i="12"/>
  <c r="T309" i="12"/>
  <c r="O309" i="12"/>
  <c r="N309" i="12"/>
  <c r="M309" i="12"/>
  <c r="K309" i="12"/>
  <c r="I309" i="12"/>
  <c r="G309" i="12"/>
  <c r="U308" i="12"/>
  <c r="T308" i="12"/>
  <c r="N308" i="12"/>
  <c r="O308" i="12" s="1"/>
  <c r="M308" i="12"/>
  <c r="K308" i="12"/>
  <c r="I308" i="12"/>
  <c r="G308" i="12"/>
  <c r="U307" i="12"/>
  <c r="T307" i="12"/>
  <c r="N307" i="12"/>
  <c r="O307" i="12" s="1"/>
  <c r="M307" i="12"/>
  <c r="K307" i="12"/>
  <c r="I307" i="12"/>
  <c r="G307" i="12"/>
  <c r="U306" i="12"/>
  <c r="T306" i="12"/>
  <c r="N306" i="12"/>
  <c r="O306" i="12" s="1"/>
  <c r="M306" i="12"/>
  <c r="K306" i="12"/>
  <c r="I306" i="12"/>
  <c r="G306" i="12"/>
  <c r="U305" i="12"/>
  <c r="T305" i="12"/>
  <c r="N305" i="12"/>
  <c r="O305" i="12" s="1"/>
  <c r="M305" i="12"/>
  <c r="K305" i="12"/>
  <c r="I305" i="12"/>
  <c r="G305" i="12"/>
  <c r="U304" i="12"/>
  <c r="T304" i="12"/>
  <c r="N304" i="12"/>
  <c r="O304" i="12" s="1"/>
  <c r="M304" i="12"/>
  <c r="K304" i="12"/>
  <c r="I304" i="12"/>
  <c r="G304" i="12"/>
  <c r="S303" i="12"/>
  <c r="R303" i="12"/>
  <c r="T303" i="12" s="1"/>
  <c r="Q303" i="12"/>
  <c r="P303" i="12"/>
  <c r="L303" i="12"/>
  <c r="J303" i="12"/>
  <c r="H303" i="12"/>
  <c r="F303" i="12"/>
  <c r="E303" i="12"/>
  <c r="D303" i="12"/>
  <c r="U302" i="12"/>
  <c r="T302" i="12"/>
  <c r="N302" i="12"/>
  <c r="O302" i="12" s="1"/>
  <c r="M302" i="12"/>
  <c r="K302" i="12"/>
  <c r="I302" i="12"/>
  <c r="G302" i="12"/>
  <c r="S299" i="12"/>
  <c r="R299" i="12"/>
  <c r="T299" i="12" s="1"/>
  <c r="Q299" i="12"/>
  <c r="P299" i="12"/>
  <c r="L299" i="12"/>
  <c r="J299" i="12"/>
  <c r="H299" i="12"/>
  <c r="F299" i="12"/>
  <c r="E299" i="12"/>
  <c r="M299" i="12" s="1"/>
  <c r="D299" i="12"/>
  <c r="G299" i="12" s="1"/>
  <c r="S298" i="12"/>
  <c r="R298" i="12"/>
  <c r="T298" i="12" s="1"/>
  <c r="Q298" i="12"/>
  <c r="P298" i="12"/>
  <c r="L298" i="12"/>
  <c r="J298" i="12"/>
  <c r="U298" i="12" s="1"/>
  <c r="H298" i="12"/>
  <c r="F298" i="12"/>
  <c r="E298" i="12"/>
  <c r="D298" i="12"/>
  <c r="U297" i="12"/>
  <c r="T297" i="12"/>
  <c r="O297" i="12"/>
  <c r="N297" i="12"/>
  <c r="M297" i="12"/>
  <c r="K297" i="12"/>
  <c r="I297" i="12"/>
  <c r="G297" i="12"/>
  <c r="U296" i="12"/>
  <c r="T296" i="12"/>
  <c r="N296" i="12"/>
  <c r="O296" i="12" s="1"/>
  <c r="M296" i="12"/>
  <c r="K296" i="12"/>
  <c r="I296" i="12"/>
  <c r="G296" i="12"/>
  <c r="U295" i="12"/>
  <c r="T295" i="12"/>
  <c r="N295" i="12"/>
  <c r="O295" i="12" s="1"/>
  <c r="M295" i="12"/>
  <c r="K295" i="12"/>
  <c r="I295" i="12"/>
  <c r="G295" i="12"/>
  <c r="U294" i="12"/>
  <c r="T294" i="12"/>
  <c r="N294" i="12"/>
  <c r="O294" i="12" s="1"/>
  <c r="M294" i="12"/>
  <c r="K294" i="12"/>
  <c r="I294" i="12"/>
  <c r="G294" i="12"/>
  <c r="U293" i="12"/>
  <c r="T293" i="12"/>
  <c r="N293" i="12"/>
  <c r="O293" i="12" s="1"/>
  <c r="M293" i="12"/>
  <c r="K293" i="12"/>
  <c r="I293" i="12"/>
  <c r="G293" i="12"/>
  <c r="S292" i="12"/>
  <c r="R292" i="12"/>
  <c r="T292" i="12" s="1"/>
  <c r="Q292" i="12"/>
  <c r="P292" i="12"/>
  <c r="U292" i="12" s="1"/>
  <c r="L292" i="12"/>
  <c r="J292" i="12"/>
  <c r="H292" i="12"/>
  <c r="F292" i="12"/>
  <c r="N292" i="12" s="1"/>
  <c r="E292" i="12"/>
  <c r="D292" i="12"/>
  <c r="U291" i="12"/>
  <c r="T291" i="12"/>
  <c r="O291" i="12"/>
  <c r="N291" i="12"/>
  <c r="M291" i="12"/>
  <c r="K291" i="12"/>
  <c r="I291" i="12"/>
  <c r="G291" i="12"/>
  <c r="U290" i="12"/>
  <c r="T290" i="12"/>
  <c r="N290" i="12"/>
  <c r="O290" i="12" s="1"/>
  <c r="M290" i="12"/>
  <c r="K290" i="12"/>
  <c r="I290" i="12"/>
  <c r="G290" i="12"/>
  <c r="U289" i="12"/>
  <c r="T289" i="12"/>
  <c r="N289" i="12"/>
  <c r="O289" i="12" s="1"/>
  <c r="M289" i="12"/>
  <c r="K289" i="12"/>
  <c r="I289" i="12"/>
  <c r="G289" i="12"/>
  <c r="U288" i="12"/>
  <c r="T288" i="12"/>
  <c r="N288" i="12"/>
  <c r="O288" i="12" s="1"/>
  <c r="M288" i="12"/>
  <c r="K288" i="12"/>
  <c r="I288" i="12"/>
  <c r="G288" i="12"/>
  <c r="U287" i="12"/>
  <c r="T287" i="12"/>
  <c r="O287" i="12"/>
  <c r="N287" i="12"/>
  <c r="M287" i="12"/>
  <c r="K287" i="12"/>
  <c r="I287" i="12"/>
  <c r="G287" i="12"/>
  <c r="U286" i="12"/>
  <c r="T286" i="12"/>
  <c r="N286" i="12"/>
  <c r="O286" i="12" s="1"/>
  <c r="M286" i="12"/>
  <c r="K286" i="12"/>
  <c r="I286" i="12"/>
  <c r="G286" i="12"/>
  <c r="S285" i="12"/>
  <c r="R285" i="12"/>
  <c r="T285" i="12" s="1"/>
  <c r="Q285" i="12"/>
  <c r="P285" i="12"/>
  <c r="L285" i="12"/>
  <c r="J285" i="12"/>
  <c r="H285" i="12"/>
  <c r="F285" i="12"/>
  <c r="N285" i="12" s="1"/>
  <c r="E285" i="12"/>
  <c r="D285" i="12"/>
  <c r="U284" i="12"/>
  <c r="T284" i="12"/>
  <c r="O284" i="12"/>
  <c r="N284" i="12"/>
  <c r="M284" i="12"/>
  <c r="K284" i="12"/>
  <c r="I284" i="12"/>
  <c r="G284" i="12"/>
  <c r="U283" i="12"/>
  <c r="T283" i="12"/>
  <c r="N283" i="12"/>
  <c r="O283" i="12" s="1"/>
  <c r="M283" i="12"/>
  <c r="K283" i="12"/>
  <c r="I283" i="12"/>
  <c r="G283" i="12"/>
  <c r="U282" i="12"/>
  <c r="T282" i="12"/>
  <c r="N282" i="12"/>
  <c r="O282" i="12" s="1"/>
  <c r="M282" i="12"/>
  <c r="K282" i="12"/>
  <c r="I282" i="12"/>
  <c r="G282" i="12"/>
  <c r="U281" i="12"/>
  <c r="T281" i="12"/>
  <c r="N281" i="12"/>
  <c r="O281" i="12" s="1"/>
  <c r="M281" i="12"/>
  <c r="K281" i="12"/>
  <c r="I281" i="12"/>
  <c r="G281" i="12"/>
  <c r="U280" i="12"/>
  <c r="T280" i="12"/>
  <c r="N280" i="12"/>
  <c r="O280" i="12" s="1"/>
  <c r="M280" i="12"/>
  <c r="K280" i="12"/>
  <c r="I280" i="12"/>
  <c r="G280" i="12"/>
  <c r="U279" i="12"/>
  <c r="T279" i="12"/>
  <c r="N279" i="12"/>
  <c r="O279" i="12" s="1"/>
  <c r="M279" i="12"/>
  <c r="K279" i="12"/>
  <c r="I279" i="12"/>
  <c r="G279" i="12"/>
  <c r="U278" i="12"/>
  <c r="T278" i="12"/>
  <c r="N278" i="12"/>
  <c r="O278" i="12" s="1"/>
  <c r="M278" i="12"/>
  <c r="K278" i="12"/>
  <c r="I278" i="12"/>
  <c r="G278" i="12"/>
  <c r="U277" i="12"/>
  <c r="T277" i="12"/>
  <c r="N277" i="12"/>
  <c r="O277" i="12" s="1"/>
  <c r="M277" i="12"/>
  <c r="K277" i="12"/>
  <c r="I277" i="12"/>
  <c r="G277" i="12"/>
  <c r="U276" i="12"/>
  <c r="T276" i="12"/>
  <c r="O276" i="12"/>
  <c r="N276" i="12"/>
  <c r="M276" i="12"/>
  <c r="K276" i="12"/>
  <c r="I276" i="12"/>
  <c r="G276" i="12"/>
  <c r="S275" i="12"/>
  <c r="R275" i="12"/>
  <c r="T275" i="12" s="1"/>
  <c r="Q275" i="12"/>
  <c r="P275" i="12"/>
  <c r="L275" i="12"/>
  <c r="J275" i="12"/>
  <c r="H275" i="12"/>
  <c r="F275" i="12"/>
  <c r="E275" i="12"/>
  <c r="M275" i="12" s="1"/>
  <c r="D275" i="12"/>
  <c r="U274" i="12"/>
  <c r="T274" i="12"/>
  <c r="O274" i="12"/>
  <c r="N274" i="12"/>
  <c r="M274" i="12"/>
  <c r="K274" i="12"/>
  <c r="I274" i="12"/>
  <c r="G274" i="12"/>
  <c r="U273" i="12"/>
  <c r="T273" i="12"/>
  <c r="N273" i="12"/>
  <c r="O273" i="12" s="1"/>
  <c r="M273" i="12"/>
  <c r="K273" i="12"/>
  <c r="I273" i="12"/>
  <c r="G273" i="12"/>
  <c r="U272" i="12"/>
  <c r="T272" i="12"/>
  <c r="N272" i="12"/>
  <c r="O272" i="12" s="1"/>
  <c r="M272" i="12"/>
  <c r="K272" i="12"/>
  <c r="I272" i="12"/>
  <c r="G272" i="12"/>
  <c r="U271" i="12"/>
  <c r="T271" i="12"/>
  <c r="N271" i="12"/>
  <c r="O271" i="12" s="1"/>
  <c r="M271" i="12"/>
  <c r="K271" i="12"/>
  <c r="I271" i="12"/>
  <c r="G271" i="12"/>
  <c r="U270" i="12"/>
  <c r="T270" i="12"/>
  <c r="N270" i="12"/>
  <c r="O270" i="12" s="1"/>
  <c r="M270" i="12"/>
  <c r="K270" i="12"/>
  <c r="I270" i="12"/>
  <c r="G270" i="12"/>
  <c r="U269" i="12"/>
  <c r="T269" i="12"/>
  <c r="N269" i="12"/>
  <c r="O269" i="12" s="1"/>
  <c r="M269" i="12"/>
  <c r="K269" i="12"/>
  <c r="I269" i="12"/>
  <c r="G269" i="12"/>
  <c r="U268" i="12"/>
  <c r="T268" i="12"/>
  <c r="N268" i="12"/>
  <c r="O268" i="12" s="1"/>
  <c r="M268" i="12"/>
  <c r="K268" i="12"/>
  <c r="I268" i="12"/>
  <c r="G268" i="12"/>
  <c r="S267" i="12"/>
  <c r="R267" i="12"/>
  <c r="Q267" i="12"/>
  <c r="P267" i="12"/>
  <c r="L267" i="12"/>
  <c r="J267" i="12"/>
  <c r="U267" i="12" s="1"/>
  <c r="H267" i="12"/>
  <c r="F267" i="12"/>
  <c r="N267" i="12" s="1"/>
  <c r="E267" i="12"/>
  <c r="K267" i="12" s="1"/>
  <c r="D267" i="12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N263" i="12"/>
  <c r="O263" i="12" s="1"/>
  <c r="M263" i="12"/>
  <c r="K263" i="12"/>
  <c r="I263" i="12"/>
  <c r="G263" i="12"/>
  <c r="S260" i="12"/>
  <c r="R260" i="12"/>
  <c r="T260" i="12" s="1"/>
  <c r="Q260" i="12"/>
  <c r="P260" i="12"/>
  <c r="U260" i="12" s="1"/>
  <c r="L260" i="12"/>
  <c r="J260" i="12"/>
  <c r="H260" i="12"/>
  <c r="F260" i="12"/>
  <c r="N260" i="12" s="1"/>
  <c r="E260" i="12"/>
  <c r="D260" i="12"/>
  <c r="S259" i="12"/>
  <c r="R259" i="12"/>
  <c r="T259" i="12" s="1"/>
  <c r="Q259" i="12"/>
  <c r="P259" i="12"/>
  <c r="L259" i="12"/>
  <c r="J259" i="12"/>
  <c r="H259" i="12"/>
  <c r="F259" i="12"/>
  <c r="E259" i="12"/>
  <c r="D259" i="12"/>
  <c r="G259" i="12" s="1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S254" i="12"/>
  <c r="R254" i="12"/>
  <c r="T254" i="12" s="1"/>
  <c r="Q254" i="12"/>
  <c r="P254" i="12"/>
  <c r="L254" i="12"/>
  <c r="J254" i="12"/>
  <c r="H254" i="12"/>
  <c r="F254" i="12"/>
  <c r="E254" i="12"/>
  <c r="M254" i="12" s="1"/>
  <c r="D254" i="12"/>
  <c r="G254" i="12" s="1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N251" i="12"/>
  <c r="O251" i="12" s="1"/>
  <c r="M251" i="12"/>
  <c r="K251" i="12"/>
  <c r="I251" i="12"/>
  <c r="G251" i="12"/>
  <c r="U250" i="12"/>
  <c r="T250" i="12"/>
  <c r="N250" i="12"/>
  <c r="O250" i="12" s="1"/>
  <c r="M250" i="12"/>
  <c r="K250" i="12"/>
  <c r="I250" i="12"/>
  <c r="G250" i="12"/>
  <c r="U249" i="12"/>
  <c r="T249" i="12"/>
  <c r="N249" i="12"/>
  <c r="O249" i="12" s="1"/>
  <c r="M249" i="12"/>
  <c r="K249" i="12"/>
  <c r="I249" i="12"/>
  <c r="G249" i="12"/>
  <c r="U248" i="12"/>
  <c r="T248" i="12"/>
  <c r="N248" i="12"/>
  <c r="O248" i="12" s="1"/>
  <c r="M248" i="12"/>
  <c r="K248" i="12"/>
  <c r="I248" i="12"/>
  <c r="G248" i="12"/>
  <c r="S247" i="12"/>
  <c r="R247" i="12"/>
  <c r="Q247" i="12"/>
  <c r="P247" i="12"/>
  <c r="L247" i="12"/>
  <c r="J247" i="12"/>
  <c r="U247" i="12" s="1"/>
  <c r="H247" i="12"/>
  <c r="F247" i="12"/>
  <c r="N247" i="12" s="1"/>
  <c r="E247" i="12"/>
  <c r="K247" i="12" s="1"/>
  <c r="D247" i="12"/>
  <c r="U246" i="12"/>
  <c r="T246" i="12"/>
  <c r="O246" i="12"/>
  <c r="N246" i="12"/>
  <c r="M246" i="12"/>
  <c r="K246" i="12"/>
  <c r="I246" i="12"/>
  <c r="G246" i="12"/>
  <c r="U245" i="12"/>
  <c r="T245" i="12"/>
  <c r="N245" i="12"/>
  <c r="O245" i="12" s="1"/>
  <c r="M245" i="12"/>
  <c r="K245" i="12"/>
  <c r="I245" i="12"/>
  <c r="G245" i="12"/>
  <c r="U244" i="12"/>
  <c r="T244" i="12"/>
  <c r="N244" i="12"/>
  <c r="O244" i="12" s="1"/>
  <c r="M244" i="12"/>
  <c r="K244" i="12"/>
  <c r="I244" i="12"/>
  <c r="G244" i="12"/>
  <c r="U243" i="12"/>
  <c r="T243" i="12"/>
  <c r="N243" i="12"/>
  <c r="O243" i="12" s="1"/>
  <c r="M243" i="12"/>
  <c r="K243" i="12"/>
  <c r="I243" i="12"/>
  <c r="G243" i="12"/>
  <c r="U242" i="12"/>
  <c r="T242" i="12"/>
  <c r="N242" i="12"/>
  <c r="O242" i="12" s="1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R240" i="12"/>
  <c r="T240" i="12" s="1"/>
  <c r="Q240" i="12"/>
  <c r="P240" i="12"/>
  <c r="U240" i="12" s="1"/>
  <c r="L240" i="12"/>
  <c r="J240" i="12"/>
  <c r="H240" i="12"/>
  <c r="F240" i="12"/>
  <c r="N240" i="12" s="1"/>
  <c r="E240" i="12"/>
  <c r="D240" i="12"/>
  <c r="U239" i="12"/>
  <c r="T239" i="12"/>
  <c r="O239" i="12"/>
  <c r="N239" i="12"/>
  <c r="M239" i="12"/>
  <c r="K239" i="12"/>
  <c r="I239" i="12"/>
  <c r="G239" i="12"/>
  <c r="U238" i="12"/>
  <c r="T238" i="12"/>
  <c r="O238" i="12"/>
  <c r="N238" i="12"/>
  <c r="M238" i="12"/>
  <c r="K238" i="12"/>
  <c r="I238" i="12"/>
  <c r="G238" i="12"/>
  <c r="U237" i="12"/>
  <c r="T237" i="12"/>
  <c r="N237" i="12"/>
  <c r="O237" i="12" s="1"/>
  <c r="M237" i="12"/>
  <c r="K237" i="12"/>
  <c r="I237" i="12"/>
  <c r="G237" i="12"/>
  <c r="U236" i="12"/>
  <c r="T236" i="12"/>
  <c r="N236" i="12"/>
  <c r="O236" i="12" s="1"/>
  <c r="M236" i="12"/>
  <c r="K236" i="12"/>
  <c r="I236" i="12"/>
  <c r="G236" i="12"/>
  <c r="U235" i="12"/>
  <c r="T235" i="12"/>
  <c r="N235" i="12"/>
  <c r="O235" i="12" s="1"/>
  <c r="M235" i="12"/>
  <c r="K235" i="12"/>
  <c r="I235" i="12"/>
  <c r="G235" i="12"/>
  <c r="U234" i="12"/>
  <c r="T234" i="12"/>
  <c r="N234" i="12"/>
  <c r="O234" i="12" s="1"/>
  <c r="M234" i="12"/>
  <c r="K234" i="12"/>
  <c r="I234" i="12"/>
  <c r="G234" i="12"/>
  <c r="S231" i="12"/>
  <c r="R231" i="12"/>
  <c r="T231" i="12" s="1"/>
  <c r="Q231" i="12"/>
  <c r="P231" i="12"/>
  <c r="L231" i="12"/>
  <c r="J231" i="12"/>
  <c r="H231" i="12"/>
  <c r="F231" i="12"/>
  <c r="N231" i="12" s="1"/>
  <c r="O231" i="12" s="1"/>
  <c r="E231" i="12"/>
  <c r="D231" i="12"/>
  <c r="S230" i="12"/>
  <c r="R230" i="12"/>
  <c r="T230" i="12" s="1"/>
  <c r="Q230" i="12"/>
  <c r="P230" i="12"/>
  <c r="L230" i="12"/>
  <c r="J230" i="12"/>
  <c r="H230" i="12"/>
  <c r="F230" i="12"/>
  <c r="E230" i="12"/>
  <c r="M230" i="12" s="1"/>
  <c r="D230" i="12"/>
  <c r="G230" i="12" s="1"/>
  <c r="U229" i="12"/>
  <c r="T229" i="12"/>
  <c r="O229" i="12"/>
  <c r="N229" i="12"/>
  <c r="M229" i="12"/>
  <c r="K229" i="12"/>
  <c r="I229" i="12"/>
  <c r="G229" i="12"/>
  <c r="U228" i="12"/>
  <c r="T228" i="12"/>
  <c r="N228" i="12"/>
  <c r="O228" i="12" s="1"/>
  <c r="M228" i="12"/>
  <c r="K228" i="12"/>
  <c r="I228" i="12"/>
  <c r="G228" i="12"/>
  <c r="U227" i="12"/>
  <c r="T227" i="12"/>
  <c r="N227" i="12"/>
  <c r="O227" i="12" s="1"/>
  <c r="M227" i="12"/>
  <c r="K227" i="12"/>
  <c r="I227" i="12"/>
  <c r="G227" i="12"/>
  <c r="U226" i="12"/>
  <c r="T226" i="12"/>
  <c r="N226" i="12"/>
  <c r="O226" i="12" s="1"/>
  <c r="M226" i="12"/>
  <c r="K226" i="12"/>
  <c r="I226" i="12"/>
  <c r="G226" i="12"/>
  <c r="U225" i="12"/>
  <c r="T225" i="12"/>
  <c r="N225" i="12"/>
  <c r="O225" i="12" s="1"/>
  <c r="M225" i="12"/>
  <c r="K225" i="12"/>
  <c r="I225" i="12"/>
  <c r="G225" i="12"/>
  <c r="S224" i="12"/>
  <c r="R224" i="12"/>
  <c r="T224" i="12" s="1"/>
  <c r="Q224" i="12"/>
  <c r="P224" i="12"/>
  <c r="L224" i="12"/>
  <c r="J224" i="12"/>
  <c r="U224" i="12" s="1"/>
  <c r="H224" i="12"/>
  <c r="F224" i="12"/>
  <c r="E224" i="12"/>
  <c r="K224" i="12" s="1"/>
  <c r="D224" i="12"/>
  <c r="U223" i="12"/>
  <c r="T223" i="12"/>
  <c r="O223" i="12"/>
  <c r="N223" i="12"/>
  <c r="M223" i="12"/>
  <c r="K223" i="12"/>
  <c r="I223" i="12"/>
  <c r="G223" i="12"/>
  <c r="U222" i="12"/>
  <c r="T222" i="12"/>
  <c r="N222" i="12"/>
  <c r="O222" i="12" s="1"/>
  <c r="M222" i="12"/>
  <c r="K222" i="12"/>
  <c r="I222" i="12"/>
  <c r="G222" i="12"/>
  <c r="U221" i="12"/>
  <c r="T221" i="12"/>
  <c r="N221" i="12"/>
  <c r="O221" i="12" s="1"/>
  <c r="M221" i="12"/>
  <c r="K221" i="12"/>
  <c r="I221" i="12"/>
  <c r="G221" i="12"/>
  <c r="U220" i="12"/>
  <c r="T220" i="12"/>
  <c r="N220" i="12"/>
  <c r="O220" i="12" s="1"/>
  <c r="M220" i="12"/>
  <c r="K220" i="12"/>
  <c r="I220" i="12"/>
  <c r="G220" i="12"/>
  <c r="U219" i="12"/>
  <c r="T219" i="12"/>
  <c r="N219" i="12"/>
  <c r="O219" i="12" s="1"/>
  <c r="M219" i="12"/>
  <c r="K219" i="12"/>
  <c r="I219" i="12"/>
  <c r="G219" i="12"/>
  <c r="U218" i="12"/>
  <c r="T218" i="12"/>
  <c r="N218" i="12"/>
  <c r="O218" i="12" s="1"/>
  <c r="M218" i="12"/>
  <c r="K218" i="12"/>
  <c r="I218" i="12"/>
  <c r="G218" i="12"/>
  <c r="U217" i="12"/>
  <c r="T217" i="12"/>
  <c r="N217" i="12"/>
  <c r="O217" i="12" s="1"/>
  <c r="M217" i="12"/>
  <c r="K217" i="12"/>
  <c r="I217" i="12"/>
  <c r="G217" i="12"/>
  <c r="S216" i="12"/>
  <c r="R216" i="12"/>
  <c r="T216" i="12" s="1"/>
  <c r="Q216" i="12"/>
  <c r="P216" i="12"/>
  <c r="U216" i="12" s="1"/>
  <c r="L216" i="12"/>
  <c r="J216" i="12"/>
  <c r="H216" i="12"/>
  <c r="F216" i="12"/>
  <c r="N216" i="12" s="1"/>
  <c r="E216" i="12"/>
  <c r="D216" i="12"/>
  <c r="U215" i="12"/>
  <c r="T215" i="12"/>
  <c r="O215" i="12"/>
  <c r="N215" i="12"/>
  <c r="M215" i="12"/>
  <c r="K215" i="12"/>
  <c r="I215" i="12"/>
  <c r="G215" i="12"/>
  <c r="U214" i="12"/>
  <c r="T214" i="12"/>
  <c r="N214" i="12"/>
  <c r="O214" i="12" s="1"/>
  <c r="M214" i="12"/>
  <c r="K214" i="12"/>
  <c r="I214" i="12"/>
  <c r="G214" i="12"/>
  <c r="U213" i="12"/>
  <c r="T213" i="12"/>
  <c r="N213" i="12"/>
  <c r="O213" i="12" s="1"/>
  <c r="M213" i="12"/>
  <c r="K213" i="12"/>
  <c r="I213" i="12"/>
  <c r="G213" i="12"/>
  <c r="U212" i="12"/>
  <c r="T212" i="12"/>
  <c r="N212" i="12"/>
  <c r="O212" i="12" s="1"/>
  <c r="M212" i="12"/>
  <c r="K212" i="12"/>
  <c r="I212" i="12"/>
  <c r="G212" i="12"/>
  <c r="U211" i="12"/>
  <c r="T211" i="12"/>
  <c r="N211" i="12"/>
  <c r="O211" i="12" s="1"/>
  <c r="M211" i="12"/>
  <c r="K211" i="12"/>
  <c r="I211" i="12"/>
  <c r="G211" i="12"/>
  <c r="U210" i="12"/>
  <c r="T210" i="12"/>
  <c r="N210" i="12"/>
  <c r="O210" i="12" s="1"/>
  <c r="M210" i="12"/>
  <c r="K210" i="12"/>
  <c r="I210" i="12"/>
  <c r="G210" i="12"/>
  <c r="U209" i="12"/>
  <c r="T209" i="12"/>
  <c r="N209" i="12"/>
  <c r="O209" i="12" s="1"/>
  <c r="M209" i="12"/>
  <c r="K209" i="12"/>
  <c r="I209" i="12"/>
  <c r="G209" i="12"/>
  <c r="U208" i="12"/>
  <c r="T208" i="12"/>
  <c r="N208" i="12"/>
  <c r="O208" i="12" s="1"/>
  <c r="M208" i="12"/>
  <c r="K208" i="12"/>
  <c r="I208" i="12"/>
  <c r="G208" i="12"/>
  <c r="S205" i="12"/>
  <c r="R205" i="12"/>
  <c r="T205" i="12" s="1"/>
  <c r="Q205" i="12"/>
  <c r="P205" i="12"/>
  <c r="L205" i="12"/>
  <c r="J205" i="12"/>
  <c r="H205" i="12"/>
  <c r="F205" i="12"/>
  <c r="E205" i="12"/>
  <c r="D205" i="12"/>
  <c r="S204" i="12"/>
  <c r="R204" i="12"/>
  <c r="T204" i="12" s="1"/>
  <c r="Q204" i="12"/>
  <c r="P204" i="12"/>
  <c r="L204" i="12"/>
  <c r="J204" i="12"/>
  <c r="H204" i="12"/>
  <c r="F204" i="12"/>
  <c r="E204" i="12"/>
  <c r="K204" i="12" s="1"/>
  <c r="D204" i="12"/>
  <c r="U203" i="12"/>
  <c r="T203" i="12"/>
  <c r="O203" i="12"/>
  <c r="N203" i="12"/>
  <c r="M203" i="12"/>
  <c r="K203" i="12"/>
  <c r="I203" i="12"/>
  <c r="G203" i="12"/>
  <c r="U202" i="12"/>
  <c r="T202" i="12"/>
  <c r="N202" i="12"/>
  <c r="O202" i="12" s="1"/>
  <c r="M202" i="12"/>
  <c r="K202" i="12"/>
  <c r="I202" i="12"/>
  <c r="G202" i="12"/>
  <c r="U201" i="12"/>
  <c r="T201" i="12"/>
  <c r="O201" i="12"/>
  <c r="N201" i="12"/>
  <c r="M201" i="12"/>
  <c r="K201" i="12"/>
  <c r="I201" i="12"/>
  <c r="G201" i="12"/>
  <c r="U200" i="12"/>
  <c r="T200" i="12"/>
  <c r="N200" i="12"/>
  <c r="O200" i="12" s="1"/>
  <c r="M200" i="12"/>
  <c r="K200" i="12"/>
  <c r="I200" i="12"/>
  <c r="G200" i="12"/>
  <c r="U199" i="12"/>
  <c r="T199" i="12"/>
  <c r="N199" i="12"/>
  <c r="O199" i="12" s="1"/>
  <c r="M199" i="12"/>
  <c r="K199" i="12"/>
  <c r="I199" i="12"/>
  <c r="G199" i="12"/>
  <c r="S198" i="12"/>
  <c r="R198" i="12"/>
  <c r="T198" i="12" s="1"/>
  <c r="Q198" i="12"/>
  <c r="P198" i="12"/>
  <c r="U198" i="12" s="1"/>
  <c r="L198" i="12"/>
  <c r="J198" i="12"/>
  <c r="H198" i="12"/>
  <c r="F198" i="12"/>
  <c r="N198" i="12" s="1"/>
  <c r="E198" i="12"/>
  <c r="D198" i="12"/>
  <c r="U197" i="12"/>
  <c r="T197" i="12"/>
  <c r="O197" i="12"/>
  <c r="N197" i="12"/>
  <c r="M197" i="12"/>
  <c r="K197" i="12"/>
  <c r="I197" i="12"/>
  <c r="G197" i="12"/>
  <c r="U196" i="12"/>
  <c r="T196" i="12"/>
  <c r="N196" i="12"/>
  <c r="O196" i="12" s="1"/>
  <c r="M196" i="12"/>
  <c r="K196" i="12"/>
  <c r="I196" i="12"/>
  <c r="G196" i="12"/>
  <c r="U195" i="12"/>
  <c r="T195" i="12"/>
  <c r="N195" i="12"/>
  <c r="O195" i="12" s="1"/>
  <c r="M195" i="12"/>
  <c r="K195" i="12"/>
  <c r="I195" i="12"/>
  <c r="G195" i="12"/>
  <c r="U194" i="12"/>
  <c r="T194" i="12"/>
  <c r="N194" i="12"/>
  <c r="O194" i="12" s="1"/>
  <c r="M194" i="12"/>
  <c r="K194" i="12"/>
  <c r="I194" i="12"/>
  <c r="G194" i="12"/>
  <c r="U193" i="12"/>
  <c r="T193" i="12"/>
  <c r="N193" i="12"/>
  <c r="O193" i="12" s="1"/>
  <c r="M193" i="12"/>
  <c r="K193" i="12"/>
  <c r="I193" i="12"/>
  <c r="G193" i="12"/>
  <c r="U192" i="12"/>
  <c r="T192" i="12"/>
  <c r="N192" i="12"/>
  <c r="O192" i="12" s="1"/>
  <c r="M192" i="12"/>
  <c r="K192" i="12"/>
  <c r="I192" i="12"/>
  <c r="G192" i="12"/>
  <c r="S191" i="12"/>
  <c r="R191" i="12"/>
  <c r="T191" i="12" s="1"/>
  <c r="Q191" i="12"/>
  <c r="P191" i="12"/>
  <c r="U191" i="12" s="1"/>
  <c r="L191" i="12"/>
  <c r="J191" i="12"/>
  <c r="H191" i="12"/>
  <c r="F191" i="12"/>
  <c r="N191" i="12" s="1"/>
  <c r="E191" i="12"/>
  <c r="D191" i="12"/>
  <c r="U190" i="12"/>
  <c r="T190" i="12"/>
  <c r="O190" i="12"/>
  <c r="N190" i="12"/>
  <c r="M190" i="12"/>
  <c r="K190" i="12"/>
  <c r="I190" i="12"/>
  <c r="G190" i="12"/>
  <c r="U189" i="12"/>
  <c r="T189" i="12"/>
  <c r="O189" i="12"/>
  <c r="N189" i="12"/>
  <c r="M189" i="12"/>
  <c r="K189" i="12"/>
  <c r="I189" i="12"/>
  <c r="G189" i="12"/>
  <c r="U188" i="12"/>
  <c r="T188" i="12"/>
  <c r="N188" i="12"/>
  <c r="O188" i="12" s="1"/>
  <c r="M188" i="12"/>
  <c r="K188" i="12"/>
  <c r="I188" i="12"/>
  <c r="G188" i="12"/>
  <c r="U187" i="12"/>
  <c r="T187" i="12"/>
  <c r="N187" i="12"/>
  <c r="O187" i="12" s="1"/>
  <c r="M187" i="12"/>
  <c r="K187" i="12"/>
  <c r="I187" i="12"/>
  <c r="G187" i="12"/>
  <c r="U186" i="12"/>
  <c r="T186" i="12"/>
  <c r="N186" i="12"/>
  <c r="O186" i="12" s="1"/>
  <c r="M186" i="12"/>
  <c r="K186" i="12"/>
  <c r="I186" i="12"/>
  <c r="G186" i="12"/>
  <c r="S185" i="12"/>
  <c r="R185" i="12"/>
  <c r="Q185" i="12"/>
  <c r="P185" i="12"/>
  <c r="L185" i="12"/>
  <c r="J185" i="12"/>
  <c r="H185" i="12"/>
  <c r="F185" i="12"/>
  <c r="E185" i="12"/>
  <c r="M185" i="12" s="1"/>
  <c r="D185" i="12"/>
  <c r="I185" i="12" s="1"/>
  <c r="U184" i="12"/>
  <c r="T184" i="12"/>
  <c r="O184" i="12"/>
  <c r="N184" i="12"/>
  <c r="M184" i="12"/>
  <c r="K184" i="12"/>
  <c r="I184" i="12"/>
  <c r="G184" i="12"/>
  <c r="U183" i="12"/>
  <c r="T183" i="12"/>
  <c r="O183" i="12"/>
  <c r="N183" i="12"/>
  <c r="M183" i="12"/>
  <c r="K183" i="12"/>
  <c r="I183" i="12"/>
  <c r="G183" i="12"/>
  <c r="U182" i="12"/>
  <c r="T182" i="12"/>
  <c r="N182" i="12"/>
  <c r="O182" i="12" s="1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N180" i="12"/>
  <c r="O180" i="12" s="1"/>
  <c r="M180" i="12"/>
  <c r="K180" i="12"/>
  <c r="I180" i="12"/>
  <c r="G180" i="12"/>
  <c r="S179" i="12"/>
  <c r="R179" i="12"/>
  <c r="T179" i="12" s="1"/>
  <c r="Q179" i="12"/>
  <c r="P179" i="12"/>
  <c r="L179" i="12"/>
  <c r="J179" i="12"/>
  <c r="U179" i="12" s="1"/>
  <c r="H179" i="12"/>
  <c r="F179" i="12"/>
  <c r="E179" i="12"/>
  <c r="M179" i="12" s="1"/>
  <c r="D179" i="12"/>
  <c r="U178" i="12"/>
  <c r="T178" i="12"/>
  <c r="O178" i="12"/>
  <c r="N178" i="12"/>
  <c r="M178" i="12"/>
  <c r="K178" i="12"/>
  <c r="I178" i="12"/>
  <c r="G178" i="12"/>
  <c r="U177" i="12"/>
  <c r="T177" i="12"/>
  <c r="N177" i="12"/>
  <c r="O177" i="12" s="1"/>
  <c r="M177" i="12"/>
  <c r="K177" i="12"/>
  <c r="I177" i="12"/>
  <c r="G177" i="12"/>
  <c r="U176" i="12"/>
  <c r="T176" i="12"/>
  <c r="N176" i="12"/>
  <c r="O176" i="12" s="1"/>
  <c r="M176" i="12"/>
  <c r="K176" i="12"/>
  <c r="I176" i="12"/>
  <c r="G176" i="12"/>
  <c r="U175" i="12"/>
  <c r="T175" i="12"/>
  <c r="N175" i="12"/>
  <c r="O175" i="12" s="1"/>
  <c r="M175" i="12"/>
  <c r="K175" i="12"/>
  <c r="I175" i="12"/>
  <c r="G175" i="12"/>
  <c r="U174" i="12"/>
  <c r="T174" i="12"/>
  <c r="N174" i="12"/>
  <c r="O174" i="12" s="1"/>
  <c r="M174" i="12"/>
  <c r="K174" i="12"/>
  <c r="I174" i="12"/>
  <c r="G174" i="12"/>
  <c r="U173" i="12"/>
  <c r="T173" i="12"/>
  <c r="O173" i="12"/>
  <c r="N173" i="12"/>
  <c r="M173" i="12"/>
  <c r="K173" i="12"/>
  <c r="I173" i="12"/>
  <c r="G173" i="12"/>
  <c r="S170" i="12"/>
  <c r="R170" i="12"/>
  <c r="Q170" i="12"/>
  <c r="P170" i="12"/>
  <c r="L170" i="12"/>
  <c r="J170" i="12"/>
  <c r="U170" i="12" s="1"/>
  <c r="H170" i="12"/>
  <c r="F170" i="12"/>
  <c r="N170" i="12" s="1"/>
  <c r="E170" i="12"/>
  <c r="D170" i="12"/>
  <c r="S169" i="12"/>
  <c r="R169" i="12"/>
  <c r="T169" i="12" s="1"/>
  <c r="Q169" i="12"/>
  <c r="P169" i="12"/>
  <c r="U169" i="12" s="1"/>
  <c r="L169" i="12"/>
  <c r="J169" i="12"/>
  <c r="H169" i="12"/>
  <c r="F169" i="12"/>
  <c r="N169" i="12" s="1"/>
  <c r="E169" i="12"/>
  <c r="D169" i="12"/>
  <c r="U168" i="12"/>
  <c r="T168" i="12"/>
  <c r="O168" i="12"/>
  <c r="N168" i="12"/>
  <c r="M168" i="12"/>
  <c r="K168" i="12"/>
  <c r="I168" i="12"/>
  <c r="G168" i="12"/>
  <c r="U167" i="12"/>
  <c r="T167" i="12"/>
  <c r="O167" i="12"/>
  <c r="N167" i="12"/>
  <c r="M167" i="12"/>
  <c r="K167" i="12"/>
  <c r="I167" i="12"/>
  <c r="G167" i="12"/>
  <c r="U166" i="12"/>
  <c r="T166" i="12"/>
  <c r="O166" i="12"/>
  <c r="N166" i="12"/>
  <c r="M166" i="12"/>
  <c r="K166" i="12"/>
  <c r="I166" i="12"/>
  <c r="G166" i="12"/>
  <c r="U165" i="12"/>
  <c r="T165" i="12"/>
  <c r="N165" i="12"/>
  <c r="O165" i="12" s="1"/>
  <c r="M165" i="12"/>
  <c r="K165" i="12"/>
  <c r="I165" i="12"/>
  <c r="G165" i="12"/>
  <c r="U164" i="12"/>
  <c r="T164" i="12"/>
  <c r="N164" i="12"/>
  <c r="O164" i="12" s="1"/>
  <c r="M164" i="12"/>
  <c r="K164" i="12"/>
  <c r="I164" i="12"/>
  <c r="G164" i="12"/>
  <c r="S163" i="12"/>
  <c r="R163" i="12"/>
  <c r="T163" i="12" s="1"/>
  <c r="Q163" i="12"/>
  <c r="P163" i="12"/>
  <c r="L163" i="12"/>
  <c r="J163" i="12"/>
  <c r="H163" i="12"/>
  <c r="F163" i="12"/>
  <c r="N163" i="12" s="1"/>
  <c r="E163" i="12"/>
  <c r="D163" i="12"/>
  <c r="U162" i="12"/>
  <c r="T162" i="12"/>
  <c r="O162" i="12"/>
  <c r="N162" i="12"/>
  <c r="M162" i="12"/>
  <c r="K162" i="12"/>
  <c r="I162" i="12"/>
  <c r="G162" i="12"/>
  <c r="U161" i="12"/>
  <c r="T161" i="12"/>
  <c r="N161" i="12"/>
  <c r="O161" i="12" s="1"/>
  <c r="M161" i="12"/>
  <c r="K161" i="12"/>
  <c r="I161" i="12"/>
  <c r="G161" i="12"/>
  <c r="U160" i="12"/>
  <c r="T160" i="12"/>
  <c r="N160" i="12"/>
  <c r="O160" i="12" s="1"/>
  <c r="M160" i="12"/>
  <c r="K160" i="12"/>
  <c r="I160" i="12"/>
  <c r="G160" i="12"/>
  <c r="U159" i="12"/>
  <c r="T159" i="12"/>
  <c r="N159" i="12"/>
  <c r="O159" i="12" s="1"/>
  <c r="M159" i="12"/>
  <c r="K159" i="12"/>
  <c r="I159" i="12"/>
  <c r="G159" i="12"/>
  <c r="U158" i="12"/>
  <c r="T158" i="12"/>
  <c r="N158" i="12"/>
  <c r="O158" i="12" s="1"/>
  <c r="M158" i="12"/>
  <c r="K158" i="12"/>
  <c r="I158" i="12"/>
  <c r="G158" i="12"/>
  <c r="S157" i="12"/>
  <c r="R157" i="12"/>
  <c r="T157" i="12" s="1"/>
  <c r="Q157" i="12"/>
  <c r="P157" i="12"/>
  <c r="U157" i="12" s="1"/>
  <c r="L157" i="12"/>
  <c r="J157" i="12"/>
  <c r="H157" i="12"/>
  <c r="F157" i="12"/>
  <c r="N157" i="12" s="1"/>
  <c r="E157" i="12"/>
  <c r="D157" i="12"/>
  <c r="U156" i="12"/>
  <c r="T156" i="12"/>
  <c r="O156" i="12"/>
  <c r="N156" i="12"/>
  <c r="M156" i="12"/>
  <c r="K156" i="12"/>
  <c r="I156" i="12"/>
  <c r="G156" i="12"/>
  <c r="U155" i="12"/>
  <c r="T155" i="12"/>
  <c r="N155" i="12"/>
  <c r="O155" i="12" s="1"/>
  <c r="M155" i="12"/>
  <c r="K155" i="12"/>
  <c r="I155" i="12"/>
  <c r="G155" i="12"/>
  <c r="U154" i="12"/>
  <c r="T154" i="12"/>
  <c r="N154" i="12"/>
  <c r="O154" i="12" s="1"/>
  <c r="M154" i="12"/>
  <c r="K154" i="12"/>
  <c r="I154" i="12"/>
  <c r="G154" i="12"/>
  <c r="U153" i="12"/>
  <c r="T153" i="12"/>
  <c r="N153" i="12"/>
  <c r="O153" i="12" s="1"/>
  <c r="M153" i="12"/>
  <c r="K153" i="12"/>
  <c r="I153" i="12"/>
  <c r="G153" i="12"/>
  <c r="U152" i="12"/>
  <c r="T152" i="12"/>
  <c r="N152" i="12"/>
  <c r="O152" i="12" s="1"/>
  <c r="M152" i="12"/>
  <c r="K152" i="12"/>
  <c r="I152" i="12"/>
  <c r="G152" i="12"/>
  <c r="U151" i="12"/>
  <c r="T151" i="12"/>
  <c r="O151" i="12"/>
  <c r="N151" i="12"/>
  <c r="M151" i="12"/>
  <c r="K151" i="12"/>
  <c r="I151" i="12"/>
  <c r="G151" i="12"/>
  <c r="S150" i="12"/>
  <c r="R150" i="12"/>
  <c r="T150" i="12" s="1"/>
  <c r="Q150" i="12"/>
  <c r="P150" i="12"/>
  <c r="U150" i="12" s="1"/>
  <c r="L150" i="12"/>
  <c r="J150" i="12"/>
  <c r="H150" i="12"/>
  <c r="F150" i="12"/>
  <c r="N150" i="12" s="1"/>
  <c r="E150" i="12"/>
  <c r="M150" i="12" s="1"/>
  <c r="D150" i="12"/>
  <c r="I150" i="12" s="1"/>
  <c r="U149" i="12"/>
  <c r="T149" i="12"/>
  <c r="N149" i="12"/>
  <c r="O149" i="12" s="1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O147" i="12"/>
  <c r="N147" i="12"/>
  <c r="M147" i="12"/>
  <c r="K147" i="12"/>
  <c r="I147" i="12"/>
  <c r="G147" i="12"/>
  <c r="U146" i="12"/>
  <c r="T146" i="12"/>
  <c r="N146" i="12"/>
  <c r="O146" i="12" s="1"/>
  <c r="M146" i="12"/>
  <c r="K146" i="12"/>
  <c r="I146" i="12"/>
  <c r="G146" i="12"/>
  <c r="U145" i="12"/>
  <c r="T145" i="12"/>
  <c r="N145" i="12"/>
  <c r="O145" i="12" s="1"/>
  <c r="M145" i="12"/>
  <c r="K145" i="12"/>
  <c r="I145" i="12"/>
  <c r="G145" i="12"/>
  <c r="S144" i="12"/>
  <c r="R144" i="12"/>
  <c r="T144" i="12" s="1"/>
  <c r="Q144" i="12"/>
  <c r="P144" i="12"/>
  <c r="L144" i="12"/>
  <c r="J144" i="12"/>
  <c r="U144" i="12" s="1"/>
  <c r="H144" i="12"/>
  <c r="F144" i="12"/>
  <c r="E144" i="12"/>
  <c r="D144" i="12"/>
  <c r="U143" i="12"/>
  <c r="T143" i="12"/>
  <c r="O143" i="12"/>
  <c r="N143" i="12"/>
  <c r="M143" i="12"/>
  <c r="K143" i="12"/>
  <c r="I143" i="12"/>
  <c r="G143" i="12"/>
  <c r="U142" i="12"/>
  <c r="T142" i="12"/>
  <c r="N142" i="12"/>
  <c r="O142" i="12" s="1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N140" i="12"/>
  <c r="O140" i="12" s="1"/>
  <c r="M140" i="12"/>
  <c r="K140" i="12"/>
  <c r="I140" i="12"/>
  <c r="G140" i="12"/>
  <c r="U139" i="12"/>
  <c r="T139" i="12"/>
  <c r="N139" i="12"/>
  <c r="O139" i="12" s="1"/>
  <c r="M139" i="12"/>
  <c r="K139" i="12"/>
  <c r="I139" i="12"/>
  <c r="G139" i="12"/>
  <c r="U138" i="12"/>
  <c r="T138" i="12"/>
  <c r="N138" i="12"/>
  <c r="O138" i="12" s="1"/>
  <c r="M138" i="12"/>
  <c r="K138" i="12"/>
  <c r="I138" i="12"/>
  <c r="G138" i="12"/>
  <c r="S137" i="12"/>
  <c r="R137" i="12"/>
  <c r="Q137" i="12"/>
  <c r="P137" i="12"/>
  <c r="L137" i="12"/>
  <c r="J137" i="12"/>
  <c r="H137" i="12"/>
  <c r="F137" i="12"/>
  <c r="N137" i="12" s="1"/>
  <c r="O137" i="12" s="1"/>
  <c r="E137" i="12"/>
  <c r="D137" i="12"/>
  <c r="U136" i="12"/>
  <c r="T136" i="12"/>
  <c r="O136" i="12"/>
  <c r="N136" i="12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N134" i="12"/>
  <c r="O134" i="12" s="1"/>
  <c r="M134" i="12"/>
  <c r="K134" i="12"/>
  <c r="I134" i="12"/>
  <c r="G134" i="12"/>
  <c r="U133" i="12"/>
  <c r="T133" i="12"/>
  <c r="N133" i="12"/>
  <c r="O133" i="12" s="1"/>
  <c r="M133" i="12"/>
  <c r="K133" i="12"/>
  <c r="I133" i="12"/>
  <c r="G133" i="12"/>
  <c r="S132" i="12"/>
  <c r="R132" i="12"/>
  <c r="T132" i="12" s="1"/>
  <c r="Q132" i="12"/>
  <c r="P132" i="12"/>
  <c r="U132" i="12" s="1"/>
  <c r="L132" i="12"/>
  <c r="J132" i="12"/>
  <c r="H132" i="12"/>
  <c r="F132" i="12"/>
  <c r="N132" i="12" s="1"/>
  <c r="E132" i="12"/>
  <c r="K132" i="12" s="1"/>
  <c r="D132" i="12"/>
  <c r="U131" i="12"/>
  <c r="T131" i="12"/>
  <c r="O131" i="12"/>
  <c r="N131" i="12"/>
  <c r="M131" i="12"/>
  <c r="K131" i="12"/>
  <c r="I131" i="12"/>
  <c r="G131" i="12"/>
  <c r="U130" i="12"/>
  <c r="T130" i="12"/>
  <c r="N130" i="12"/>
  <c r="O130" i="12" s="1"/>
  <c r="M130" i="12"/>
  <c r="K130" i="12"/>
  <c r="I130" i="12"/>
  <c r="G130" i="12"/>
  <c r="U129" i="12"/>
  <c r="T129" i="12"/>
  <c r="N129" i="12"/>
  <c r="O129" i="12" s="1"/>
  <c r="M129" i="12"/>
  <c r="K129" i="12"/>
  <c r="I129" i="12"/>
  <c r="G129" i="12"/>
  <c r="U128" i="12"/>
  <c r="T128" i="12"/>
  <c r="N128" i="12"/>
  <c r="O128" i="12" s="1"/>
  <c r="M128" i="12"/>
  <c r="K128" i="12"/>
  <c r="I128" i="12"/>
  <c r="G128" i="12"/>
  <c r="U127" i="12"/>
  <c r="T127" i="12"/>
  <c r="N127" i="12"/>
  <c r="O127" i="12" s="1"/>
  <c r="M127" i="12"/>
  <c r="K127" i="12"/>
  <c r="I127" i="12"/>
  <c r="G127" i="12"/>
  <c r="S126" i="12"/>
  <c r="R126" i="12"/>
  <c r="T126" i="12" s="1"/>
  <c r="Q126" i="12"/>
  <c r="P126" i="12"/>
  <c r="U126" i="12" s="1"/>
  <c r="L126" i="12"/>
  <c r="J126" i="12"/>
  <c r="H126" i="12"/>
  <c r="F126" i="12"/>
  <c r="N126" i="12" s="1"/>
  <c r="E126" i="12"/>
  <c r="M126" i="12" s="1"/>
  <c r="D126" i="12"/>
  <c r="I126" i="12" s="1"/>
  <c r="U125" i="12"/>
  <c r="T125" i="12"/>
  <c r="O125" i="12"/>
  <c r="N125" i="12"/>
  <c r="M125" i="12"/>
  <c r="K125" i="12"/>
  <c r="I125" i="12"/>
  <c r="G125" i="12"/>
  <c r="U124" i="12"/>
  <c r="T124" i="12"/>
  <c r="N124" i="12"/>
  <c r="O124" i="12" s="1"/>
  <c r="M124" i="12"/>
  <c r="K124" i="12"/>
  <c r="I124" i="12"/>
  <c r="G124" i="12"/>
  <c r="U123" i="12"/>
  <c r="T123" i="12"/>
  <c r="N123" i="12"/>
  <c r="O123" i="12" s="1"/>
  <c r="M123" i="12"/>
  <c r="K123" i="12"/>
  <c r="I123" i="12"/>
  <c r="G123" i="12"/>
  <c r="U122" i="12"/>
  <c r="T122" i="12"/>
  <c r="N122" i="12"/>
  <c r="O122" i="12" s="1"/>
  <c r="M122" i="12"/>
  <c r="K122" i="12"/>
  <c r="I122" i="12"/>
  <c r="G122" i="12"/>
  <c r="S121" i="12"/>
  <c r="R121" i="12"/>
  <c r="T121" i="12" s="1"/>
  <c r="Q121" i="12"/>
  <c r="P121" i="12"/>
  <c r="L121" i="12"/>
  <c r="J121" i="12"/>
  <c r="H121" i="12"/>
  <c r="F121" i="12"/>
  <c r="E121" i="12"/>
  <c r="D121" i="12"/>
  <c r="G121" i="12" s="1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N118" i="12"/>
  <c r="O118" i="12" s="1"/>
  <c r="M118" i="12"/>
  <c r="K118" i="12"/>
  <c r="I118" i="12"/>
  <c r="G118" i="12"/>
  <c r="U117" i="12"/>
  <c r="T117" i="12"/>
  <c r="N117" i="12"/>
  <c r="O117" i="12" s="1"/>
  <c r="M117" i="12"/>
  <c r="K117" i="12"/>
  <c r="I117" i="12"/>
  <c r="G117" i="12"/>
  <c r="U116" i="12"/>
  <c r="T116" i="12"/>
  <c r="O116" i="12"/>
  <c r="N116" i="12"/>
  <c r="M116" i="12"/>
  <c r="K116" i="12"/>
  <c r="I116" i="12"/>
  <c r="G116" i="12"/>
  <c r="U115" i="12"/>
  <c r="T115" i="12"/>
  <c r="N115" i="12"/>
  <c r="O115" i="12" s="1"/>
  <c r="M115" i="12"/>
  <c r="K115" i="12"/>
  <c r="I115" i="12"/>
  <c r="G115" i="12"/>
  <c r="U114" i="12"/>
  <c r="T114" i="12"/>
  <c r="N114" i="12"/>
  <c r="O114" i="12" s="1"/>
  <c r="M114" i="12"/>
  <c r="K114" i="12"/>
  <c r="I114" i="12"/>
  <c r="G114" i="12"/>
  <c r="U113" i="12"/>
  <c r="T113" i="12"/>
  <c r="N113" i="12"/>
  <c r="O113" i="12" s="1"/>
  <c r="M113" i="12"/>
  <c r="K113" i="12"/>
  <c r="I113" i="12"/>
  <c r="G113" i="12"/>
  <c r="S112" i="12"/>
  <c r="R112" i="12"/>
  <c r="T112" i="12" s="1"/>
  <c r="Q112" i="12"/>
  <c r="P112" i="12"/>
  <c r="L112" i="12"/>
  <c r="J112" i="12"/>
  <c r="H112" i="12"/>
  <c r="F112" i="12"/>
  <c r="N112" i="12" s="1"/>
  <c r="E112" i="12"/>
  <c r="D112" i="12"/>
  <c r="U111" i="12"/>
  <c r="T111" i="12"/>
  <c r="O111" i="12"/>
  <c r="N111" i="12"/>
  <c r="M111" i="12"/>
  <c r="K111" i="12"/>
  <c r="I111" i="12"/>
  <c r="G111" i="12"/>
  <c r="U110" i="12"/>
  <c r="T110" i="12"/>
  <c r="N110" i="12"/>
  <c r="O110" i="12" s="1"/>
  <c r="M110" i="12"/>
  <c r="K110" i="12"/>
  <c r="I110" i="12"/>
  <c r="G110" i="12"/>
  <c r="U109" i="12"/>
  <c r="T109" i="12"/>
  <c r="N109" i="12"/>
  <c r="O109" i="12" s="1"/>
  <c r="M109" i="12"/>
  <c r="K109" i="12"/>
  <c r="I109" i="12"/>
  <c r="G109" i="12"/>
  <c r="U108" i="12"/>
  <c r="T108" i="12"/>
  <c r="N108" i="12"/>
  <c r="O108" i="12" s="1"/>
  <c r="M108" i="12"/>
  <c r="K108" i="12"/>
  <c r="I108" i="12"/>
  <c r="G108" i="12"/>
  <c r="U107" i="12"/>
  <c r="T107" i="12"/>
  <c r="O107" i="12"/>
  <c r="N107" i="12"/>
  <c r="M107" i="12"/>
  <c r="K107" i="12"/>
  <c r="I107" i="12"/>
  <c r="G107" i="12"/>
  <c r="S106" i="12"/>
  <c r="R106" i="12"/>
  <c r="T106" i="12" s="1"/>
  <c r="Q106" i="12"/>
  <c r="P106" i="12"/>
  <c r="L106" i="12"/>
  <c r="J106" i="12"/>
  <c r="U106" i="12" s="1"/>
  <c r="H106" i="12"/>
  <c r="F106" i="12"/>
  <c r="N106" i="12" s="1"/>
  <c r="O106" i="12" s="1"/>
  <c r="E106" i="12"/>
  <c r="D106" i="12"/>
  <c r="U105" i="12"/>
  <c r="T105" i="12"/>
  <c r="N105" i="12"/>
  <c r="O105" i="12" s="1"/>
  <c r="M105" i="12"/>
  <c r="K105" i="12"/>
  <c r="I105" i="12"/>
  <c r="G105" i="12"/>
  <c r="S102" i="12"/>
  <c r="R102" i="12"/>
  <c r="T102" i="12" s="1"/>
  <c r="Q102" i="12"/>
  <c r="P102" i="12"/>
  <c r="U102" i="12" s="1"/>
  <c r="L102" i="12"/>
  <c r="J102" i="12"/>
  <c r="H102" i="12"/>
  <c r="F102" i="12"/>
  <c r="N102" i="12" s="1"/>
  <c r="E102" i="12"/>
  <c r="M102" i="12" s="1"/>
  <c r="D102" i="12"/>
  <c r="I102" i="12" s="1"/>
  <c r="S101" i="12"/>
  <c r="R101" i="12"/>
  <c r="T101" i="12" s="1"/>
  <c r="Q101" i="12"/>
  <c r="P101" i="12"/>
  <c r="L101" i="12"/>
  <c r="J101" i="12"/>
  <c r="H101" i="12"/>
  <c r="F101" i="12"/>
  <c r="E101" i="12"/>
  <c r="K101" i="12" s="1"/>
  <c r="D101" i="12"/>
  <c r="G101" i="12" s="1"/>
  <c r="U100" i="12"/>
  <c r="T100" i="12"/>
  <c r="O100" i="12"/>
  <c r="N100" i="12"/>
  <c r="M100" i="12"/>
  <c r="K100" i="12"/>
  <c r="I100" i="12"/>
  <c r="G100" i="12"/>
  <c r="U99" i="12"/>
  <c r="T99" i="12"/>
  <c r="N99" i="12"/>
  <c r="O99" i="12" s="1"/>
  <c r="M99" i="12"/>
  <c r="K99" i="12"/>
  <c r="I99" i="12"/>
  <c r="G99" i="12"/>
  <c r="U98" i="12"/>
  <c r="T98" i="12"/>
  <c r="N98" i="12"/>
  <c r="O98" i="12" s="1"/>
  <c r="M98" i="12"/>
  <c r="K98" i="12"/>
  <c r="I98" i="12"/>
  <c r="G98" i="12"/>
  <c r="U97" i="12"/>
  <c r="T97" i="12"/>
  <c r="N97" i="12"/>
  <c r="O97" i="12" s="1"/>
  <c r="M97" i="12"/>
  <c r="K97" i="12"/>
  <c r="I97" i="12"/>
  <c r="G97" i="12"/>
  <c r="S96" i="12"/>
  <c r="R96" i="12"/>
  <c r="T96" i="12" s="1"/>
  <c r="Q96" i="12"/>
  <c r="P96" i="12"/>
  <c r="L96" i="12"/>
  <c r="J96" i="12"/>
  <c r="H96" i="12"/>
  <c r="F96" i="12"/>
  <c r="N96" i="12" s="1"/>
  <c r="E96" i="12"/>
  <c r="D96" i="12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N92" i="12"/>
  <c r="O92" i="12" s="1"/>
  <c r="M92" i="12"/>
  <c r="K92" i="12"/>
  <c r="I92" i="12"/>
  <c r="G92" i="12"/>
  <c r="S91" i="12"/>
  <c r="R91" i="12"/>
  <c r="T91" i="12" s="1"/>
  <c r="Q91" i="12"/>
  <c r="P91" i="12"/>
  <c r="L91" i="12"/>
  <c r="J91" i="12"/>
  <c r="U91" i="12" s="1"/>
  <c r="H91" i="12"/>
  <c r="F91" i="12"/>
  <c r="N91" i="12" s="1"/>
  <c r="O91" i="12" s="1"/>
  <c r="E91" i="12"/>
  <c r="D91" i="12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N88" i="12"/>
  <c r="O88" i="12" s="1"/>
  <c r="M88" i="12"/>
  <c r="K88" i="12"/>
  <c r="I88" i="12"/>
  <c r="G88" i="12"/>
  <c r="S85" i="12"/>
  <c r="R85" i="12"/>
  <c r="T85" i="12" s="1"/>
  <c r="Q85" i="12"/>
  <c r="P85" i="12"/>
  <c r="U85" i="12" s="1"/>
  <c r="L85" i="12"/>
  <c r="J85" i="12"/>
  <c r="H85" i="12"/>
  <c r="F85" i="12"/>
  <c r="N85" i="12" s="1"/>
  <c r="E85" i="12"/>
  <c r="M85" i="12" s="1"/>
  <c r="D85" i="12"/>
  <c r="S84" i="12"/>
  <c r="R84" i="12"/>
  <c r="T84" i="12" s="1"/>
  <c r="Q84" i="12"/>
  <c r="P84" i="12"/>
  <c r="L84" i="12"/>
  <c r="J84" i="12"/>
  <c r="H84" i="12"/>
  <c r="F84" i="12"/>
  <c r="E84" i="12"/>
  <c r="M84" i="12" s="1"/>
  <c r="D84" i="12"/>
  <c r="G84" i="12" s="1"/>
  <c r="U83" i="12"/>
  <c r="T83" i="12"/>
  <c r="O83" i="12"/>
  <c r="N83" i="12"/>
  <c r="M83" i="12"/>
  <c r="K83" i="12"/>
  <c r="I83" i="12"/>
  <c r="G83" i="12"/>
  <c r="U82" i="12"/>
  <c r="T82" i="12"/>
  <c r="N82" i="12"/>
  <c r="O82" i="12" s="1"/>
  <c r="M82" i="12"/>
  <c r="K82" i="12"/>
  <c r="I82" i="12"/>
  <c r="G82" i="12"/>
  <c r="U81" i="12"/>
  <c r="T81" i="12"/>
  <c r="N81" i="12"/>
  <c r="O81" i="12" s="1"/>
  <c r="M81" i="12"/>
  <c r="K81" i="12"/>
  <c r="I81" i="12"/>
  <c r="G81" i="12"/>
  <c r="U80" i="12"/>
  <c r="T80" i="12"/>
  <c r="N80" i="12"/>
  <c r="O80" i="12" s="1"/>
  <c r="M80" i="12"/>
  <c r="K80" i="12"/>
  <c r="I80" i="12"/>
  <c r="G80" i="12"/>
  <c r="U79" i="12"/>
  <c r="T79" i="12"/>
  <c r="N79" i="12"/>
  <c r="O79" i="12" s="1"/>
  <c r="M79" i="12"/>
  <c r="K79" i="12"/>
  <c r="I79" i="12"/>
  <c r="G79" i="12"/>
  <c r="S78" i="12"/>
  <c r="R78" i="12"/>
  <c r="T78" i="12" s="1"/>
  <c r="Q78" i="12"/>
  <c r="P78" i="12"/>
  <c r="L78" i="12"/>
  <c r="J78" i="12"/>
  <c r="H78" i="12"/>
  <c r="F78" i="12"/>
  <c r="E78" i="12"/>
  <c r="M78" i="12" s="1"/>
  <c r="D78" i="12"/>
  <c r="G78" i="12" s="1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O75" i="12"/>
  <c r="N75" i="12"/>
  <c r="M75" i="12"/>
  <c r="K75" i="12"/>
  <c r="I75" i="12"/>
  <c r="G75" i="12"/>
  <c r="U74" i="12"/>
  <c r="T74" i="12"/>
  <c r="N74" i="12"/>
  <c r="O74" i="12" s="1"/>
  <c r="M74" i="12"/>
  <c r="K74" i="12"/>
  <c r="I74" i="12"/>
  <c r="G74" i="12"/>
  <c r="U73" i="12"/>
  <c r="T73" i="12"/>
  <c r="N73" i="12"/>
  <c r="O73" i="12" s="1"/>
  <c r="M73" i="12"/>
  <c r="K73" i="12"/>
  <c r="I73" i="12"/>
  <c r="G73" i="12"/>
  <c r="U72" i="12"/>
  <c r="T72" i="12"/>
  <c r="N72" i="12"/>
  <c r="O72" i="12" s="1"/>
  <c r="M72" i="12"/>
  <c r="K72" i="12"/>
  <c r="I72" i="12"/>
  <c r="G72" i="12"/>
  <c r="U71" i="12"/>
  <c r="T71" i="12"/>
  <c r="N71" i="12"/>
  <c r="O71" i="12" s="1"/>
  <c r="M71" i="12"/>
  <c r="K71" i="12"/>
  <c r="I71" i="12"/>
  <c r="G71" i="12"/>
  <c r="S70" i="12"/>
  <c r="R70" i="12"/>
  <c r="Q70" i="12"/>
  <c r="P70" i="12"/>
  <c r="L70" i="12"/>
  <c r="J70" i="12"/>
  <c r="U70" i="12" s="1"/>
  <c r="H70" i="12"/>
  <c r="F70" i="12"/>
  <c r="E70" i="12"/>
  <c r="D70" i="12"/>
  <c r="U69" i="12"/>
  <c r="T69" i="12"/>
  <c r="O69" i="12"/>
  <c r="N69" i="12"/>
  <c r="M69" i="12"/>
  <c r="K69" i="12"/>
  <c r="I69" i="12"/>
  <c r="G69" i="12"/>
  <c r="U68" i="12"/>
  <c r="T68" i="12"/>
  <c r="N68" i="12"/>
  <c r="O68" i="12" s="1"/>
  <c r="M68" i="12"/>
  <c r="K68" i="12"/>
  <c r="I68" i="12"/>
  <c r="G68" i="12"/>
  <c r="U67" i="12"/>
  <c r="T67" i="12"/>
  <c r="N67" i="12"/>
  <c r="O67" i="12" s="1"/>
  <c r="M67" i="12"/>
  <c r="K67" i="12"/>
  <c r="I67" i="12"/>
  <c r="G67" i="12"/>
  <c r="U66" i="12"/>
  <c r="T66" i="12"/>
  <c r="N66" i="12"/>
  <c r="O66" i="12" s="1"/>
  <c r="M66" i="12"/>
  <c r="K66" i="12"/>
  <c r="I66" i="12"/>
  <c r="G66" i="12"/>
  <c r="U65" i="12"/>
  <c r="T65" i="12"/>
  <c r="N65" i="12"/>
  <c r="O65" i="12" s="1"/>
  <c r="M65" i="12"/>
  <c r="K65" i="12"/>
  <c r="I65" i="12"/>
  <c r="G65" i="12"/>
  <c r="U64" i="12"/>
  <c r="T64" i="12"/>
  <c r="N64" i="12"/>
  <c r="O64" i="12" s="1"/>
  <c r="M64" i="12"/>
  <c r="K64" i="12"/>
  <c r="I64" i="12"/>
  <c r="G64" i="12"/>
  <c r="S63" i="12"/>
  <c r="R63" i="12"/>
  <c r="T63" i="12" s="1"/>
  <c r="Q63" i="12"/>
  <c r="P63" i="12"/>
  <c r="U63" i="12" s="1"/>
  <c r="L63" i="12"/>
  <c r="J63" i="12"/>
  <c r="H63" i="12"/>
  <c r="F63" i="12"/>
  <c r="N63" i="12" s="1"/>
  <c r="E63" i="12"/>
  <c r="M63" i="12" s="1"/>
  <c r="D63" i="12"/>
  <c r="U62" i="12"/>
  <c r="T62" i="12"/>
  <c r="O62" i="12"/>
  <c r="N62" i="12"/>
  <c r="M62" i="12"/>
  <c r="K62" i="12"/>
  <c r="I62" i="12"/>
  <c r="G62" i="12"/>
  <c r="U61" i="12"/>
  <c r="T61" i="12"/>
  <c r="N61" i="12"/>
  <c r="O61" i="12" s="1"/>
  <c r="M61" i="12"/>
  <c r="K61" i="12"/>
  <c r="I61" i="12"/>
  <c r="G61" i="12"/>
  <c r="U60" i="12"/>
  <c r="T60" i="12"/>
  <c r="N60" i="12"/>
  <c r="O60" i="12" s="1"/>
  <c r="M60" i="12"/>
  <c r="K60" i="12"/>
  <c r="I60" i="12"/>
  <c r="G60" i="12"/>
  <c r="U59" i="12"/>
  <c r="T59" i="12"/>
  <c r="N59" i="12"/>
  <c r="O59" i="12" s="1"/>
  <c r="M59" i="12"/>
  <c r="K59" i="12"/>
  <c r="I59" i="12"/>
  <c r="G59" i="12"/>
  <c r="S58" i="12"/>
  <c r="R58" i="12"/>
  <c r="T58" i="12" s="1"/>
  <c r="Q58" i="12"/>
  <c r="P58" i="12"/>
  <c r="L58" i="12"/>
  <c r="J58" i="12"/>
  <c r="H58" i="12"/>
  <c r="F58" i="12"/>
  <c r="E58" i="12"/>
  <c r="M58" i="12" s="1"/>
  <c r="D58" i="12"/>
  <c r="G58" i="12" s="1"/>
  <c r="U57" i="12"/>
  <c r="T57" i="12"/>
  <c r="N57" i="12"/>
  <c r="O57" i="12" s="1"/>
  <c r="M57" i="12"/>
  <c r="K57" i="12"/>
  <c r="I57" i="12"/>
  <c r="G57" i="12"/>
  <c r="S54" i="12"/>
  <c r="R54" i="12"/>
  <c r="T54" i="12" s="1"/>
  <c r="Q54" i="12"/>
  <c r="P54" i="12"/>
  <c r="L54" i="12"/>
  <c r="J54" i="12"/>
  <c r="H54" i="12"/>
  <c r="F54" i="12"/>
  <c r="E54" i="12"/>
  <c r="M54" i="12" s="1"/>
  <c r="D54" i="12"/>
  <c r="G54" i="12" s="1"/>
  <c r="S53" i="12"/>
  <c r="R53" i="12"/>
  <c r="Q53" i="12"/>
  <c r="P53" i="12"/>
  <c r="L53" i="12"/>
  <c r="J53" i="12"/>
  <c r="U53" i="12" s="1"/>
  <c r="H53" i="12"/>
  <c r="F53" i="12"/>
  <c r="N53" i="12" s="1"/>
  <c r="E53" i="12"/>
  <c r="D53" i="12"/>
  <c r="U52" i="12"/>
  <c r="T52" i="12"/>
  <c r="O52" i="12"/>
  <c r="N52" i="12"/>
  <c r="M52" i="12"/>
  <c r="K52" i="12"/>
  <c r="I52" i="12"/>
  <c r="G52" i="12"/>
  <c r="U51" i="12"/>
  <c r="T51" i="12"/>
  <c r="N51" i="12"/>
  <c r="O51" i="12" s="1"/>
  <c r="M51" i="12"/>
  <c r="K51" i="12"/>
  <c r="I51" i="12"/>
  <c r="G51" i="12"/>
  <c r="U50" i="12"/>
  <c r="T50" i="12"/>
  <c r="N50" i="12"/>
  <c r="O50" i="12" s="1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N48" i="12"/>
  <c r="O48" i="12" s="1"/>
  <c r="M48" i="12"/>
  <c r="K48" i="12"/>
  <c r="I48" i="12"/>
  <c r="G48" i="12"/>
  <c r="S47" i="12"/>
  <c r="R47" i="12"/>
  <c r="T47" i="12" s="1"/>
  <c r="Q47" i="12"/>
  <c r="P47" i="12"/>
  <c r="U47" i="12" s="1"/>
  <c r="L47" i="12"/>
  <c r="J47" i="12"/>
  <c r="H47" i="12"/>
  <c r="F47" i="12"/>
  <c r="N47" i="12" s="1"/>
  <c r="E47" i="12"/>
  <c r="M47" i="12" s="1"/>
  <c r="D47" i="12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N41" i="12"/>
  <c r="O41" i="12" s="1"/>
  <c r="M41" i="12"/>
  <c r="K41" i="12"/>
  <c r="I41" i="12"/>
  <c r="G41" i="12"/>
  <c r="S40" i="12"/>
  <c r="R40" i="12"/>
  <c r="T40" i="12" s="1"/>
  <c r="Q40" i="12"/>
  <c r="P40" i="12"/>
  <c r="L40" i="12"/>
  <c r="J40" i="12"/>
  <c r="H40" i="12"/>
  <c r="F40" i="12"/>
  <c r="E40" i="12"/>
  <c r="M40" i="12" s="1"/>
  <c r="D40" i="12"/>
  <c r="G40" i="12" s="1"/>
  <c r="U39" i="12"/>
  <c r="T39" i="12"/>
  <c r="O39" i="12"/>
  <c r="N39" i="12"/>
  <c r="M39" i="12"/>
  <c r="K39" i="12"/>
  <c r="I39" i="12"/>
  <c r="G39" i="12"/>
  <c r="U38" i="12"/>
  <c r="T38" i="12"/>
  <c r="N38" i="12"/>
  <c r="O38" i="12" s="1"/>
  <c r="M38" i="12"/>
  <c r="K38" i="12"/>
  <c r="I38" i="12"/>
  <c r="G38" i="12"/>
  <c r="U37" i="12"/>
  <c r="T37" i="12"/>
  <c r="N37" i="12"/>
  <c r="O37" i="12" s="1"/>
  <c r="M37" i="12"/>
  <c r="K37" i="12"/>
  <c r="I37" i="12"/>
  <c r="G37" i="12"/>
  <c r="U36" i="12"/>
  <c r="T36" i="12"/>
  <c r="N36" i="12"/>
  <c r="O36" i="12" s="1"/>
  <c r="M36" i="12"/>
  <c r="K36" i="12"/>
  <c r="I36" i="12"/>
  <c r="G36" i="12"/>
  <c r="S35" i="12"/>
  <c r="R35" i="12"/>
  <c r="T35" i="12" s="1"/>
  <c r="Q35" i="12"/>
  <c r="P35" i="12"/>
  <c r="L35" i="12"/>
  <c r="J35" i="12"/>
  <c r="H35" i="12"/>
  <c r="F35" i="12"/>
  <c r="E35" i="12"/>
  <c r="M35" i="12" s="1"/>
  <c r="D35" i="12"/>
  <c r="U34" i="12"/>
  <c r="T34" i="12"/>
  <c r="O34" i="12"/>
  <c r="N34" i="12"/>
  <c r="M34" i="12"/>
  <c r="K34" i="12"/>
  <c r="I34" i="12"/>
  <c r="G34" i="12"/>
  <c r="U33" i="12"/>
  <c r="T33" i="12"/>
  <c r="N33" i="12"/>
  <c r="O33" i="12" s="1"/>
  <c r="M33" i="12"/>
  <c r="K33" i="12"/>
  <c r="I33" i="12"/>
  <c r="G33" i="12"/>
  <c r="U32" i="12"/>
  <c r="T32" i="12"/>
  <c r="N32" i="12"/>
  <c r="O32" i="12" s="1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N30" i="12"/>
  <c r="O30" i="12" s="1"/>
  <c r="M30" i="12"/>
  <c r="K30" i="12"/>
  <c r="I30" i="12"/>
  <c r="G30" i="12"/>
  <c r="U29" i="12"/>
  <c r="T29" i="12"/>
  <c r="O29" i="12"/>
  <c r="N29" i="12"/>
  <c r="M29" i="12"/>
  <c r="K29" i="12"/>
  <c r="I29" i="12"/>
  <c r="G29" i="12"/>
  <c r="U28" i="12"/>
  <c r="T28" i="12"/>
  <c r="N28" i="12"/>
  <c r="O28" i="12" s="1"/>
  <c r="M28" i="12"/>
  <c r="K28" i="12"/>
  <c r="I28" i="12"/>
  <c r="G28" i="12"/>
  <c r="S27" i="12"/>
  <c r="R27" i="12"/>
  <c r="T27" i="12" s="1"/>
  <c r="Q27" i="12"/>
  <c r="P27" i="12"/>
  <c r="L27" i="12"/>
  <c r="J27" i="12"/>
  <c r="U27" i="12" s="1"/>
  <c r="H27" i="12"/>
  <c r="F27" i="12"/>
  <c r="N27" i="12" s="1"/>
  <c r="O27" i="12" s="1"/>
  <c r="E27" i="12"/>
  <c r="D27" i="12"/>
  <c r="I27" i="12" s="1"/>
  <c r="U26" i="12"/>
  <c r="T26" i="12"/>
  <c r="O26" i="12"/>
  <c r="N26" i="12"/>
  <c r="M26" i="12"/>
  <c r="K26" i="12"/>
  <c r="I26" i="12"/>
  <c r="G26" i="12"/>
  <c r="U25" i="12"/>
  <c r="T25" i="12"/>
  <c r="N25" i="12"/>
  <c r="O25" i="12" s="1"/>
  <c r="M25" i="12"/>
  <c r="K25" i="12"/>
  <c r="I25" i="12"/>
  <c r="G25" i="12"/>
  <c r="U24" i="12"/>
  <c r="T24" i="12"/>
  <c r="N24" i="12"/>
  <c r="O24" i="12" s="1"/>
  <c r="M24" i="12"/>
  <c r="K24" i="12"/>
  <c r="I24" i="12"/>
  <c r="G24" i="12"/>
  <c r="U23" i="12"/>
  <c r="T23" i="12"/>
  <c r="N23" i="12"/>
  <c r="O23" i="12" s="1"/>
  <c r="M23" i="12"/>
  <c r="K23" i="12"/>
  <c r="I23" i="12"/>
  <c r="G23" i="12"/>
  <c r="U22" i="12"/>
  <c r="T22" i="12"/>
  <c r="N22" i="12"/>
  <c r="O22" i="12" s="1"/>
  <c r="M22" i="12"/>
  <c r="K22" i="12"/>
  <c r="I22" i="12"/>
  <c r="G22" i="12"/>
  <c r="U21" i="12"/>
  <c r="T21" i="12"/>
  <c r="N21" i="12"/>
  <c r="O21" i="12" s="1"/>
  <c r="M21" i="12"/>
  <c r="K21" i="12"/>
  <c r="I21" i="12"/>
  <c r="G21" i="12"/>
  <c r="U20" i="12"/>
  <c r="T20" i="12"/>
  <c r="N20" i="12"/>
  <c r="O20" i="12" s="1"/>
  <c r="M20" i="12"/>
  <c r="K20" i="12"/>
  <c r="I20" i="12"/>
  <c r="G20" i="12"/>
  <c r="S19" i="12"/>
  <c r="R19" i="12"/>
  <c r="T19" i="12" s="1"/>
  <c r="Q19" i="12"/>
  <c r="P19" i="12"/>
  <c r="U19" i="12" s="1"/>
  <c r="L19" i="12"/>
  <c r="J19" i="12"/>
  <c r="H19" i="12"/>
  <c r="F19" i="12"/>
  <c r="E19" i="12"/>
  <c r="D19" i="12"/>
  <c r="G19" i="12" s="1"/>
  <c r="U18" i="12"/>
  <c r="T18" i="12"/>
  <c r="O18" i="12"/>
  <c r="N18" i="12"/>
  <c r="M18" i="12"/>
  <c r="K18" i="12"/>
  <c r="I18" i="12"/>
  <c r="G18" i="12"/>
  <c r="U17" i="12"/>
  <c r="T17" i="12"/>
  <c r="N17" i="12"/>
  <c r="O17" i="12" s="1"/>
  <c r="M17" i="12"/>
  <c r="K17" i="12"/>
  <c r="I17" i="12"/>
  <c r="G17" i="12"/>
  <c r="U16" i="12"/>
  <c r="T16" i="12"/>
  <c r="N16" i="12"/>
  <c r="O16" i="12" s="1"/>
  <c r="M16" i="12"/>
  <c r="K16" i="12"/>
  <c r="I16" i="12"/>
  <c r="G16" i="12"/>
  <c r="U15" i="12"/>
  <c r="T15" i="12"/>
  <c r="N15" i="12"/>
  <c r="O15" i="12" s="1"/>
  <c r="M15" i="12"/>
  <c r="K15" i="12"/>
  <c r="I15" i="12"/>
  <c r="G15" i="12"/>
  <c r="U14" i="12"/>
  <c r="T14" i="12"/>
  <c r="N14" i="12"/>
  <c r="O14" i="12" s="1"/>
  <c r="M14" i="12"/>
  <c r="K14" i="12"/>
  <c r="I14" i="12"/>
  <c r="G14" i="12"/>
  <c r="U13" i="12"/>
  <c r="T13" i="12"/>
  <c r="N13" i="12"/>
  <c r="O13" i="12" s="1"/>
  <c r="M13" i="12"/>
  <c r="K13" i="12"/>
  <c r="I13" i="12"/>
  <c r="G13" i="12"/>
  <c r="U12" i="12"/>
  <c r="T12" i="12"/>
  <c r="N12" i="12"/>
  <c r="O12" i="12" s="1"/>
  <c r="M12" i="12"/>
  <c r="K12" i="12"/>
  <c r="I12" i="12"/>
  <c r="G12" i="12"/>
  <c r="U11" i="12"/>
  <c r="T11" i="12"/>
  <c r="N11" i="12"/>
  <c r="O11" i="12" s="1"/>
  <c r="M11" i="12"/>
  <c r="K11" i="12"/>
  <c r="I11" i="12"/>
  <c r="G11" i="12"/>
  <c r="S10" i="12"/>
  <c r="R10" i="12"/>
  <c r="Q10" i="12"/>
  <c r="P10" i="12"/>
  <c r="L10" i="12"/>
  <c r="J10" i="12"/>
  <c r="H10" i="12"/>
  <c r="F10" i="12"/>
  <c r="E10" i="12"/>
  <c r="D10" i="12"/>
  <c r="G10" i="12" s="1"/>
  <c r="U9" i="12"/>
  <c r="T9" i="12"/>
  <c r="N9" i="12"/>
  <c r="O9" i="12" s="1"/>
  <c r="M9" i="12"/>
  <c r="K9" i="12"/>
  <c r="I9" i="12"/>
  <c r="G9" i="12"/>
  <c r="U8" i="12"/>
  <c r="T8" i="12"/>
  <c r="N8" i="12"/>
  <c r="O8" i="12" s="1"/>
  <c r="M8" i="12"/>
  <c r="K8" i="12"/>
  <c r="I8" i="12"/>
  <c r="G8" i="12"/>
  <c r="S339" i="11"/>
  <c r="R339" i="11"/>
  <c r="T339" i="11" s="1"/>
  <c r="Q339" i="11"/>
  <c r="P339" i="11"/>
  <c r="L339" i="11"/>
  <c r="J339" i="11"/>
  <c r="H339" i="11"/>
  <c r="F339" i="11"/>
  <c r="N339" i="11" s="1"/>
  <c r="E339" i="11"/>
  <c r="D339" i="11"/>
  <c r="S338" i="11"/>
  <c r="R338" i="11"/>
  <c r="T338" i="11" s="1"/>
  <c r="Q338" i="11"/>
  <c r="P338" i="11"/>
  <c r="L338" i="11"/>
  <c r="J338" i="11"/>
  <c r="U338" i="11" s="1"/>
  <c r="H338" i="11"/>
  <c r="F338" i="11"/>
  <c r="N338" i="11" s="1"/>
  <c r="E338" i="11"/>
  <c r="D338" i="11"/>
  <c r="I338" i="11" s="1"/>
  <c r="S337" i="11"/>
  <c r="R337" i="11"/>
  <c r="T337" i="11" s="1"/>
  <c r="Q337" i="11"/>
  <c r="P337" i="11"/>
  <c r="U337" i="11" s="1"/>
  <c r="L337" i="11"/>
  <c r="J337" i="11"/>
  <c r="H337" i="11"/>
  <c r="F337" i="11"/>
  <c r="N337" i="11" s="1"/>
  <c r="E337" i="11"/>
  <c r="M337" i="11" s="1"/>
  <c r="D337" i="11"/>
  <c r="G337" i="11" s="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R332" i="11"/>
  <c r="T332" i="11" s="1"/>
  <c r="Q332" i="11"/>
  <c r="P332" i="11"/>
  <c r="L332" i="11"/>
  <c r="J332" i="11"/>
  <c r="U332" i="11" s="1"/>
  <c r="H332" i="11"/>
  <c r="F332" i="11"/>
  <c r="E332" i="11"/>
  <c r="M332" i="11" s="1"/>
  <c r="D332" i="11"/>
  <c r="G332" i="11" s="1"/>
  <c r="U331" i="11"/>
  <c r="T331" i="11"/>
  <c r="N331" i="11"/>
  <c r="O331" i="11" s="1"/>
  <c r="M331" i="11"/>
  <c r="K331" i="11"/>
  <c r="I331" i="11"/>
  <c r="G331" i="11"/>
  <c r="U330" i="11"/>
  <c r="T330" i="11"/>
  <c r="N330" i="11"/>
  <c r="O330" i="11" s="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N327" i="11"/>
  <c r="O327" i="11" s="1"/>
  <c r="M327" i="11"/>
  <c r="K327" i="11"/>
  <c r="I327" i="11"/>
  <c r="G327" i="11"/>
  <c r="U326" i="11"/>
  <c r="T326" i="11"/>
  <c r="O326" i="11"/>
  <c r="N326" i="11"/>
  <c r="M326" i="11"/>
  <c r="K326" i="11"/>
  <c r="I326" i="11"/>
  <c r="G326" i="11"/>
  <c r="U325" i="11"/>
  <c r="T325" i="11"/>
  <c r="N325" i="11"/>
  <c r="O325" i="11" s="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S323" i="11"/>
  <c r="R323" i="11"/>
  <c r="T323" i="11" s="1"/>
  <c r="Q323" i="11"/>
  <c r="P323" i="11"/>
  <c r="L323" i="11"/>
  <c r="J323" i="11"/>
  <c r="H323" i="11"/>
  <c r="F323" i="11"/>
  <c r="N323" i="11" s="1"/>
  <c r="E323" i="11"/>
  <c r="O323" i="11" s="1"/>
  <c r="D323" i="11"/>
  <c r="G323" i="11" s="1"/>
  <c r="U322" i="11"/>
  <c r="T322" i="11"/>
  <c r="N322" i="11"/>
  <c r="O322" i="11" s="1"/>
  <c r="M322" i="11"/>
  <c r="K322" i="11"/>
  <c r="I322" i="11"/>
  <c r="G322" i="11"/>
  <c r="U321" i="11"/>
  <c r="T321" i="11"/>
  <c r="O321" i="11"/>
  <c r="N321" i="1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O318" i="11"/>
  <c r="N318" i="11"/>
  <c r="M318" i="11"/>
  <c r="K318" i="11"/>
  <c r="I318" i="11"/>
  <c r="G318" i="11"/>
  <c r="S317" i="11"/>
  <c r="R317" i="11"/>
  <c r="Q317" i="11"/>
  <c r="P317" i="11"/>
  <c r="L317" i="11"/>
  <c r="J317" i="11"/>
  <c r="H317" i="11"/>
  <c r="F317" i="11"/>
  <c r="N317" i="11" s="1"/>
  <c r="E317" i="11"/>
  <c r="D317" i="11"/>
  <c r="I317" i="11" s="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O314" i="11"/>
  <c r="N314" i="1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O312" i="11"/>
  <c r="N312" i="1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S310" i="11"/>
  <c r="R310" i="11"/>
  <c r="T310" i="11" s="1"/>
  <c r="Q310" i="11"/>
  <c r="P310" i="11"/>
  <c r="U310" i="11" s="1"/>
  <c r="L310" i="11"/>
  <c r="J310" i="11"/>
  <c r="H310" i="11"/>
  <c r="F310" i="11"/>
  <c r="N310" i="11" s="1"/>
  <c r="E310" i="11"/>
  <c r="D310" i="11"/>
  <c r="G310" i="11" s="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O307" i="11"/>
  <c r="N307" i="1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S303" i="11"/>
  <c r="R303" i="11"/>
  <c r="T303" i="11" s="1"/>
  <c r="Q303" i="11"/>
  <c r="P303" i="11"/>
  <c r="L303" i="11"/>
  <c r="J303" i="11"/>
  <c r="U303" i="11" s="1"/>
  <c r="H303" i="11"/>
  <c r="F303" i="11"/>
  <c r="E303" i="11"/>
  <c r="M303" i="11" s="1"/>
  <c r="D303" i="11"/>
  <c r="U302" i="11"/>
  <c r="T302" i="11"/>
  <c r="N302" i="11"/>
  <c r="O302" i="11" s="1"/>
  <c r="M302" i="11"/>
  <c r="K302" i="11"/>
  <c r="I302" i="11"/>
  <c r="G302" i="11"/>
  <c r="S299" i="11"/>
  <c r="R299" i="11"/>
  <c r="T299" i="11" s="1"/>
  <c r="Q299" i="11"/>
  <c r="P299" i="11"/>
  <c r="L299" i="11"/>
  <c r="J299" i="11"/>
  <c r="H299" i="11"/>
  <c r="F299" i="11"/>
  <c r="N299" i="11" s="1"/>
  <c r="E299" i="11"/>
  <c r="D299" i="11"/>
  <c r="S298" i="11"/>
  <c r="R298" i="11"/>
  <c r="Q298" i="11"/>
  <c r="P298" i="11"/>
  <c r="L298" i="11"/>
  <c r="J298" i="11"/>
  <c r="H298" i="11"/>
  <c r="F298" i="11"/>
  <c r="N298" i="11" s="1"/>
  <c r="E298" i="11"/>
  <c r="D298" i="11"/>
  <c r="U297" i="11"/>
  <c r="T297" i="11"/>
  <c r="O297" i="11"/>
  <c r="N297" i="11"/>
  <c r="M297" i="11"/>
  <c r="K297" i="11"/>
  <c r="I297" i="11"/>
  <c r="G297" i="11"/>
  <c r="U296" i="11"/>
  <c r="T296" i="11"/>
  <c r="O296" i="11"/>
  <c r="N296" i="1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O293" i="11"/>
  <c r="N293" i="11"/>
  <c r="M293" i="11"/>
  <c r="K293" i="11"/>
  <c r="I293" i="11"/>
  <c r="G293" i="11"/>
  <c r="S292" i="11"/>
  <c r="R292" i="11"/>
  <c r="T292" i="11" s="1"/>
  <c r="Q292" i="11"/>
  <c r="P292" i="11"/>
  <c r="U292" i="11" s="1"/>
  <c r="L292" i="11"/>
  <c r="J292" i="11"/>
  <c r="H292" i="11"/>
  <c r="F292" i="11"/>
  <c r="N292" i="11" s="1"/>
  <c r="E292" i="11"/>
  <c r="D292" i="11"/>
  <c r="G292" i="11" s="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S285" i="11"/>
  <c r="R285" i="11"/>
  <c r="T285" i="11" s="1"/>
  <c r="Q285" i="11"/>
  <c r="P285" i="11"/>
  <c r="U285" i="11" s="1"/>
  <c r="L285" i="11"/>
  <c r="J285" i="11"/>
  <c r="H285" i="11"/>
  <c r="F285" i="11"/>
  <c r="E285" i="11"/>
  <c r="D285" i="1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O279" i="11"/>
  <c r="N279" i="1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S275" i="11"/>
  <c r="R275" i="11"/>
  <c r="T275" i="11" s="1"/>
  <c r="Q275" i="11"/>
  <c r="P275" i="11"/>
  <c r="U275" i="11" s="1"/>
  <c r="L275" i="11"/>
  <c r="J275" i="11"/>
  <c r="H275" i="11"/>
  <c r="F275" i="11"/>
  <c r="N275" i="11" s="1"/>
  <c r="E275" i="11"/>
  <c r="M275" i="11" s="1"/>
  <c r="D275" i="11"/>
  <c r="U274" i="11"/>
  <c r="T274" i="11"/>
  <c r="O274" i="11"/>
  <c r="N274" i="1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S267" i="11"/>
  <c r="R267" i="11"/>
  <c r="T267" i="11" s="1"/>
  <c r="Q267" i="11"/>
  <c r="P267" i="11"/>
  <c r="L267" i="11"/>
  <c r="J267" i="11"/>
  <c r="H267" i="11"/>
  <c r="F267" i="11"/>
  <c r="N267" i="11" s="1"/>
  <c r="E267" i="11"/>
  <c r="D267" i="11"/>
  <c r="I267" i="11" s="1"/>
  <c r="U266" i="11"/>
  <c r="T266" i="11"/>
  <c r="O266" i="11"/>
  <c r="N266" i="11"/>
  <c r="M266" i="11"/>
  <c r="K266" i="11"/>
  <c r="I266" i="11"/>
  <c r="G266" i="11"/>
  <c r="U265" i="11"/>
  <c r="T265" i="11"/>
  <c r="N265" i="11"/>
  <c r="O265" i="11" s="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R260" i="11"/>
  <c r="Q260" i="11"/>
  <c r="P260" i="11"/>
  <c r="U260" i="11" s="1"/>
  <c r="L260" i="11"/>
  <c r="J260" i="11"/>
  <c r="H260" i="11"/>
  <c r="F260" i="11"/>
  <c r="E260" i="11"/>
  <c r="D260" i="11"/>
  <c r="G260" i="11" s="1"/>
  <c r="S259" i="11"/>
  <c r="R259" i="11"/>
  <c r="T259" i="11" s="1"/>
  <c r="Q259" i="11"/>
  <c r="P259" i="11"/>
  <c r="L259" i="11"/>
  <c r="J259" i="11"/>
  <c r="U259" i="11" s="1"/>
  <c r="H259" i="11"/>
  <c r="F259" i="11"/>
  <c r="E259" i="11"/>
  <c r="K259" i="11" s="1"/>
  <c r="D259" i="11"/>
  <c r="U258" i="11"/>
  <c r="T258" i="11"/>
  <c r="O258" i="11"/>
  <c r="N258" i="11"/>
  <c r="M258" i="11"/>
  <c r="K258" i="11"/>
  <c r="I258" i="11"/>
  <c r="G258" i="11"/>
  <c r="U257" i="11"/>
  <c r="T257" i="11"/>
  <c r="O257" i="11"/>
  <c r="N257" i="1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S254" i="11"/>
  <c r="R254" i="11"/>
  <c r="T254" i="11" s="1"/>
  <c r="Q254" i="11"/>
  <c r="P254" i="11"/>
  <c r="L254" i="11"/>
  <c r="J254" i="11"/>
  <c r="H254" i="11"/>
  <c r="F254" i="11"/>
  <c r="N254" i="11" s="1"/>
  <c r="E254" i="11"/>
  <c r="M254" i="11" s="1"/>
  <c r="D254" i="11"/>
  <c r="U253" i="11"/>
  <c r="T253" i="11"/>
  <c r="N253" i="11"/>
  <c r="O253" i="11" s="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N248" i="11"/>
  <c r="O248" i="11" s="1"/>
  <c r="M248" i="11"/>
  <c r="K248" i="11"/>
  <c r="I248" i="11"/>
  <c r="G248" i="11"/>
  <c r="S247" i="11"/>
  <c r="R247" i="11"/>
  <c r="Q247" i="11"/>
  <c r="P247" i="11"/>
  <c r="L247" i="11"/>
  <c r="J247" i="11"/>
  <c r="H247" i="11"/>
  <c r="F247" i="11"/>
  <c r="N247" i="11" s="1"/>
  <c r="E247" i="11"/>
  <c r="D247" i="11"/>
  <c r="U246" i="11"/>
  <c r="T246" i="11"/>
  <c r="N246" i="11"/>
  <c r="O246" i="11" s="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O244" i="11"/>
  <c r="N244" i="11"/>
  <c r="M244" i="11"/>
  <c r="K244" i="11"/>
  <c r="I244" i="11"/>
  <c r="G244" i="11"/>
  <c r="U243" i="11"/>
  <c r="T243" i="11"/>
  <c r="O243" i="11"/>
  <c r="N243" i="1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S240" i="11"/>
  <c r="R240" i="11"/>
  <c r="Q240" i="11"/>
  <c r="P240" i="11"/>
  <c r="L240" i="11"/>
  <c r="J240" i="11"/>
  <c r="H240" i="11"/>
  <c r="F240" i="11"/>
  <c r="E240" i="11"/>
  <c r="D240" i="11"/>
  <c r="G240" i="11" s="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O236" i="11"/>
  <c r="N236" i="11"/>
  <c r="M236" i="11"/>
  <c r="K236" i="11"/>
  <c r="I236" i="11"/>
  <c r="G236" i="11"/>
  <c r="U235" i="11"/>
  <c r="T235" i="11"/>
  <c r="N235" i="11"/>
  <c r="O235" i="11" s="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R231" i="11"/>
  <c r="T231" i="11" s="1"/>
  <c r="Q231" i="11"/>
  <c r="P231" i="11"/>
  <c r="L231" i="11"/>
  <c r="J231" i="11"/>
  <c r="U231" i="11" s="1"/>
  <c r="H231" i="11"/>
  <c r="F231" i="11"/>
  <c r="E231" i="11"/>
  <c r="M231" i="11" s="1"/>
  <c r="D231" i="11"/>
  <c r="S230" i="11"/>
  <c r="R230" i="11"/>
  <c r="T230" i="11" s="1"/>
  <c r="Q230" i="11"/>
  <c r="P230" i="11"/>
  <c r="L230" i="11"/>
  <c r="J230" i="11"/>
  <c r="H230" i="11"/>
  <c r="F230" i="11"/>
  <c r="N230" i="11" s="1"/>
  <c r="E230" i="11"/>
  <c r="O230" i="11" s="1"/>
  <c r="D230" i="11"/>
  <c r="U229" i="11"/>
  <c r="T229" i="11"/>
  <c r="O229" i="11"/>
  <c r="N229" i="11"/>
  <c r="M229" i="11"/>
  <c r="K229" i="11"/>
  <c r="I229" i="11"/>
  <c r="G229" i="11"/>
  <c r="U228" i="11"/>
  <c r="T228" i="11"/>
  <c r="O228" i="11"/>
  <c r="N228" i="11"/>
  <c r="M228" i="11"/>
  <c r="K228" i="11"/>
  <c r="I228" i="11"/>
  <c r="G228" i="11"/>
  <c r="U227" i="11"/>
  <c r="T227" i="11"/>
  <c r="O227" i="11"/>
  <c r="N227" i="11"/>
  <c r="M227" i="11"/>
  <c r="K227" i="11"/>
  <c r="I227" i="11"/>
  <c r="G227" i="11"/>
  <c r="U226" i="11"/>
  <c r="T226" i="11"/>
  <c r="N226" i="11"/>
  <c r="O226" i="11" s="1"/>
  <c r="M226" i="11"/>
  <c r="K226" i="11"/>
  <c r="I226" i="11"/>
  <c r="G226" i="11"/>
  <c r="U225" i="11"/>
  <c r="T225" i="11"/>
  <c r="N225" i="11"/>
  <c r="O225" i="11" s="1"/>
  <c r="M225" i="11"/>
  <c r="K225" i="11"/>
  <c r="I225" i="11"/>
  <c r="G225" i="11"/>
  <c r="S224" i="11"/>
  <c r="R224" i="11"/>
  <c r="Q224" i="11"/>
  <c r="P224" i="11"/>
  <c r="L224" i="11"/>
  <c r="J224" i="11"/>
  <c r="H224" i="11"/>
  <c r="F224" i="11"/>
  <c r="N224" i="11" s="1"/>
  <c r="E224" i="11"/>
  <c r="D224" i="11"/>
  <c r="U223" i="11"/>
  <c r="T223" i="11"/>
  <c r="N223" i="11"/>
  <c r="O223" i="11" s="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O219" i="11"/>
  <c r="N219" i="11"/>
  <c r="M219" i="11"/>
  <c r="K219" i="11"/>
  <c r="I219" i="11"/>
  <c r="G219" i="11"/>
  <c r="U218" i="11"/>
  <c r="T218" i="11"/>
  <c r="N218" i="11"/>
  <c r="O218" i="11" s="1"/>
  <c r="M218" i="11"/>
  <c r="K218" i="11"/>
  <c r="I218" i="11"/>
  <c r="G218" i="11"/>
  <c r="U217" i="11"/>
  <c r="T217" i="11"/>
  <c r="O217" i="11"/>
  <c r="N217" i="11"/>
  <c r="M217" i="11"/>
  <c r="K217" i="11"/>
  <c r="I217" i="11"/>
  <c r="G217" i="11"/>
  <c r="S216" i="11"/>
  <c r="R216" i="11"/>
  <c r="T216" i="11" s="1"/>
  <c r="Q216" i="11"/>
  <c r="P216" i="11"/>
  <c r="U216" i="11" s="1"/>
  <c r="L216" i="11"/>
  <c r="J216" i="11"/>
  <c r="H216" i="11"/>
  <c r="F216" i="11"/>
  <c r="N216" i="11" s="1"/>
  <c r="E216" i="11"/>
  <c r="D216" i="11"/>
  <c r="G216" i="11" s="1"/>
  <c r="U215" i="11"/>
  <c r="T215" i="11"/>
  <c r="O215" i="11"/>
  <c r="N215" i="11"/>
  <c r="M215" i="11"/>
  <c r="K215" i="11"/>
  <c r="I215" i="11"/>
  <c r="G215" i="11"/>
  <c r="U214" i="11"/>
  <c r="T214" i="11"/>
  <c r="O214" i="11"/>
  <c r="N214" i="1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S205" i="11"/>
  <c r="R205" i="11"/>
  <c r="T205" i="11" s="1"/>
  <c r="Q205" i="11"/>
  <c r="P205" i="11"/>
  <c r="L205" i="11"/>
  <c r="J205" i="11"/>
  <c r="U205" i="11" s="1"/>
  <c r="H205" i="11"/>
  <c r="F205" i="11"/>
  <c r="E205" i="11"/>
  <c r="M205" i="11" s="1"/>
  <c r="D205" i="11"/>
  <c r="S204" i="11"/>
  <c r="R204" i="11"/>
  <c r="T204" i="11" s="1"/>
  <c r="Q204" i="11"/>
  <c r="P204" i="11"/>
  <c r="L204" i="11"/>
  <c r="J204" i="11"/>
  <c r="H204" i="11"/>
  <c r="F204" i="11"/>
  <c r="N204" i="11" s="1"/>
  <c r="E204" i="11"/>
  <c r="M204" i="11" s="1"/>
  <c r="D204" i="1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O201" i="11"/>
  <c r="N201" i="1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S198" i="11"/>
  <c r="R198" i="11"/>
  <c r="T198" i="11" s="1"/>
  <c r="Q198" i="11"/>
  <c r="P198" i="11"/>
  <c r="U198" i="11" s="1"/>
  <c r="L198" i="11"/>
  <c r="J198" i="11"/>
  <c r="H198" i="11"/>
  <c r="F198" i="11"/>
  <c r="N198" i="11" s="1"/>
  <c r="E198" i="11"/>
  <c r="D198" i="1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S191" i="11"/>
  <c r="R191" i="11"/>
  <c r="T191" i="11" s="1"/>
  <c r="Q191" i="11"/>
  <c r="P191" i="11"/>
  <c r="U191" i="11" s="1"/>
  <c r="L191" i="11"/>
  <c r="J191" i="11"/>
  <c r="H191" i="11"/>
  <c r="F191" i="11"/>
  <c r="N191" i="11" s="1"/>
  <c r="E191" i="11"/>
  <c r="D191" i="11"/>
  <c r="G191" i="11" s="1"/>
  <c r="U190" i="11"/>
  <c r="T190" i="11"/>
  <c r="N190" i="11"/>
  <c r="O190" i="11" s="1"/>
  <c r="M190" i="11"/>
  <c r="K190" i="11"/>
  <c r="I190" i="11"/>
  <c r="G190" i="11"/>
  <c r="U189" i="11"/>
  <c r="T189" i="11"/>
  <c r="N189" i="11"/>
  <c r="O189" i="11" s="1"/>
  <c r="M189" i="11"/>
  <c r="K189" i="11"/>
  <c r="I189" i="11"/>
  <c r="G189" i="11"/>
  <c r="U188" i="11"/>
  <c r="T188" i="11"/>
  <c r="N188" i="11"/>
  <c r="O188" i="11" s="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S185" i="11"/>
  <c r="R185" i="11"/>
  <c r="T185" i="11" s="1"/>
  <c r="Q185" i="11"/>
  <c r="P185" i="11"/>
  <c r="L185" i="11"/>
  <c r="J185" i="11"/>
  <c r="U185" i="11" s="1"/>
  <c r="H185" i="11"/>
  <c r="F185" i="11"/>
  <c r="N185" i="11" s="1"/>
  <c r="E185" i="11"/>
  <c r="D185" i="11"/>
  <c r="U184" i="11"/>
  <c r="T184" i="11"/>
  <c r="N184" i="11"/>
  <c r="O184" i="11" s="1"/>
  <c r="M184" i="11"/>
  <c r="K184" i="11"/>
  <c r="I184" i="11"/>
  <c r="G184" i="11"/>
  <c r="U183" i="11"/>
  <c r="T183" i="11"/>
  <c r="O183" i="11"/>
  <c r="N183" i="1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S179" i="11"/>
  <c r="R179" i="11"/>
  <c r="T179" i="11" s="1"/>
  <c r="Q179" i="11"/>
  <c r="P179" i="11"/>
  <c r="U179" i="11" s="1"/>
  <c r="L179" i="11"/>
  <c r="J179" i="11"/>
  <c r="H179" i="11"/>
  <c r="F179" i="11"/>
  <c r="N179" i="11" s="1"/>
  <c r="E179" i="11"/>
  <c r="D179" i="1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R170" i="11"/>
  <c r="Q170" i="11"/>
  <c r="P170" i="11"/>
  <c r="L170" i="11"/>
  <c r="J170" i="11"/>
  <c r="H170" i="11"/>
  <c r="F170" i="11"/>
  <c r="N170" i="11" s="1"/>
  <c r="E170" i="11"/>
  <c r="D170" i="11"/>
  <c r="I170" i="11" s="1"/>
  <c r="S169" i="11"/>
  <c r="R169" i="11"/>
  <c r="T169" i="11" s="1"/>
  <c r="Q169" i="11"/>
  <c r="P169" i="11"/>
  <c r="U169" i="11" s="1"/>
  <c r="L169" i="11"/>
  <c r="J169" i="11"/>
  <c r="H169" i="11"/>
  <c r="F169" i="11"/>
  <c r="N169" i="11" s="1"/>
  <c r="E169" i="11"/>
  <c r="D169" i="11"/>
  <c r="G169" i="11" s="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R163" i="11"/>
  <c r="T163" i="11" s="1"/>
  <c r="Q163" i="11"/>
  <c r="P163" i="11"/>
  <c r="L163" i="11"/>
  <c r="J163" i="11"/>
  <c r="U163" i="11" s="1"/>
  <c r="H163" i="11"/>
  <c r="F163" i="11"/>
  <c r="E163" i="11"/>
  <c r="M163" i="11" s="1"/>
  <c r="D163" i="1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O158" i="11"/>
  <c r="N158" i="11"/>
  <c r="M158" i="11"/>
  <c r="K158" i="11"/>
  <c r="I158" i="11"/>
  <c r="G158" i="11"/>
  <c r="S157" i="11"/>
  <c r="R157" i="11"/>
  <c r="T157" i="11" s="1"/>
  <c r="Q157" i="11"/>
  <c r="P157" i="11"/>
  <c r="L157" i="11"/>
  <c r="J157" i="11"/>
  <c r="H157" i="11"/>
  <c r="F157" i="11"/>
  <c r="E157" i="11"/>
  <c r="D157" i="11"/>
  <c r="U156" i="11"/>
  <c r="T156" i="11"/>
  <c r="N156" i="11"/>
  <c r="O156" i="11" s="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N152" i="11"/>
  <c r="O152" i="11" s="1"/>
  <c r="M152" i="11"/>
  <c r="K152" i="11"/>
  <c r="I152" i="11"/>
  <c r="G152" i="11"/>
  <c r="U151" i="11"/>
  <c r="T151" i="11"/>
  <c r="O151" i="11"/>
  <c r="N151" i="11"/>
  <c r="M151" i="11"/>
  <c r="K151" i="11"/>
  <c r="I151" i="11"/>
  <c r="G151" i="11"/>
  <c r="S150" i="11"/>
  <c r="R150" i="11"/>
  <c r="T150" i="11" s="1"/>
  <c r="Q150" i="11"/>
  <c r="P150" i="11"/>
  <c r="L150" i="11"/>
  <c r="J150" i="11"/>
  <c r="H150" i="11"/>
  <c r="F150" i="11"/>
  <c r="N150" i="11" s="1"/>
  <c r="E150" i="11"/>
  <c r="D150" i="11"/>
  <c r="U149" i="11"/>
  <c r="T149" i="11"/>
  <c r="O149" i="11"/>
  <c r="N149" i="1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S144" i="11"/>
  <c r="R144" i="11"/>
  <c r="T144" i="11" s="1"/>
  <c r="Q144" i="11"/>
  <c r="P144" i="11"/>
  <c r="U144" i="11" s="1"/>
  <c r="L144" i="11"/>
  <c r="J144" i="11"/>
  <c r="H144" i="11"/>
  <c r="F144" i="11"/>
  <c r="N144" i="11" s="1"/>
  <c r="E144" i="11"/>
  <c r="D144" i="11"/>
  <c r="G144" i="11" s="1"/>
  <c r="U143" i="11"/>
  <c r="T143" i="11"/>
  <c r="O143" i="11"/>
  <c r="N143" i="11"/>
  <c r="M143" i="11"/>
  <c r="K143" i="11"/>
  <c r="I143" i="11"/>
  <c r="G143" i="11"/>
  <c r="U142" i="11"/>
  <c r="T142" i="11"/>
  <c r="O142" i="11"/>
  <c r="N142" i="1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S137" i="11"/>
  <c r="R137" i="11"/>
  <c r="T137" i="11" s="1"/>
  <c r="Q137" i="11"/>
  <c r="P137" i="11"/>
  <c r="U137" i="11" s="1"/>
  <c r="L137" i="11"/>
  <c r="J137" i="11"/>
  <c r="H137" i="11"/>
  <c r="F137" i="11"/>
  <c r="N137" i="11" s="1"/>
  <c r="E137" i="11"/>
  <c r="K137" i="11" s="1"/>
  <c r="D137" i="11"/>
  <c r="I137" i="11" s="1"/>
  <c r="U136" i="11"/>
  <c r="T136" i="11"/>
  <c r="O136" i="11"/>
  <c r="N136" i="1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O133" i="11"/>
  <c r="N133" i="11"/>
  <c r="M133" i="11"/>
  <c r="K133" i="11"/>
  <c r="I133" i="11"/>
  <c r="G133" i="11"/>
  <c r="S132" i="11"/>
  <c r="R132" i="11"/>
  <c r="T132" i="11" s="1"/>
  <c r="Q132" i="11"/>
  <c r="P132" i="11"/>
  <c r="U132" i="11" s="1"/>
  <c r="L132" i="11"/>
  <c r="J132" i="11"/>
  <c r="H132" i="11"/>
  <c r="F132" i="11"/>
  <c r="N132" i="11" s="1"/>
  <c r="O132" i="11" s="1"/>
  <c r="E132" i="11"/>
  <c r="M132" i="11" s="1"/>
  <c r="D132" i="11"/>
  <c r="U131" i="11"/>
  <c r="T131" i="11"/>
  <c r="N131" i="11"/>
  <c r="O131" i="11" s="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S126" i="11"/>
  <c r="R126" i="11"/>
  <c r="T126" i="11" s="1"/>
  <c r="Q126" i="11"/>
  <c r="P126" i="11"/>
  <c r="U126" i="11" s="1"/>
  <c r="L126" i="11"/>
  <c r="J126" i="11"/>
  <c r="H126" i="11"/>
  <c r="F126" i="11"/>
  <c r="E126" i="11"/>
  <c r="D126" i="11"/>
  <c r="G126" i="11" s="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S121" i="11"/>
  <c r="R121" i="11"/>
  <c r="T121" i="11" s="1"/>
  <c r="Q121" i="11"/>
  <c r="P121" i="11"/>
  <c r="U121" i="11" s="1"/>
  <c r="L121" i="11"/>
  <c r="J121" i="11"/>
  <c r="H121" i="11"/>
  <c r="F121" i="11"/>
  <c r="N121" i="11" s="1"/>
  <c r="E121" i="11"/>
  <c r="K121" i="11" s="1"/>
  <c r="D121" i="11"/>
  <c r="U120" i="11"/>
  <c r="T120" i="11"/>
  <c r="O120" i="11"/>
  <c r="N120" i="1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N117" i="11"/>
  <c r="O117" i="11" s="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S112" i="11"/>
  <c r="R112" i="11"/>
  <c r="T112" i="11" s="1"/>
  <c r="Q112" i="11"/>
  <c r="P112" i="11"/>
  <c r="L112" i="11"/>
  <c r="J112" i="11"/>
  <c r="H112" i="11"/>
  <c r="F112" i="11"/>
  <c r="N112" i="11" s="1"/>
  <c r="E112" i="11"/>
  <c r="K112" i="11" s="1"/>
  <c r="D112" i="11"/>
  <c r="U111" i="11"/>
  <c r="T111" i="11"/>
  <c r="O111" i="11"/>
  <c r="N111" i="11"/>
  <c r="M111" i="11"/>
  <c r="K111" i="11"/>
  <c r="I111" i="11"/>
  <c r="G111" i="11"/>
  <c r="U110" i="11"/>
  <c r="T110" i="11"/>
  <c r="N110" i="11"/>
  <c r="O110" i="11" s="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O108" i="11"/>
  <c r="N108" i="1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S106" i="11"/>
  <c r="R106" i="11"/>
  <c r="T106" i="11" s="1"/>
  <c r="Q106" i="11"/>
  <c r="P106" i="11"/>
  <c r="L106" i="11"/>
  <c r="J106" i="11"/>
  <c r="H106" i="11"/>
  <c r="F106" i="11"/>
  <c r="E106" i="11"/>
  <c r="D106" i="11"/>
  <c r="I106" i="11" s="1"/>
  <c r="U105" i="11"/>
  <c r="T105" i="11"/>
  <c r="N105" i="11"/>
  <c r="O105" i="11" s="1"/>
  <c r="M105" i="11"/>
  <c r="K105" i="11"/>
  <c r="I105" i="11"/>
  <c r="G105" i="11"/>
  <c r="S102" i="11"/>
  <c r="R102" i="11"/>
  <c r="T102" i="11" s="1"/>
  <c r="Q102" i="11"/>
  <c r="P102" i="11"/>
  <c r="L102" i="11"/>
  <c r="J102" i="11"/>
  <c r="H102" i="11"/>
  <c r="F102" i="11"/>
  <c r="N102" i="11" s="1"/>
  <c r="E102" i="11"/>
  <c r="M102" i="11" s="1"/>
  <c r="D102" i="11"/>
  <c r="G102" i="11" s="1"/>
  <c r="S101" i="11"/>
  <c r="R101" i="11"/>
  <c r="Q101" i="11"/>
  <c r="P101" i="11"/>
  <c r="L101" i="11"/>
  <c r="J101" i="11"/>
  <c r="H101" i="11"/>
  <c r="F101" i="11"/>
  <c r="E101" i="11"/>
  <c r="D101" i="11"/>
  <c r="U100" i="11"/>
  <c r="T100" i="11"/>
  <c r="O100" i="11"/>
  <c r="N100" i="11"/>
  <c r="M100" i="11"/>
  <c r="K100" i="11"/>
  <c r="I100" i="11"/>
  <c r="G100" i="11"/>
  <c r="U99" i="11"/>
  <c r="T99" i="11"/>
  <c r="N99" i="11"/>
  <c r="O99" i="11" s="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O97" i="11"/>
  <c r="N97" i="11"/>
  <c r="M97" i="11"/>
  <c r="K97" i="11"/>
  <c r="I97" i="11"/>
  <c r="G97" i="11"/>
  <c r="S96" i="11"/>
  <c r="R96" i="11"/>
  <c r="T96" i="11" s="1"/>
  <c r="Q96" i="11"/>
  <c r="P96" i="11"/>
  <c r="U96" i="11" s="1"/>
  <c r="L96" i="11"/>
  <c r="J96" i="11"/>
  <c r="H96" i="11"/>
  <c r="F96" i="11"/>
  <c r="N96" i="11" s="1"/>
  <c r="E96" i="11"/>
  <c r="D96" i="11"/>
  <c r="U95" i="11"/>
  <c r="T95" i="11"/>
  <c r="O95" i="11"/>
  <c r="N95" i="1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N93" i="11"/>
  <c r="O93" i="11" s="1"/>
  <c r="M93" i="11"/>
  <c r="K93" i="11"/>
  <c r="I93" i="11"/>
  <c r="G93" i="11"/>
  <c r="U92" i="11"/>
  <c r="T92" i="11"/>
  <c r="N92" i="11"/>
  <c r="O92" i="11" s="1"/>
  <c r="M92" i="11"/>
  <c r="K92" i="11"/>
  <c r="I92" i="11"/>
  <c r="G92" i="11"/>
  <c r="S91" i="11"/>
  <c r="R91" i="11"/>
  <c r="T91" i="11" s="1"/>
  <c r="Q91" i="11"/>
  <c r="P91" i="11"/>
  <c r="L91" i="11"/>
  <c r="J91" i="11"/>
  <c r="H91" i="11"/>
  <c r="F91" i="11"/>
  <c r="N91" i="11" s="1"/>
  <c r="O91" i="11" s="1"/>
  <c r="E91" i="11"/>
  <c r="M91" i="11" s="1"/>
  <c r="D91" i="11"/>
  <c r="U90" i="11"/>
  <c r="T90" i="11"/>
  <c r="N90" i="11"/>
  <c r="O90" i="11" s="1"/>
  <c r="M90" i="11"/>
  <c r="K90" i="11"/>
  <c r="I90" i="11"/>
  <c r="G90" i="11"/>
  <c r="U89" i="11"/>
  <c r="T89" i="11"/>
  <c r="N89" i="11"/>
  <c r="O89" i="11" s="1"/>
  <c r="M89" i="11"/>
  <c r="K89" i="11"/>
  <c r="I89" i="11"/>
  <c r="G89" i="11"/>
  <c r="U88" i="11"/>
  <c r="T88" i="11"/>
  <c r="O88" i="11"/>
  <c r="N88" i="11"/>
  <c r="M88" i="11"/>
  <c r="K88" i="11"/>
  <c r="I88" i="11"/>
  <c r="G88" i="11"/>
  <c r="S85" i="11"/>
  <c r="R85" i="11"/>
  <c r="T85" i="11" s="1"/>
  <c r="Q85" i="11"/>
  <c r="P85" i="11"/>
  <c r="L85" i="11"/>
  <c r="J85" i="11"/>
  <c r="H85" i="11"/>
  <c r="N85" i="11" s="1"/>
  <c r="F85" i="11"/>
  <c r="E85" i="11"/>
  <c r="M85" i="11" s="1"/>
  <c r="D85" i="11"/>
  <c r="G85" i="11" s="1"/>
  <c r="S84" i="11"/>
  <c r="R84" i="11"/>
  <c r="T84" i="11" s="1"/>
  <c r="Q84" i="11"/>
  <c r="P84" i="11"/>
  <c r="L84" i="11"/>
  <c r="J84" i="11"/>
  <c r="H84" i="11"/>
  <c r="F84" i="11"/>
  <c r="N84" i="11" s="1"/>
  <c r="E84" i="11"/>
  <c r="M84" i="11" s="1"/>
  <c r="D84" i="11"/>
  <c r="U83" i="11"/>
  <c r="T83" i="11"/>
  <c r="N83" i="11"/>
  <c r="O83" i="11" s="1"/>
  <c r="M83" i="11"/>
  <c r="K83" i="11"/>
  <c r="I83" i="11"/>
  <c r="G83" i="11"/>
  <c r="U82" i="11"/>
  <c r="T82" i="11"/>
  <c r="O82" i="11"/>
  <c r="N82" i="1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N79" i="11"/>
  <c r="O79" i="11" s="1"/>
  <c r="M79" i="11"/>
  <c r="K79" i="11"/>
  <c r="I79" i="11"/>
  <c r="G79" i="11"/>
  <c r="S78" i="11"/>
  <c r="R78" i="11"/>
  <c r="T78" i="11" s="1"/>
  <c r="Q78" i="11"/>
  <c r="P78" i="11"/>
  <c r="U78" i="11" s="1"/>
  <c r="L78" i="11"/>
  <c r="J78" i="11"/>
  <c r="H78" i="11"/>
  <c r="N78" i="11" s="1"/>
  <c r="F78" i="11"/>
  <c r="E78" i="11"/>
  <c r="D78" i="11"/>
  <c r="I78" i="11" s="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N72" i="11"/>
  <c r="O72" i="11" s="1"/>
  <c r="M72" i="11"/>
  <c r="K72" i="11"/>
  <c r="I72" i="11"/>
  <c r="G72" i="11"/>
  <c r="U71" i="11"/>
  <c r="T71" i="11"/>
  <c r="O71" i="11"/>
  <c r="N71" i="11"/>
  <c r="M71" i="11"/>
  <c r="K71" i="11"/>
  <c r="I71" i="11"/>
  <c r="G71" i="11"/>
  <c r="S70" i="11"/>
  <c r="R70" i="11"/>
  <c r="T70" i="11" s="1"/>
  <c r="Q70" i="11"/>
  <c r="P70" i="11"/>
  <c r="U70" i="11" s="1"/>
  <c r="L70" i="11"/>
  <c r="J70" i="11"/>
  <c r="H70" i="11"/>
  <c r="F70" i="11"/>
  <c r="E70" i="11"/>
  <c r="D70" i="11"/>
  <c r="I70" i="11" s="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S63" i="11"/>
  <c r="R63" i="11"/>
  <c r="T63" i="11" s="1"/>
  <c r="Q63" i="11"/>
  <c r="P63" i="11"/>
  <c r="U63" i="11" s="1"/>
  <c r="L63" i="11"/>
  <c r="J63" i="11"/>
  <c r="H63" i="11"/>
  <c r="F63" i="11"/>
  <c r="E63" i="11"/>
  <c r="D63" i="11"/>
  <c r="G63" i="11" s="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S58" i="11"/>
  <c r="R58" i="11"/>
  <c r="T58" i="11" s="1"/>
  <c r="Q58" i="11"/>
  <c r="P58" i="11"/>
  <c r="L58" i="11"/>
  <c r="J58" i="11"/>
  <c r="H58" i="11"/>
  <c r="F58" i="11"/>
  <c r="N58" i="11" s="1"/>
  <c r="E58" i="11"/>
  <c r="M58" i="11" s="1"/>
  <c r="D58" i="11"/>
  <c r="U57" i="11"/>
  <c r="T57" i="11"/>
  <c r="N57" i="11"/>
  <c r="O57" i="11" s="1"/>
  <c r="M57" i="11"/>
  <c r="K57" i="11"/>
  <c r="I57" i="11"/>
  <c r="G57" i="11"/>
  <c r="S54" i="11"/>
  <c r="R54" i="11"/>
  <c r="T54" i="11" s="1"/>
  <c r="Q54" i="11"/>
  <c r="P54" i="11"/>
  <c r="L54" i="11"/>
  <c r="J54" i="11"/>
  <c r="H54" i="11"/>
  <c r="F54" i="11"/>
  <c r="N54" i="11" s="1"/>
  <c r="E54" i="11"/>
  <c r="M54" i="11" s="1"/>
  <c r="D54" i="11"/>
  <c r="S53" i="11"/>
  <c r="R53" i="11"/>
  <c r="T53" i="11" s="1"/>
  <c r="Q53" i="11"/>
  <c r="P53" i="11"/>
  <c r="U53" i="11" s="1"/>
  <c r="L53" i="11"/>
  <c r="J53" i="11"/>
  <c r="H53" i="11"/>
  <c r="F53" i="11"/>
  <c r="N53" i="11" s="1"/>
  <c r="E53" i="11"/>
  <c r="O53" i="11" s="1"/>
  <c r="D53" i="11"/>
  <c r="G53" i="11" s="1"/>
  <c r="U52" i="11"/>
  <c r="T52" i="11"/>
  <c r="O52" i="11"/>
  <c r="N52" i="11"/>
  <c r="M52" i="11"/>
  <c r="K52" i="11"/>
  <c r="I52" i="11"/>
  <c r="G52" i="11"/>
  <c r="U51" i="11"/>
  <c r="T51" i="11"/>
  <c r="O51" i="11"/>
  <c r="N51" i="11"/>
  <c r="M51" i="11"/>
  <c r="K51" i="11"/>
  <c r="I51" i="11"/>
  <c r="G51" i="11"/>
  <c r="U50" i="11"/>
  <c r="T50" i="11"/>
  <c r="O50" i="11"/>
  <c r="N50" i="1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S47" i="11"/>
  <c r="R47" i="11"/>
  <c r="Q47" i="11"/>
  <c r="P47" i="11"/>
  <c r="U47" i="11" s="1"/>
  <c r="L47" i="11"/>
  <c r="J47" i="11"/>
  <c r="H47" i="11"/>
  <c r="F47" i="11"/>
  <c r="E47" i="11"/>
  <c r="D47" i="11"/>
  <c r="I47" i="11" s="1"/>
  <c r="U46" i="11"/>
  <c r="T46" i="11"/>
  <c r="N46" i="11"/>
  <c r="O46" i="11" s="1"/>
  <c r="M46" i="11"/>
  <c r="K46" i="11"/>
  <c r="I46" i="11"/>
  <c r="G46" i="11"/>
  <c r="U45" i="11"/>
  <c r="T45" i="11"/>
  <c r="O45" i="11"/>
  <c r="N45" i="1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S40" i="11"/>
  <c r="R40" i="11"/>
  <c r="T40" i="11" s="1"/>
  <c r="Q40" i="11"/>
  <c r="P40" i="11"/>
  <c r="U40" i="11" s="1"/>
  <c r="L40" i="11"/>
  <c r="J40" i="11"/>
  <c r="H40" i="11"/>
  <c r="F40" i="11"/>
  <c r="E40" i="11"/>
  <c r="K40" i="11" s="1"/>
  <c r="D40" i="11"/>
  <c r="U39" i="11"/>
  <c r="T39" i="11"/>
  <c r="O39" i="11"/>
  <c r="N39" i="1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N37" i="11"/>
  <c r="O37" i="11" s="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R35" i="11"/>
  <c r="T35" i="11" s="1"/>
  <c r="Q35" i="11"/>
  <c r="P35" i="11"/>
  <c r="L35" i="11"/>
  <c r="J35" i="11"/>
  <c r="H35" i="11"/>
  <c r="F35" i="11"/>
  <c r="N35" i="11" s="1"/>
  <c r="E35" i="11"/>
  <c r="M35" i="11" s="1"/>
  <c r="D35" i="11"/>
  <c r="U34" i="11"/>
  <c r="T34" i="11"/>
  <c r="N34" i="11"/>
  <c r="O34" i="11" s="1"/>
  <c r="M34" i="11"/>
  <c r="K34" i="11"/>
  <c r="I34" i="11"/>
  <c r="G34" i="11"/>
  <c r="U33" i="11"/>
  <c r="T33" i="11"/>
  <c r="N33" i="11"/>
  <c r="O33" i="11" s="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S27" i="11"/>
  <c r="R27" i="11"/>
  <c r="T27" i="11" s="1"/>
  <c r="Q27" i="11"/>
  <c r="P27" i="11"/>
  <c r="U27" i="11" s="1"/>
  <c r="L27" i="11"/>
  <c r="J27" i="11"/>
  <c r="H27" i="11"/>
  <c r="F27" i="11"/>
  <c r="N27" i="11" s="1"/>
  <c r="E27" i="11"/>
  <c r="D27" i="11"/>
  <c r="G27" i="11" s="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N23" i="11"/>
  <c r="O23" i="11" s="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O20" i="11"/>
  <c r="N20" i="11"/>
  <c r="M20" i="11"/>
  <c r="K20" i="11"/>
  <c r="I20" i="11"/>
  <c r="G20" i="11"/>
  <c r="S19" i="11"/>
  <c r="R19" i="11"/>
  <c r="Q19" i="11"/>
  <c r="P19" i="11"/>
  <c r="L19" i="11"/>
  <c r="J19" i="11"/>
  <c r="H19" i="11"/>
  <c r="F19" i="11"/>
  <c r="E19" i="11"/>
  <c r="D19" i="11"/>
  <c r="I19" i="11" s="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N16" i="11"/>
  <c r="O16" i="11" s="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N14" i="11"/>
  <c r="O14" i="11" s="1"/>
  <c r="M14" i="11"/>
  <c r="K14" i="11"/>
  <c r="I14" i="11"/>
  <c r="G14" i="11"/>
  <c r="U13" i="11"/>
  <c r="T13" i="11"/>
  <c r="O13" i="11"/>
  <c r="N13" i="1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N11" i="11"/>
  <c r="O11" i="11" s="1"/>
  <c r="M11" i="11"/>
  <c r="K11" i="11"/>
  <c r="I11" i="11"/>
  <c r="G11" i="11"/>
  <c r="S10" i="11"/>
  <c r="R10" i="11"/>
  <c r="T10" i="11" s="1"/>
  <c r="Q10" i="11"/>
  <c r="P10" i="11"/>
  <c r="L10" i="11"/>
  <c r="J10" i="11"/>
  <c r="H10" i="11"/>
  <c r="F10" i="11"/>
  <c r="E10" i="11"/>
  <c r="K10" i="11" s="1"/>
  <c r="D10" i="11"/>
  <c r="U9" i="11"/>
  <c r="T9" i="11"/>
  <c r="N9" i="11"/>
  <c r="O9" i="11" s="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T339" i="10" s="1"/>
  <c r="Q339" i="10"/>
  <c r="P339" i="10"/>
  <c r="L339" i="10"/>
  <c r="J339" i="10"/>
  <c r="H339" i="10"/>
  <c r="F339" i="10"/>
  <c r="E339" i="10"/>
  <c r="D339" i="10"/>
  <c r="I339" i="10" s="1"/>
  <c r="S338" i="10"/>
  <c r="R338" i="10"/>
  <c r="T338" i="10" s="1"/>
  <c r="Q338" i="10"/>
  <c r="P338" i="10"/>
  <c r="L338" i="10"/>
  <c r="J338" i="10"/>
  <c r="H338" i="10"/>
  <c r="F338" i="10"/>
  <c r="N338" i="10" s="1"/>
  <c r="E338" i="10"/>
  <c r="D338" i="10"/>
  <c r="S337" i="10"/>
  <c r="R337" i="10"/>
  <c r="T337" i="10" s="1"/>
  <c r="Q337" i="10"/>
  <c r="P337" i="10"/>
  <c r="L337" i="10"/>
  <c r="J337" i="10"/>
  <c r="H337" i="10"/>
  <c r="F337" i="10"/>
  <c r="N337" i="10" s="1"/>
  <c r="E337" i="10"/>
  <c r="M337" i="10" s="1"/>
  <c r="D337" i="10"/>
  <c r="U336" i="10"/>
  <c r="T336" i="10"/>
  <c r="N336" i="10"/>
  <c r="O336" i="10" s="1"/>
  <c r="M336" i="10"/>
  <c r="K336" i="10"/>
  <c r="I336" i="10"/>
  <c r="G336" i="10"/>
  <c r="U335" i="10"/>
  <c r="T335" i="10"/>
  <c r="O335" i="10"/>
  <c r="N335" i="10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S332" i="10"/>
  <c r="R332" i="10"/>
  <c r="T332" i="10" s="1"/>
  <c r="Q332" i="10"/>
  <c r="P332" i="10"/>
  <c r="L332" i="10"/>
  <c r="J332" i="10"/>
  <c r="H332" i="10"/>
  <c r="F332" i="10"/>
  <c r="N332" i="10" s="1"/>
  <c r="O332" i="10" s="1"/>
  <c r="E332" i="10"/>
  <c r="M332" i="10" s="1"/>
  <c r="D332" i="10"/>
  <c r="I332" i="10" s="1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S323" i="10"/>
  <c r="R323" i="10"/>
  <c r="T323" i="10" s="1"/>
  <c r="Q323" i="10"/>
  <c r="P323" i="10"/>
  <c r="L323" i="10"/>
  <c r="J323" i="10"/>
  <c r="H323" i="10"/>
  <c r="F323" i="10"/>
  <c r="E323" i="10"/>
  <c r="D323" i="10"/>
  <c r="U322" i="10"/>
  <c r="T322" i="10"/>
  <c r="N322" i="10"/>
  <c r="O322" i="10" s="1"/>
  <c r="M322" i="10"/>
  <c r="K322" i="10"/>
  <c r="I322" i="10"/>
  <c r="G322" i="10"/>
  <c r="U321" i="10"/>
  <c r="T321" i="10"/>
  <c r="N321" i="10"/>
  <c r="O321" i="10" s="1"/>
  <c r="M321" i="10"/>
  <c r="K321" i="10"/>
  <c r="I321" i="10"/>
  <c r="G321" i="10"/>
  <c r="U320" i="10"/>
  <c r="T320" i="10"/>
  <c r="N320" i="10"/>
  <c r="O320" i="10" s="1"/>
  <c r="M320" i="10"/>
  <c r="K320" i="10"/>
  <c r="I320" i="10"/>
  <c r="G320" i="10"/>
  <c r="U319" i="10"/>
  <c r="T319" i="10"/>
  <c r="N319" i="10"/>
  <c r="O319" i="10" s="1"/>
  <c r="M319" i="10"/>
  <c r="K319" i="10"/>
  <c r="I319" i="10"/>
  <c r="G319" i="10"/>
  <c r="U318" i="10"/>
  <c r="T318" i="10"/>
  <c r="N318" i="10"/>
  <c r="O318" i="10" s="1"/>
  <c r="M318" i="10"/>
  <c r="K318" i="10"/>
  <c r="I318" i="10"/>
  <c r="G318" i="10"/>
  <c r="S317" i="10"/>
  <c r="R317" i="10"/>
  <c r="T317" i="10" s="1"/>
  <c r="Q317" i="10"/>
  <c r="P317" i="10"/>
  <c r="L317" i="10"/>
  <c r="J317" i="10"/>
  <c r="H317" i="10"/>
  <c r="F317" i="10"/>
  <c r="N317" i="10" s="1"/>
  <c r="E317" i="10"/>
  <c r="D317" i="10"/>
  <c r="U316" i="10"/>
  <c r="T316" i="10"/>
  <c r="N316" i="10"/>
  <c r="O316" i="10" s="1"/>
  <c r="M316" i="10"/>
  <c r="K316" i="10"/>
  <c r="I316" i="10"/>
  <c r="G316" i="10"/>
  <c r="U315" i="10"/>
  <c r="T315" i="10"/>
  <c r="N315" i="10"/>
  <c r="O315" i="10" s="1"/>
  <c r="M315" i="10"/>
  <c r="K315" i="10"/>
  <c r="I315" i="10"/>
  <c r="G315" i="10"/>
  <c r="U314" i="10"/>
  <c r="T314" i="10"/>
  <c r="N314" i="10"/>
  <c r="O314" i="10" s="1"/>
  <c r="M314" i="10"/>
  <c r="K314" i="10"/>
  <c r="I314" i="10"/>
  <c r="G314" i="10"/>
  <c r="U313" i="10"/>
  <c r="T313" i="10"/>
  <c r="N313" i="10"/>
  <c r="O313" i="10" s="1"/>
  <c r="M313" i="10"/>
  <c r="K313" i="10"/>
  <c r="I313" i="10"/>
  <c r="G313" i="10"/>
  <c r="U312" i="10"/>
  <c r="T312" i="10"/>
  <c r="N312" i="10"/>
  <c r="O312" i="10" s="1"/>
  <c r="M312" i="10"/>
  <c r="K312" i="10"/>
  <c r="I312" i="10"/>
  <c r="G312" i="10"/>
  <c r="U311" i="10"/>
  <c r="T311" i="10"/>
  <c r="N311" i="10"/>
  <c r="O311" i="10" s="1"/>
  <c r="M311" i="10"/>
  <c r="K311" i="10"/>
  <c r="I311" i="10"/>
  <c r="G311" i="10"/>
  <c r="S310" i="10"/>
  <c r="R310" i="10"/>
  <c r="T310" i="10" s="1"/>
  <c r="Q310" i="10"/>
  <c r="P310" i="10"/>
  <c r="L310" i="10"/>
  <c r="J310" i="10"/>
  <c r="H310" i="10"/>
  <c r="F310" i="10"/>
  <c r="N310" i="10" s="1"/>
  <c r="E310" i="10"/>
  <c r="M310" i="10" s="1"/>
  <c r="D310" i="10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S303" i="10"/>
  <c r="R303" i="10"/>
  <c r="T303" i="10" s="1"/>
  <c r="Q303" i="10"/>
  <c r="P303" i="10"/>
  <c r="L303" i="10"/>
  <c r="J303" i="10"/>
  <c r="H303" i="10"/>
  <c r="F303" i="10"/>
  <c r="E303" i="10"/>
  <c r="M303" i="10" s="1"/>
  <c r="D303" i="10"/>
  <c r="G303" i="10" s="1"/>
  <c r="U302" i="10"/>
  <c r="T302" i="10"/>
  <c r="N302" i="10"/>
  <c r="O302" i="10" s="1"/>
  <c r="M302" i="10"/>
  <c r="K302" i="10"/>
  <c r="I302" i="10"/>
  <c r="G302" i="10"/>
  <c r="S299" i="10"/>
  <c r="R299" i="10"/>
  <c r="T299" i="10" s="1"/>
  <c r="Q299" i="10"/>
  <c r="P299" i="10"/>
  <c r="L299" i="10"/>
  <c r="J299" i="10"/>
  <c r="H299" i="10"/>
  <c r="F299" i="10"/>
  <c r="E299" i="10"/>
  <c r="D299" i="10"/>
  <c r="S298" i="10"/>
  <c r="R298" i="10"/>
  <c r="T298" i="10" s="1"/>
  <c r="Q298" i="10"/>
  <c r="P298" i="10"/>
  <c r="L298" i="10"/>
  <c r="J298" i="10"/>
  <c r="H298" i="10"/>
  <c r="F298" i="10"/>
  <c r="E298" i="10"/>
  <c r="M298" i="10" s="1"/>
  <c r="D298" i="10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O294" i="10"/>
  <c r="N294" i="10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R292" i="10"/>
  <c r="T292" i="10" s="1"/>
  <c r="Q292" i="10"/>
  <c r="P292" i="10"/>
  <c r="L292" i="10"/>
  <c r="J292" i="10"/>
  <c r="H292" i="10"/>
  <c r="F292" i="10"/>
  <c r="N292" i="10" s="1"/>
  <c r="E292" i="10"/>
  <c r="D292" i="10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S285" i="10"/>
  <c r="R285" i="10"/>
  <c r="T285" i="10" s="1"/>
  <c r="Q285" i="10"/>
  <c r="P285" i="10"/>
  <c r="L285" i="10"/>
  <c r="J285" i="10"/>
  <c r="H285" i="10"/>
  <c r="F285" i="10"/>
  <c r="N285" i="10" s="1"/>
  <c r="E285" i="10"/>
  <c r="M285" i="10" s="1"/>
  <c r="D285" i="10"/>
  <c r="G285" i="10" s="1"/>
  <c r="U284" i="10"/>
  <c r="T284" i="10"/>
  <c r="O284" i="10"/>
  <c r="N284" i="10"/>
  <c r="M284" i="10"/>
  <c r="K284" i="10"/>
  <c r="I284" i="10"/>
  <c r="G284" i="10"/>
  <c r="U283" i="10"/>
  <c r="T283" i="10"/>
  <c r="N283" i="10"/>
  <c r="O283" i="10" s="1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O280" i="10"/>
  <c r="N280" i="10"/>
  <c r="M280" i="10"/>
  <c r="K280" i="10"/>
  <c r="I280" i="10"/>
  <c r="G280" i="10"/>
  <c r="U279" i="10"/>
  <c r="T279" i="10"/>
  <c r="O279" i="10"/>
  <c r="N279" i="10"/>
  <c r="M279" i="10"/>
  <c r="K279" i="10"/>
  <c r="I279" i="10"/>
  <c r="G279" i="10"/>
  <c r="U278" i="10"/>
  <c r="T278" i="10"/>
  <c r="N278" i="10"/>
  <c r="O278" i="10" s="1"/>
  <c r="M278" i="10"/>
  <c r="K278" i="10"/>
  <c r="I278" i="10"/>
  <c r="G278" i="10"/>
  <c r="U277" i="10"/>
  <c r="T277" i="10"/>
  <c r="N277" i="10"/>
  <c r="O277" i="10" s="1"/>
  <c r="M277" i="10"/>
  <c r="K277" i="10"/>
  <c r="I277" i="10"/>
  <c r="G277" i="10"/>
  <c r="U276" i="10"/>
  <c r="T276" i="10"/>
  <c r="N276" i="10"/>
  <c r="O276" i="10" s="1"/>
  <c r="M276" i="10"/>
  <c r="K276" i="10"/>
  <c r="I276" i="10"/>
  <c r="G276" i="10"/>
  <c r="S275" i="10"/>
  <c r="R275" i="10"/>
  <c r="T275" i="10" s="1"/>
  <c r="Q275" i="10"/>
  <c r="P275" i="10"/>
  <c r="L275" i="10"/>
  <c r="J275" i="10"/>
  <c r="H275" i="10"/>
  <c r="F275" i="10"/>
  <c r="E275" i="10"/>
  <c r="D275" i="10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N272" i="10"/>
  <c r="O272" i="10" s="1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O268" i="10"/>
  <c r="N268" i="10"/>
  <c r="M268" i="10"/>
  <c r="K268" i="10"/>
  <c r="I268" i="10"/>
  <c r="G268" i="10"/>
  <c r="S267" i="10"/>
  <c r="R267" i="10"/>
  <c r="T267" i="10" s="1"/>
  <c r="Q267" i="10"/>
  <c r="P267" i="10"/>
  <c r="L267" i="10"/>
  <c r="J267" i="10"/>
  <c r="H267" i="10"/>
  <c r="F267" i="10"/>
  <c r="N267" i="10" s="1"/>
  <c r="O267" i="10" s="1"/>
  <c r="E267" i="10"/>
  <c r="D267" i="10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N263" i="10"/>
  <c r="O263" i="10" s="1"/>
  <c r="M263" i="10"/>
  <c r="K263" i="10"/>
  <c r="I263" i="10"/>
  <c r="G263" i="10"/>
  <c r="S260" i="10"/>
  <c r="R260" i="10"/>
  <c r="T260" i="10" s="1"/>
  <c r="Q260" i="10"/>
  <c r="P260" i="10"/>
  <c r="L260" i="10"/>
  <c r="J260" i="10"/>
  <c r="H260" i="10"/>
  <c r="F260" i="10"/>
  <c r="N260" i="10" s="1"/>
  <c r="E260" i="10"/>
  <c r="M260" i="10" s="1"/>
  <c r="D260" i="10"/>
  <c r="S259" i="10"/>
  <c r="R259" i="10"/>
  <c r="T259" i="10" s="1"/>
  <c r="Q259" i="10"/>
  <c r="P259" i="10"/>
  <c r="L259" i="10"/>
  <c r="J259" i="10"/>
  <c r="H259" i="10"/>
  <c r="F259" i="10"/>
  <c r="N259" i="10" s="1"/>
  <c r="E259" i="10"/>
  <c r="M259" i="10" s="1"/>
  <c r="D259" i="10"/>
  <c r="U258" i="10"/>
  <c r="T258" i="10"/>
  <c r="O258" i="10"/>
  <c r="N258" i="10"/>
  <c r="M258" i="10"/>
  <c r="K258" i="10"/>
  <c r="I258" i="10"/>
  <c r="G258" i="10"/>
  <c r="U257" i="10"/>
  <c r="T257" i="10"/>
  <c r="N257" i="10"/>
  <c r="O257" i="10" s="1"/>
  <c r="M257" i="10"/>
  <c r="K257" i="10"/>
  <c r="I257" i="10"/>
  <c r="G257" i="10"/>
  <c r="U256" i="10"/>
  <c r="T256" i="10"/>
  <c r="N256" i="10"/>
  <c r="O256" i="10" s="1"/>
  <c r="M256" i="10"/>
  <c r="K256" i="10"/>
  <c r="I256" i="10"/>
  <c r="G256" i="10"/>
  <c r="U255" i="10"/>
  <c r="T255" i="10"/>
  <c r="N255" i="10"/>
  <c r="O255" i="10" s="1"/>
  <c r="M255" i="10"/>
  <c r="K255" i="10"/>
  <c r="I255" i="10"/>
  <c r="G255" i="10"/>
  <c r="S254" i="10"/>
  <c r="R254" i="10"/>
  <c r="T254" i="10" s="1"/>
  <c r="Q254" i="10"/>
  <c r="P254" i="10"/>
  <c r="L254" i="10"/>
  <c r="J254" i="10"/>
  <c r="H254" i="10"/>
  <c r="F254" i="10"/>
  <c r="N254" i="10" s="1"/>
  <c r="E254" i="10"/>
  <c r="O254" i="10" s="1"/>
  <c r="D254" i="10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N251" i="10"/>
  <c r="O251" i="10" s="1"/>
  <c r="M251" i="10"/>
  <c r="K251" i="10"/>
  <c r="I251" i="10"/>
  <c r="G251" i="10"/>
  <c r="U250" i="10"/>
  <c r="T250" i="10"/>
  <c r="N250" i="10"/>
  <c r="O250" i="10" s="1"/>
  <c r="M250" i="10"/>
  <c r="K250" i="10"/>
  <c r="I250" i="10"/>
  <c r="G250" i="10"/>
  <c r="U249" i="10"/>
  <c r="T249" i="10"/>
  <c r="O249" i="10"/>
  <c r="N249" i="10"/>
  <c r="M249" i="10"/>
  <c r="K249" i="10"/>
  <c r="I249" i="10"/>
  <c r="G249" i="10"/>
  <c r="U248" i="10"/>
  <c r="T248" i="10"/>
  <c r="N248" i="10"/>
  <c r="O248" i="10" s="1"/>
  <c r="M248" i="10"/>
  <c r="K248" i="10"/>
  <c r="I248" i="10"/>
  <c r="G248" i="10"/>
  <c r="S247" i="10"/>
  <c r="R247" i="10"/>
  <c r="T247" i="10" s="1"/>
  <c r="Q247" i="10"/>
  <c r="P247" i="10"/>
  <c r="L247" i="10"/>
  <c r="J247" i="10"/>
  <c r="H247" i="10"/>
  <c r="F247" i="10"/>
  <c r="N247" i="10" s="1"/>
  <c r="O247" i="10" s="1"/>
  <c r="E247" i="10"/>
  <c r="D247" i="10"/>
  <c r="U246" i="10"/>
  <c r="T246" i="10"/>
  <c r="O246" i="10"/>
  <c r="N246" i="10"/>
  <c r="M246" i="10"/>
  <c r="K246" i="10"/>
  <c r="I246" i="10"/>
  <c r="G246" i="10"/>
  <c r="U245" i="10"/>
  <c r="T245" i="10"/>
  <c r="N245" i="10"/>
  <c r="O245" i="10" s="1"/>
  <c r="M245" i="10"/>
  <c r="K245" i="10"/>
  <c r="I245" i="10"/>
  <c r="G245" i="10"/>
  <c r="U244" i="10"/>
  <c r="T244" i="10"/>
  <c r="N244" i="10"/>
  <c r="O244" i="10" s="1"/>
  <c r="M244" i="10"/>
  <c r="K244" i="10"/>
  <c r="I244" i="10"/>
  <c r="G244" i="10"/>
  <c r="U243" i="10"/>
  <c r="T243" i="10"/>
  <c r="N243" i="10"/>
  <c r="O243" i="10" s="1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S240" i="10"/>
  <c r="R240" i="10"/>
  <c r="T240" i="10" s="1"/>
  <c r="Q240" i="10"/>
  <c r="P240" i="10"/>
  <c r="L240" i="10"/>
  <c r="J240" i="10"/>
  <c r="H240" i="10"/>
  <c r="F240" i="10"/>
  <c r="E240" i="10"/>
  <c r="M240" i="10" s="1"/>
  <c r="D240" i="10"/>
  <c r="U239" i="10"/>
  <c r="T239" i="10"/>
  <c r="N239" i="10"/>
  <c r="O239" i="10" s="1"/>
  <c r="M239" i="10"/>
  <c r="K239" i="10"/>
  <c r="I239" i="10"/>
  <c r="G239" i="10"/>
  <c r="U238" i="10"/>
  <c r="T238" i="10"/>
  <c r="O238" i="10"/>
  <c r="N238" i="10"/>
  <c r="M238" i="10"/>
  <c r="K238" i="10"/>
  <c r="I238" i="10"/>
  <c r="G238" i="10"/>
  <c r="U237" i="10"/>
  <c r="T237" i="10"/>
  <c r="N237" i="10"/>
  <c r="O237" i="10" s="1"/>
  <c r="M237" i="10"/>
  <c r="K237" i="10"/>
  <c r="I237" i="10"/>
  <c r="G237" i="10"/>
  <c r="U236" i="10"/>
  <c r="T236" i="10"/>
  <c r="N236" i="10"/>
  <c r="O236" i="10" s="1"/>
  <c r="M236" i="10"/>
  <c r="K236" i="10"/>
  <c r="I236" i="10"/>
  <c r="G236" i="10"/>
  <c r="U235" i="10"/>
  <c r="T235" i="10"/>
  <c r="N235" i="10"/>
  <c r="O235" i="10" s="1"/>
  <c r="M235" i="10"/>
  <c r="K235" i="10"/>
  <c r="I235" i="10"/>
  <c r="G235" i="10"/>
  <c r="U234" i="10"/>
  <c r="T234" i="10"/>
  <c r="N234" i="10"/>
  <c r="O234" i="10" s="1"/>
  <c r="M234" i="10"/>
  <c r="K234" i="10"/>
  <c r="I234" i="10"/>
  <c r="G234" i="10"/>
  <c r="S231" i="10"/>
  <c r="R231" i="10"/>
  <c r="T231" i="10" s="1"/>
  <c r="Q231" i="10"/>
  <c r="P231" i="10"/>
  <c r="L231" i="10"/>
  <c r="J231" i="10"/>
  <c r="H231" i="10"/>
  <c r="F231" i="10"/>
  <c r="N231" i="10" s="1"/>
  <c r="E231" i="10"/>
  <c r="M231" i="10" s="1"/>
  <c r="D231" i="10"/>
  <c r="S230" i="10"/>
  <c r="R230" i="10"/>
  <c r="T230" i="10" s="1"/>
  <c r="Q230" i="10"/>
  <c r="P230" i="10"/>
  <c r="L230" i="10"/>
  <c r="J230" i="10"/>
  <c r="H230" i="10"/>
  <c r="F230" i="10"/>
  <c r="N230" i="10" s="1"/>
  <c r="E230" i="10"/>
  <c r="D230" i="10"/>
  <c r="U229" i="10"/>
  <c r="T229" i="10"/>
  <c r="O229" i="10"/>
  <c r="N229" i="10"/>
  <c r="M229" i="10"/>
  <c r="K229" i="10"/>
  <c r="I229" i="10"/>
  <c r="G229" i="10"/>
  <c r="U228" i="10"/>
  <c r="T228" i="10"/>
  <c r="N228" i="10"/>
  <c r="O228" i="10" s="1"/>
  <c r="M228" i="10"/>
  <c r="K228" i="10"/>
  <c r="I228" i="10"/>
  <c r="G228" i="10"/>
  <c r="U227" i="10"/>
  <c r="T227" i="10"/>
  <c r="N227" i="10"/>
  <c r="O227" i="10" s="1"/>
  <c r="M227" i="10"/>
  <c r="K227" i="10"/>
  <c r="I227" i="10"/>
  <c r="G227" i="10"/>
  <c r="U226" i="10"/>
  <c r="T226" i="10"/>
  <c r="N226" i="10"/>
  <c r="O226" i="10" s="1"/>
  <c r="M226" i="10"/>
  <c r="K226" i="10"/>
  <c r="I226" i="10"/>
  <c r="G226" i="10"/>
  <c r="U225" i="10"/>
  <c r="T225" i="10"/>
  <c r="O225" i="10"/>
  <c r="N225" i="10"/>
  <c r="M225" i="10"/>
  <c r="K225" i="10"/>
  <c r="I225" i="10"/>
  <c r="G225" i="10"/>
  <c r="S224" i="10"/>
  <c r="R224" i="10"/>
  <c r="T224" i="10" s="1"/>
  <c r="Q224" i="10"/>
  <c r="P224" i="10"/>
  <c r="L224" i="10"/>
  <c r="J224" i="10"/>
  <c r="H224" i="10"/>
  <c r="F224" i="10"/>
  <c r="N224" i="10" s="1"/>
  <c r="O224" i="10" s="1"/>
  <c r="E224" i="10"/>
  <c r="M224" i="10" s="1"/>
  <c r="D224" i="10"/>
  <c r="U223" i="10"/>
  <c r="T223" i="10"/>
  <c r="O223" i="10"/>
  <c r="N223" i="10"/>
  <c r="M223" i="10"/>
  <c r="K223" i="10"/>
  <c r="I223" i="10"/>
  <c r="G223" i="10"/>
  <c r="U222" i="10"/>
  <c r="T222" i="10"/>
  <c r="N222" i="10"/>
  <c r="O222" i="10" s="1"/>
  <c r="M222" i="10"/>
  <c r="K222" i="10"/>
  <c r="I222" i="10"/>
  <c r="G222" i="10"/>
  <c r="U221" i="10"/>
  <c r="T221" i="10"/>
  <c r="N221" i="10"/>
  <c r="O221" i="10" s="1"/>
  <c r="M221" i="10"/>
  <c r="K221" i="10"/>
  <c r="I221" i="10"/>
  <c r="G221" i="10"/>
  <c r="U220" i="10"/>
  <c r="T220" i="10"/>
  <c r="N220" i="10"/>
  <c r="O220" i="10" s="1"/>
  <c r="M220" i="10"/>
  <c r="K220" i="10"/>
  <c r="I220" i="10"/>
  <c r="G220" i="10"/>
  <c r="U219" i="10"/>
  <c r="T219" i="10"/>
  <c r="N219" i="10"/>
  <c r="O219" i="10" s="1"/>
  <c r="M219" i="10"/>
  <c r="K219" i="10"/>
  <c r="I219" i="10"/>
  <c r="G219" i="10"/>
  <c r="U218" i="10"/>
  <c r="T218" i="10"/>
  <c r="N218" i="10"/>
  <c r="O218" i="10" s="1"/>
  <c r="M218" i="10"/>
  <c r="K218" i="10"/>
  <c r="I218" i="10"/>
  <c r="G218" i="10"/>
  <c r="U217" i="10"/>
  <c r="T217" i="10"/>
  <c r="O217" i="10"/>
  <c r="N217" i="10"/>
  <c r="M217" i="10"/>
  <c r="K217" i="10"/>
  <c r="I217" i="10"/>
  <c r="G217" i="10"/>
  <c r="S216" i="10"/>
  <c r="R216" i="10"/>
  <c r="T216" i="10" s="1"/>
  <c r="Q216" i="10"/>
  <c r="P216" i="10"/>
  <c r="L216" i="10"/>
  <c r="J216" i="10"/>
  <c r="H216" i="10"/>
  <c r="F216" i="10"/>
  <c r="N216" i="10" s="1"/>
  <c r="E216" i="10"/>
  <c r="D216" i="10"/>
  <c r="U215" i="10"/>
  <c r="T215" i="10"/>
  <c r="O215" i="10"/>
  <c r="N215" i="10"/>
  <c r="M215" i="10"/>
  <c r="K215" i="10"/>
  <c r="I215" i="10"/>
  <c r="G215" i="10"/>
  <c r="U214" i="10"/>
  <c r="T214" i="10"/>
  <c r="N214" i="10"/>
  <c r="O214" i="10" s="1"/>
  <c r="M214" i="10"/>
  <c r="K214" i="10"/>
  <c r="I214" i="10"/>
  <c r="G214" i="10"/>
  <c r="U213" i="10"/>
  <c r="T213" i="10"/>
  <c r="O213" i="10"/>
  <c r="N213" i="10"/>
  <c r="M213" i="10"/>
  <c r="K213" i="10"/>
  <c r="I213" i="10"/>
  <c r="G213" i="10"/>
  <c r="U212" i="10"/>
  <c r="T212" i="10"/>
  <c r="N212" i="10"/>
  <c r="O212" i="10" s="1"/>
  <c r="M212" i="10"/>
  <c r="K212" i="10"/>
  <c r="I212" i="10"/>
  <c r="G212" i="10"/>
  <c r="U211" i="10"/>
  <c r="T211" i="10"/>
  <c r="N211" i="10"/>
  <c r="O211" i="10" s="1"/>
  <c r="M211" i="10"/>
  <c r="K211" i="10"/>
  <c r="I211" i="10"/>
  <c r="G211" i="10"/>
  <c r="U210" i="10"/>
  <c r="T210" i="10"/>
  <c r="N210" i="10"/>
  <c r="O210" i="10" s="1"/>
  <c r="M210" i="10"/>
  <c r="K210" i="10"/>
  <c r="I210" i="10"/>
  <c r="G210" i="10"/>
  <c r="U209" i="10"/>
  <c r="T209" i="10"/>
  <c r="N209" i="10"/>
  <c r="O209" i="10" s="1"/>
  <c r="M209" i="10"/>
  <c r="K209" i="10"/>
  <c r="I209" i="10"/>
  <c r="G209" i="10"/>
  <c r="U208" i="10"/>
  <c r="T208" i="10"/>
  <c r="O208" i="10"/>
  <c r="N208" i="10"/>
  <c r="M208" i="10"/>
  <c r="K208" i="10"/>
  <c r="I208" i="10"/>
  <c r="G208" i="10"/>
  <c r="S205" i="10"/>
  <c r="R205" i="10"/>
  <c r="T205" i="10" s="1"/>
  <c r="Q205" i="10"/>
  <c r="P205" i="10"/>
  <c r="L205" i="10"/>
  <c r="J205" i="10"/>
  <c r="H205" i="10"/>
  <c r="F205" i="10"/>
  <c r="N205" i="10" s="1"/>
  <c r="O205" i="10" s="1"/>
  <c r="E205" i="10"/>
  <c r="M205" i="10" s="1"/>
  <c r="D205" i="10"/>
  <c r="G205" i="10" s="1"/>
  <c r="S204" i="10"/>
  <c r="R204" i="10"/>
  <c r="T204" i="10" s="1"/>
  <c r="Q204" i="10"/>
  <c r="P204" i="10"/>
  <c r="L204" i="10"/>
  <c r="J204" i="10"/>
  <c r="H204" i="10"/>
  <c r="F204" i="10"/>
  <c r="N204" i="10" s="1"/>
  <c r="E204" i="10"/>
  <c r="D204" i="10"/>
  <c r="U203" i="10"/>
  <c r="T203" i="10"/>
  <c r="O203" i="10"/>
  <c r="N203" i="10"/>
  <c r="M203" i="10"/>
  <c r="K203" i="10"/>
  <c r="I203" i="10"/>
  <c r="G203" i="10"/>
  <c r="U202" i="10"/>
  <c r="T202" i="10"/>
  <c r="N202" i="10"/>
  <c r="O202" i="10" s="1"/>
  <c r="M202" i="10"/>
  <c r="K202" i="10"/>
  <c r="I202" i="10"/>
  <c r="G202" i="10"/>
  <c r="U201" i="10"/>
  <c r="T201" i="10"/>
  <c r="N201" i="10"/>
  <c r="O201" i="10" s="1"/>
  <c r="M201" i="10"/>
  <c r="K201" i="10"/>
  <c r="I201" i="10"/>
  <c r="G201" i="10"/>
  <c r="U200" i="10"/>
  <c r="T200" i="10"/>
  <c r="N200" i="10"/>
  <c r="O200" i="10" s="1"/>
  <c r="M200" i="10"/>
  <c r="K200" i="10"/>
  <c r="I200" i="10"/>
  <c r="G200" i="10"/>
  <c r="U199" i="10"/>
  <c r="T199" i="10"/>
  <c r="N199" i="10"/>
  <c r="O199" i="10" s="1"/>
  <c r="M199" i="10"/>
  <c r="K199" i="10"/>
  <c r="I199" i="10"/>
  <c r="G199" i="10"/>
  <c r="S198" i="10"/>
  <c r="R198" i="10"/>
  <c r="T198" i="10" s="1"/>
  <c r="Q198" i="10"/>
  <c r="P198" i="10"/>
  <c r="L198" i="10"/>
  <c r="J198" i="10"/>
  <c r="H198" i="10"/>
  <c r="F198" i="10"/>
  <c r="N198" i="10" s="1"/>
  <c r="E198" i="10"/>
  <c r="M198" i="10" s="1"/>
  <c r="D198" i="10"/>
  <c r="U197" i="10"/>
  <c r="T197" i="10"/>
  <c r="N197" i="10"/>
  <c r="O197" i="10" s="1"/>
  <c r="M197" i="10"/>
  <c r="K197" i="10"/>
  <c r="I197" i="10"/>
  <c r="G197" i="10"/>
  <c r="U196" i="10"/>
  <c r="T196" i="10"/>
  <c r="N196" i="10"/>
  <c r="O196" i="10" s="1"/>
  <c r="M196" i="10"/>
  <c r="K196" i="10"/>
  <c r="I196" i="10"/>
  <c r="G196" i="10"/>
  <c r="U195" i="10"/>
  <c r="T195" i="10"/>
  <c r="N195" i="10"/>
  <c r="O195" i="10" s="1"/>
  <c r="M195" i="10"/>
  <c r="K195" i="10"/>
  <c r="I195" i="10"/>
  <c r="G195" i="10"/>
  <c r="U194" i="10"/>
  <c r="T194" i="10"/>
  <c r="O194" i="10"/>
  <c r="N194" i="10"/>
  <c r="M194" i="10"/>
  <c r="K194" i="10"/>
  <c r="I194" i="10"/>
  <c r="G194" i="10"/>
  <c r="U193" i="10"/>
  <c r="T193" i="10"/>
  <c r="N193" i="10"/>
  <c r="O193" i="10" s="1"/>
  <c r="M193" i="10"/>
  <c r="K193" i="10"/>
  <c r="I193" i="10"/>
  <c r="G193" i="10"/>
  <c r="U192" i="10"/>
  <c r="T192" i="10"/>
  <c r="N192" i="10"/>
  <c r="O192" i="10" s="1"/>
  <c r="M192" i="10"/>
  <c r="K192" i="10"/>
  <c r="I192" i="10"/>
  <c r="G192" i="10"/>
  <c r="S191" i="10"/>
  <c r="R191" i="10"/>
  <c r="T191" i="10" s="1"/>
  <c r="Q191" i="10"/>
  <c r="P191" i="10"/>
  <c r="L191" i="10"/>
  <c r="J191" i="10"/>
  <c r="H191" i="10"/>
  <c r="F191" i="10"/>
  <c r="E191" i="10"/>
  <c r="D191" i="10"/>
  <c r="U190" i="10"/>
  <c r="T190" i="10"/>
  <c r="N190" i="10"/>
  <c r="O190" i="10" s="1"/>
  <c r="M190" i="10"/>
  <c r="K190" i="10"/>
  <c r="I190" i="10"/>
  <c r="G190" i="10"/>
  <c r="U189" i="10"/>
  <c r="T189" i="10"/>
  <c r="N189" i="10"/>
  <c r="O189" i="10" s="1"/>
  <c r="M189" i="10"/>
  <c r="K189" i="10"/>
  <c r="I189" i="10"/>
  <c r="G189" i="10"/>
  <c r="U188" i="10"/>
  <c r="T188" i="10"/>
  <c r="N188" i="10"/>
  <c r="O188" i="10" s="1"/>
  <c r="M188" i="10"/>
  <c r="K188" i="10"/>
  <c r="I188" i="10"/>
  <c r="G188" i="10"/>
  <c r="U187" i="10"/>
  <c r="T187" i="10"/>
  <c r="O187" i="10"/>
  <c r="N187" i="10"/>
  <c r="M187" i="10"/>
  <c r="K187" i="10"/>
  <c r="I187" i="10"/>
  <c r="G187" i="10"/>
  <c r="U186" i="10"/>
  <c r="T186" i="10"/>
  <c r="O186" i="10"/>
  <c r="N186" i="10"/>
  <c r="M186" i="10"/>
  <c r="K186" i="10"/>
  <c r="I186" i="10"/>
  <c r="G186" i="10"/>
  <c r="S185" i="10"/>
  <c r="R185" i="10"/>
  <c r="T185" i="10" s="1"/>
  <c r="Q185" i="10"/>
  <c r="P185" i="10"/>
  <c r="L185" i="10"/>
  <c r="J185" i="10"/>
  <c r="H185" i="10"/>
  <c r="F185" i="10"/>
  <c r="N185" i="10" s="1"/>
  <c r="E185" i="10"/>
  <c r="D185" i="10"/>
  <c r="I185" i="10" s="1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O180" i="10"/>
  <c r="N180" i="10"/>
  <c r="M180" i="10"/>
  <c r="K180" i="10"/>
  <c r="I180" i="10"/>
  <c r="G180" i="10"/>
  <c r="S179" i="10"/>
  <c r="R179" i="10"/>
  <c r="T179" i="10" s="1"/>
  <c r="Q179" i="10"/>
  <c r="P179" i="10"/>
  <c r="L179" i="10"/>
  <c r="J179" i="10"/>
  <c r="H179" i="10"/>
  <c r="F179" i="10"/>
  <c r="E179" i="10"/>
  <c r="D179" i="10"/>
  <c r="G179" i="10" s="1"/>
  <c r="U178" i="10"/>
  <c r="T178" i="10"/>
  <c r="O178" i="10"/>
  <c r="N178" i="10"/>
  <c r="M178" i="10"/>
  <c r="K178" i="10"/>
  <c r="I178" i="10"/>
  <c r="G178" i="10"/>
  <c r="U177" i="10"/>
  <c r="T177" i="10"/>
  <c r="N177" i="10"/>
  <c r="O177" i="10" s="1"/>
  <c r="M177" i="10"/>
  <c r="K177" i="10"/>
  <c r="I177" i="10"/>
  <c r="G177" i="10"/>
  <c r="U176" i="10"/>
  <c r="T176" i="10"/>
  <c r="N176" i="10"/>
  <c r="O176" i="10" s="1"/>
  <c r="M176" i="10"/>
  <c r="K176" i="10"/>
  <c r="I176" i="10"/>
  <c r="G176" i="10"/>
  <c r="U175" i="10"/>
  <c r="T175" i="10"/>
  <c r="N175" i="10"/>
  <c r="O175" i="10" s="1"/>
  <c r="M175" i="10"/>
  <c r="K175" i="10"/>
  <c r="I175" i="10"/>
  <c r="G175" i="10"/>
  <c r="U174" i="10"/>
  <c r="T174" i="10"/>
  <c r="N174" i="10"/>
  <c r="O174" i="10" s="1"/>
  <c r="M174" i="10"/>
  <c r="K174" i="10"/>
  <c r="I174" i="10"/>
  <c r="G174" i="10"/>
  <c r="U173" i="10"/>
  <c r="T173" i="10"/>
  <c r="N173" i="10"/>
  <c r="O173" i="10" s="1"/>
  <c r="M173" i="10"/>
  <c r="K173" i="10"/>
  <c r="I173" i="10"/>
  <c r="G173" i="10"/>
  <c r="S170" i="10"/>
  <c r="R170" i="10"/>
  <c r="T170" i="10" s="1"/>
  <c r="Q170" i="10"/>
  <c r="P170" i="10"/>
  <c r="L170" i="10"/>
  <c r="J170" i="10"/>
  <c r="H170" i="10"/>
  <c r="F170" i="10"/>
  <c r="N170" i="10" s="1"/>
  <c r="E170" i="10"/>
  <c r="K170" i="10" s="1"/>
  <c r="D170" i="10"/>
  <c r="I170" i="10" s="1"/>
  <c r="S169" i="10"/>
  <c r="R169" i="10"/>
  <c r="T169" i="10" s="1"/>
  <c r="Q169" i="10"/>
  <c r="P169" i="10"/>
  <c r="L169" i="10"/>
  <c r="J169" i="10"/>
  <c r="H169" i="10"/>
  <c r="F169" i="10"/>
  <c r="N169" i="10" s="1"/>
  <c r="E169" i="10"/>
  <c r="M169" i="10" s="1"/>
  <c r="D169" i="10"/>
  <c r="I169" i="10" s="1"/>
  <c r="U168" i="10"/>
  <c r="T168" i="10"/>
  <c r="O168" i="10"/>
  <c r="N168" i="10"/>
  <c r="M168" i="10"/>
  <c r="K168" i="10"/>
  <c r="I168" i="10"/>
  <c r="G168" i="10"/>
  <c r="U167" i="10"/>
  <c r="T167" i="10"/>
  <c r="N167" i="10"/>
  <c r="O167" i="10" s="1"/>
  <c r="M167" i="10"/>
  <c r="K167" i="10"/>
  <c r="I167" i="10"/>
  <c r="G167" i="10"/>
  <c r="U166" i="10"/>
  <c r="T166" i="10"/>
  <c r="N166" i="10"/>
  <c r="O166" i="10" s="1"/>
  <c r="M166" i="10"/>
  <c r="K166" i="10"/>
  <c r="I166" i="10"/>
  <c r="G166" i="10"/>
  <c r="U165" i="10"/>
  <c r="T165" i="10"/>
  <c r="N165" i="10"/>
  <c r="O165" i="10" s="1"/>
  <c r="M165" i="10"/>
  <c r="K165" i="10"/>
  <c r="I165" i="10"/>
  <c r="G165" i="10"/>
  <c r="U164" i="10"/>
  <c r="T164" i="10"/>
  <c r="N164" i="10"/>
  <c r="O164" i="10" s="1"/>
  <c r="M164" i="10"/>
  <c r="K164" i="10"/>
  <c r="I164" i="10"/>
  <c r="G164" i="10"/>
  <c r="S163" i="10"/>
  <c r="R163" i="10"/>
  <c r="T163" i="10" s="1"/>
  <c r="Q163" i="10"/>
  <c r="P163" i="10"/>
  <c r="L163" i="10"/>
  <c r="J163" i="10"/>
  <c r="H163" i="10"/>
  <c r="F163" i="10"/>
  <c r="N163" i="10" s="1"/>
  <c r="O163" i="10" s="1"/>
  <c r="E163" i="10"/>
  <c r="D163" i="10"/>
  <c r="I163" i="10" s="1"/>
  <c r="U162" i="10"/>
  <c r="T162" i="10"/>
  <c r="O162" i="10"/>
  <c r="N162" i="10"/>
  <c r="M162" i="10"/>
  <c r="K162" i="10"/>
  <c r="I162" i="10"/>
  <c r="G162" i="10"/>
  <c r="U161" i="10"/>
  <c r="T161" i="10"/>
  <c r="O161" i="10"/>
  <c r="N161" i="10"/>
  <c r="M161" i="10"/>
  <c r="K161" i="10"/>
  <c r="I161" i="10"/>
  <c r="G161" i="10"/>
  <c r="U160" i="10"/>
  <c r="T160" i="10"/>
  <c r="N160" i="10"/>
  <c r="O160" i="10" s="1"/>
  <c r="M160" i="10"/>
  <c r="K160" i="10"/>
  <c r="I160" i="10"/>
  <c r="G160" i="10"/>
  <c r="U159" i="10"/>
  <c r="T159" i="10"/>
  <c r="N159" i="10"/>
  <c r="O159" i="10" s="1"/>
  <c r="M159" i="10"/>
  <c r="K159" i="10"/>
  <c r="I159" i="10"/>
  <c r="G159" i="10"/>
  <c r="U158" i="10"/>
  <c r="T158" i="10"/>
  <c r="N158" i="10"/>
  <c r="O158" i="10" s="1"/>
  <c r="M158" i="10"/>
  <c r="K158" i="10"/>
  <c r="I158" i="10"/>
  <c r="G158" i="10"/>
  <c r="S157" i="10"/>
  <c r="R157" i="10"/>
  <c r="T157" i="10" s="1"/>
  <c r="Q157" i="10"/>
  <c r="P157" i="10"/>
  <c r="L157" i="10"/>
  <c r="J157" i="10"/>
  <c r="U157" i="10" s="1"/>
  <c r="H157" i="10"/>
  <c r="F157" i="10"/>
  <c r="E157" i="10"/>
  <c r="M157" i="10" s="1"/>
  <c r="D157" i="10"/>
  <c r="G157" i="10" s="1"/>
  <c r="U156" i="10"/>
  <c r="T156" i="10"/>
  <c r="O156" i="10"/>
  <c r="N156" i="10"/>
  <c r="M156" i="10"/>
  <c r="K156" i="10"/>
  <c r="I156" i="10"/>
  <c r="G156" i="10"/>
  <c r="U155" i="10"/>
  <c r="T155" i="10"/>
  <c r="N155" i="10"/>
  <c r="O155" i="10" s="1"/>
  <c r="M155" i="10"/>
  <c r="K155" i="10"/>
  <c r="I155" i="10"/>
  <c r="G155" i="10"/>
  <c r="U154" i="10"/>
  <c r="T154" i="10"/>
  <c r="N154" i="10"/>
  <c r="O154" i="10" s="1"/>
  <c r="M154" i="10"/>
  <c r="K154" i="10"/>
  <c r="I154" i="10"/>
  <c r="G154" i="10"/>
  <c r="U153" i="10"/>
  <c r="T153" i="10"/>
  <c r="N153" i="10"/>
  <c r="O153" i="10" s="1"/>
  <c r="M153" i="10"/>
  <c r="K153" i="10"/>
  <c r="I153" i="10"/>
  <c r="G153" i="10"/>
  <c r="U152" i="10"/>
  <c r="T152" i="10"/>
  <c r="N152" i="10"/>
  <c r="O152" i="10" s="1"/>
  <c r="M152" i="10"/>
  <c r="K152" i="10"/>
  <c r="I152" i="10"/>
  <c r="G152" i="10"/>
  <c r="U151" i="10"/>
  <c r="T151" i="10"/>
  <c r="N151" i="10"/>
  <c r="O151" i="10" s="1"/>
  <c r="M151" i="10"/>
  <c r="K151" i="10"/>
  <c r="I151" i="10"/>
  <c r="G151" i="10"/>
  <c r="S150" i="10"/>
  <c r="R150" i="10"/>
  <c r="Q150" i="10"/>
  <c r="P150" i="10"/>
  <c r="U150" i="10" s="1"/>
  <c r="L150" i="10"/>
  <c r="K150" i="10"/>
  <c r="J150" i="10"/>
  <c r="H150" i="10"/>
  <c r="F150" i="10"/>
  <c r="N150" i="10" s="1"/>
  <c r="E150" i="10"/>
  <c r="D150" i="10"/>
  <c r="U149" i="10"/>
  <c r="T149" i="10"/>
  <c r="N149" i="10"/>
  <c r="O149" i="10" s="1"/>
  <c r="M149" i="10"/>
  <c r="K149" i="10"/>
  <c r="I149" i="10"/>
  <c r="G149" i="10"/>
  <c r="U148" i="10"/>
  <c r="T148" i="10"/>
  <c r="N148" i="10"/>
  <c r="O148" i="10" s="1"/>
  <c r="M148" i="10"/>
  <c r="K148" i="10"/>
  <c r="I148" i="10"/>
  <c r="G148" i="10"/>
  <c r="U147" i="10"/>
  <c r="T147" i="10"/>
  <c r="N147" i="10"/>
  <c r="O147" i="10" s="1"/>
  <c r="M147" i="10"/>
  <c r="K147" i="10"/>
  <c r="I147" i="10"/>
  <c r="G147" i="10"/>
  <c r="U146" i="10"/>
  <c r="T146" i="10"/>
  <c r="N146" i="10"/>
  <c r="O146" i="10" s="1"/>
  <c r="M146" i="10"/>
  <c r="K146" i="10"/>
  <c r="I146" i="10"/>
  <c r="G146" i="10"/>
  <c r="U145" i="10"/>
  <c r="T145" i="10"/>
  <c r="N145" i="10"/>
  <c r="O145" i="10" s="1"/>
  <c r="M145" i="10"/>
  <c r="K145" i="10"/>
  <c r="I145" i="10"/>
  <c r="G145" i="10"/>
  <c r="S144" i="10"/>
  <c r="R144" i="10"/>
  <c r="T144" i="10" s="1"/>
  <c r="Q144" i="10"/>
  <c r="P144" i="10"/>
  <c r="U144" i="10" s="1"/>
  <c r="L144" i="10"/>
  <c r="J144" i="10"/>
  <c r="H144" i="10"/>
  <c r="F144" i="10"/>
  <c r="N144" i="10" s="1"/>
  <c r="E144" i="10"/>
  <c r="M144" i="10" s="1"/>
  <c r="D144" i="10"/>
  <c r="I144" i="10" s="1"/>
  <c r="U143" i="10"/>
  <c r="T143" i="10"/>
  <c r="O143" i="10"/>
  <c r="N143" i="10"/>
  <c r="M143" i="10"/>
  <c r="K143" i="10"/>
  <c r="I143" i="10"/>
  <c r="G143" i="10"/>
  <c r="U142" i="10"/>
  <c r="T142" i="10"/>
  <c r="N142" i="10"/>
  <c r="O142" i="10" s="1"/>
  <c r="M142" i="10"/>
  <c r="K142" i="10"/>
  <c r="I142" i="10"/>
  <c r="G142" i="10"/>
  <c r="U141" i="10"/>
  <c r="T141" i="10"/>
  <c r="N141" i="10"/>
  <c r="O141" i="10" s="1"/>
  <c r="M141" i="10"/>
  <c r="K141" i="10"/>
  <c r="I141" i="10"/>
  <c r="G141" i="10"/>
  <c r="U140" i="10"/>
  <c r="T140" i="10"/>
  <c r="N140" i="10"/>
  <c r="O140" i="10" s="1"/>
  <c r="M140" i="10"/>
  <c r="K140" i="10"/>
  <c r="I140" i="10"/>
  <c r="G140" i="10"/>
  <c r="U139" i="10"/>
  <c r="T139" i="10"/>
  <c r="N139" i="10"/>
  <c r="O139" i="10" s="1"/>
  <c r="M139" i="10"/>
  <c r="K139" i="10"/>
  <c r="I139" i="10"/>
  <c r="G139" i="10"/>
  <c r="U138" i="10"/>
  <c r="T138" i="10"/>
  <c r="N138" i="10"/>
  <c r="O138" i="10" s="1"/>
  <c r="M138" i="10"/>
  <c r="K138" i="10"/>
  <c r="I138" i="10"/>
  <c r="G138" i="10"/>
  <c r="S137" i="10"/>
  <c r="R137" i="10"/>
  <c r="T137" i="10" s="1"/>
  <c r="Q137" i="10"/>
  <c r="P137" i="10"/>
  <c r="L137" i="10"/>
  <c r="J137" i="10"/>
  <c r="H137" i="10"/>
  <c r="F137" i="10"/>
  <c r="N137" i="10" s="1"/>
  <c r="E137" i="10"/>
  <c r="D137" i="10"/>
  <c r="I137" i="10" s="1"/>
  <c r="U136" i="10"/>
  <c r="T136" i="10"/>
  <c r="O136" i="10"/>
  <c r="N136" i="10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S132" i="10"/>
  <c r="R132" i="10"/>
  <c r="T132" i="10" s="1"/>
  <c r="Q132" i="10"/>
  <c r="P132" i="10"/>
  <c r="L132" i="10"/>
  <c r="J132" i="10"/>
  <c r="H132" i="10"/>
  <c r="F132" i="10"/>
  <c r="N132" i="10" s="1"/>
  <c r="E132" i="10"/>
  <c r="D132" i="10"/>
  <c r="U131" i="10"/>
  <c r="T131" i="10"/>
  <c r="O131" i="10"/>
  <c r="N131" i="10"/>
  <c r="M131" i="10"/>
  <c r="K131" i="10"/>
  <c r="I131" i="10"/>
  <c r="G131" i="10"/>
  <c r="U130" i="10"/>
  <c r="T130" i="10"/>
  <c r="N130" i="10"/>
  <c r="O130" i="10" s="1"/>
  <c r="M130" i="10"/>
  <c r="K130" i="10"/>
  <c r="I130" i="10"/>
  <c r="G130" i="10"/>
  <c r="U129" i="10"/>
  <c r="T129" i="10"/>
  <c r="O129" i="10"/>
  <c r="N129" i="10"/>
  <c r="M129" i="10"/>
  <c r="K129" i="10"/>
  <c r="I129" i="10"/>
  <c r="G129" i="10"/>
  <c r="U128" i="10"/>
  <c r="T128" i="10"/>
  <c r="O128" i="10"/>
  <c r="N128" i="10"/>
  <c r="M128" i="10"/>
  <c r="K128" i="10"/>
  <c r="I128" i="10"/>
  <c r="G128" i="10"/>
  <c r="U127" i="10"/>
  <c r="T127" i="10"/>
  <c r="N127" i="10"/>
  <c r="O127" i="10" s="1"/>
  <c r="M127" i="10"/>
  <c r="K127" i="10"/>
  <c r="I127" i="10"/>
  <c r="G127" i="10"/>
  <c r="S126" i="10"/>
  <c r="R126" i="10"/>
  <c r="T126" i="10" s="1"/>
  <c r="Q126" i="10"/>
  <c r="P126" i="10"/>
  <c r="U126" i="10" s="1"/>
  <c r="L126" i="10"/>
  <c r="J126" i="10"/>
  <c r="H126" i="10"/>
  <c r="F126" i="10"/>
  <c r="N126" i="10" s="1"/>
  <c r="E126" i="10"/>
  <c r="M126" i="10" s="1"/>
  <c r="D126" i="10"/>
  <c r="U125" i="10"/>
  <c r="T125" i="10"/>
  <c r="O125" i="10"/>
  <c r="N125" i="10"/>
  <c r="M125" i="10"/>
  <c r="K125" i="10"/>
  <c r="I125" i="10"/>
  <c r="G125" i="10"/>
  <c r="U124" i="10"/>
  <c r="T124" i="10"/>
  <c r="N124" i="10"/>
  <c r="O124" i="10" s="1"/>
  <c r="M124" i="10"/>
  <c r="K124" i="10"/>
  <c r="I124" i="10"/>
  <c r="G124" i="10"/>
  <c r="U123" i="10"/>
  <c r="T123" i="10"/>
  <c r="N123" i="10"/>
  <c r="O123" i="10" s="1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S121" i="10"/>
  <c r="R121" i="10"/>
  <c r="Q121" i="10"/>
  <c r="P121" i="10"/>
  <c r="U121" i="10" s="1"/>
  <c r="L121" i="10"/>
  <c r="J121" i="10"/>
  <c r="H121" i="10"/>
  <c r="F121" i="10"/>
  <c r="N121" i="10" s="1"/>
  <c r="E121" i="10"/>
  <c r="D121" i="10"/>
  <c r="U120" i="10"/>
  <c r="T120" i="10"/>
  <c r="N120" i="10"/>
  <c r="O120" i="10" s="1"/>
  <c r="M120" i="10"/>
  <c r="K120" i="10"/>
  <c r="I120" i="10"/>
  <c r="G120" i="10"/>
  <c r="U119" i="10"/>
  <c r="T119" i="10"/>
  <c r="N119" i="10"/>
  <c r="O119" i="10" s="1"/>
  <c r="M119" i="10"/>
  <c r="K119" i="10"/>
  <c r="I119" i="10"/>
  <c r="G119" i="10"/>
  <c r="U118" i="10"/>
  <c r="T118" i="10"/>
  <c r="O118" i="10"/>
  <c r="N118" i="10"/>
  <c r="M118" i="10"/>
  <c r="K118" i="10"/>
  <c r="I118" i="10"/>
  <c r="G118" i="10"/>
  <c r="U117" i="10"/>
  <c r="T117" i="10"/>
  <c r="N117" i="10"/>
  <c r="O117" i="10" s="1"/>
  <c r="M117" i="10"/>
  <c r="K117" i="10"/>
  <c r="I117" i="10"/>
  <c r="G117" i="10"/>
  <c r="U116" i="10"/>
  <c r="T116" i="10"/>
  <c r="O116" i="10"/>
  <c r="N116" i="10"/>
  <c r="M116" i="10"/>
  <c r="K116" i="10"/>
  <c r="I116" i="10"/>
  <c r="G116" i="10"/>
  <c r="U115" i="10"/>
  <c r="T115" i="10"/>
  <c r="N115" i="10"/>
  <c r="O115" i="10" s="1"/>
  <c r="M115" i="10"/>
  <c r="K115" i="10"/>
  <c r="I115" i="10"/>
  <c r="G115" i="10"/>
  <c r="U114" i="10"/>
  <c r="T114" i="10"/>
  <c r="N114" i="10"/>
  <c r="O114" i="10" s="1"/>
  <c r="M114" i="10"/>
  <c r="K114" i="10"/>
  <c r="I114" i="10"/>
  <c r="G114" i="10"/>
  <c r="U113" i="10"/>
  <c r="T113" i="10"/>
  <c r="O113" i="10"/>
  <c r="N113" i="10"/>
  <c r="M113" i="10"/>
  <c r="K113" i="10"/>
  <c r="I113" i="10"/>
  <c r="G113" i="10"/>
  <c r="S112" i="10"/>
  <c r="R112" i="10"/>
  <c r="T112" i="10" s="1"/>
  <c r="Q112" i="10"/>
  <c r="P112" i="10"/>
  <c r="U112" i="10" s="1"/>
  <c r="L112" i="10"/>
  <c r="J112" i="10"/>
  <c r="H112" i="10"/>
  <c r="F112" i="10"/>
  <c r="N112" i="10" s="1"/>
  <c r="E112" i="10"/>
  <c r="D112" i="10"/>
  <c r="U111" i="10"/>
  <c r="T111" i="10"/>
  <c r="O111" i="10"/>
  <c r="N111" i="10"/>
  <c r="M111" i="10"/>
  <c r="K111" i="10"/>
  <c r="I111" i="10"/>
  <c r="G111" i="10"/>
  <c r="U110" i="10"/>
  <c r="T110" i="10"/>
  <c r="N110" i="10"/>
  <c r="O110" i="10" s="1"/>
  <c r="M110" i="10"/>
  <c r="K110" i="10"/>
  <c r="I110" i="10"/>
  <c r="G110" i="10"/>
  <c r="U109" i="10"/>
  <c r="T109" i="10"/>
  <c r="N109" i="10"/>
  <c r="O109" i="10" s="1"/>
  <c r="M109" i="10"/>
  <c r="K109" i="10"/>
  <c r="I109" i="10"/>
  <c r="G109" i="10"/>
  <c r="U108" i="10"/>
  <c r="T108" i="10"/>
  <c r="N108" i="10"/>
  <c r="O108" i="10" s="1"/>
  <c r="M108" i="10"/>
  <c r="K108" i="10"/>
  <c r="I108" i="10"/>
  <c r="G108" i="10"/>
  <c r="U107" i="10"/>
  <c r="T107" i="10"/>
  <c r="N107" i="10"/>
  <c r="O107" i="10" s="1"/>
  <c r="M107" i="10"/>
  <c r="K107" i="10"/>
  <c r="I107" i="10"/>
  <c r="G107" i="10"/>
  <c r="S106" i="10"/>
  <c r="R106" i="10"/>
  <c r="T106" i="10" s="1"/>
  <c r="Q106" i="10"/>
  <c r="P106" i="10"/>
  <c r="U106" i="10" s="1"/>
  <c r="L106" i="10"/>
  <c r="J106" i="10"/>
  <c r="H106" i="10"/>
  <c r="F106" i="10"/>
  <c r="N106" i="10" s="1"/>
  <c r="E106" i="10"/>
  <c r="K106" i="10" s="1"/>
  <c r="D106" i="10"/>
  <c r="U105" i="10"/>
  <c r="T105" i="10"/>
  <c r="N105" i="10"/>
  <c r="O105" i="10" s="1"/>
  <c r="M105" i="10"/>
  <c r="K105" i="10"/>
  <c r="I105" i="10"/>
  <c r="G105" i="10"/>
  <c r="S102" i="10"/>
  <c r="R102" i="10"/>
  <c r="Q102" i="10"/>
  <c r="P102" i="10"/>
  <c r="U102" i="10" s="1"/>
  <c r="L102" i="10"/>
  <c r="J102" i="10"/>
  <c r="H102" i="10"/>
  <c r="F102" i="10"/>
  <c r="N102" i="10" s="1"/>
  <c r="E102" i="10"/>
  <c r="M102" i="10" s="1"/>
  <c r="D102" i="10"/>
  <c r="S101" i="10"/>
  <c r="R101" i="10"/>
  <c r="Q101" i="10"/>
  <c r="P101" i="10"/>
  <c r="U101" i="10" s="1"/>
  <c r="L101" i="10"/>
  <c r="J101" i="10"/>
  <c r="H101" i="10"/>
  <c r="F101" i="10"/>
  <c r="N101" i="10" s="1"/>
  <c r="E101" i="10"/>
  <c r="D101" i="10"/>
  <c r="U100" i="10"/>
  <c r="T100" i="10"/>
  <c r="O100" i="10"/>
  <c r="N100" i="10"/>
  <c r="M100" i="10"/>
  <c r="K100" i="10"/>
  <c r="I100" i="10"/>
  <c r="G100" i="10"/>
  <c r="U99" i="10"/>
  <c r="T99" i="10"/>
  <c r="N99" i="10"/>
  <c r="O99" i="10" s="1"/>
  <c r="M99" i="10"/>
  <c r="K99" i="10"/>
  <c r="I99" i="10"/>
  <c r="G99" i="10"/>
  <c r="U98" i="10"/>
  <c r="T98" i="10"/>
  <c r="N98" i="10"/>
  <c r="O98" i="10" s="1"/>
  <c r="M98" i="10"/>
  <c r="K98" i="10"/>
  <c r="I98" i="10"/>
  <c r="G98" i="10"/>
  <c r="U97" i="10"/>
  <c r="T97" i="10"/>
  <c r="N97" i="10"/>
  <c r="O97" i="10" s="1"/>
  <c r="M97" i="10"/>
  <c r="K97" i="10"/>
  <c r="I97" i="10"/>
  <c r="G97" i="10"/>
  <c r="S96" i="10"/>
  <c r="R96" i="10"/>
  <c r="T96" i="10" s="1"/>
  <c r="Q96" i="10"/>
  <c r="P96" i="10"/>
  <c r="U96" i="10" s="1"/>
  <c r="L96" i="10"/>
  <c r="J96" i="10"/>
  <c r="H96" i="10"/>
  <c r="F96" i="10"/>
  <c r="N96" i="10" s="1"/>
  <c r="E96" i="10"/>
  <c r="D96" i="10"/>
  <c r="U95" i="10"/>
  <c r="T95" i="10"/>
  <c r="N95" i="10"/>
  <c r="O95" i="10" s="1"/>
  <c r="M95" i="10"/>
  <c r="K95" i="10"/>
  <c r="I95" i="10"/>
  <c r="G95" i="10"/>
  <c r="U94" i="10"/>
  <c r="T94" i="10"/>
  <c r="O94" i="10"/>
  <c r="N94" i="10"/>
  <c r="M94" i="10"/>
  <c r="K94" i="10"/>
  <c r="I94" i="10"/>
  <c r="G94" i="10"/>
  <c r="U93" i="10"/>
  <c r="T93" i="10"/>
  <c r="N93" i="10"/>
  <c r="O93" i="10" s="1"/>
  <c r="M93" i="10"/>
  <c r="K93" i="10"/>
  <c r="I93" i="10"/>
  <c r="G93" i="10"/>
  <c r="U92" i="10"/>
  <c r="T92" i="10"/>
  <c r="N92" i="10"/>
  <c r="O92" i="10" s="1"/>
  <c r="M92" i="10"/>
  <c r="K92" i="10"/>
  <c r="I92" i="10"/>
  <c r="G92" i="10"/>
  <c r="S91" i="10"/>
  <c r="R91" i="10"/>
  <c r="T91" i="10" s="1"/>
  <c r="Q91" i="10"/>
  <c r="P91" i="10"/>
  <c r="U91" i="10" s="1"/>
  <c r="L91" i="10"/>
  <c r="J91" i="10"/>
  <c r="H91" i="10"/>
  <c r="F91" i="10"/>
  <c r="N91" i="10" s="1"/>
  <c r="E91" i="10"/>
  <c r="K91" i="10" s="1"/>
  <c r="D91" i="10"/>
  <c r="U90" i="10"/>
  <c r="T90" i="10"/>
  <c r="N90" i="10"/>
  <c r="O90" i="10" s="1"/>
  <c r="M90" i="10"/>
  <c r="K90" i="10"/>
  <c r="I90" i="10"/>
  <c r="G90" i="10"/>
  <c r="U89" i="10"/>
  <c r="T89" i="10"/>
  <c r="N89" i="10"/>
  <c r="O89" i="10" s="1"/>
  <c r="M89" i="10"/>
  <c r="K89" i="10"/>
  <c r="I89" i="10"/>
  <c r="G89" i="10"/>
  <c r="U88" i="10"/>
  <c r="T88" i="10"/>
  <c r="N88" i="10"/>
  <c r="O88" i="10" s="1"/>
  <c r="M88" i="10"/>
  <c r="K88" i="10"/>
  <c r="I88" i="10"/>
  <c r="G88" i="10"/>
  <c r="S85" i="10"/>
  <c r="R85" i="10"/>
  <c r="T85" i="10" s="1"/>
  <c r="Q85" i="10"/>
  <c r="P85" i="10"/>
  <c r="U85" i="10" s="1"/>
  <c r="L85" i="10"/>
  <c r="J85" i="10"/>
  <c r="H85" i="10"/>
  <c r="F85" i="10"/>
  <c r="N85" i="10" s="1"/>
  <c r="E85" i="10"/>
  <c r="M85" i="10" s="1"/>
  <c r="D85" i="10"/>
  <c r="S84" i="10"/>
  <c r="R84" i="10"/>
  <c r="Q84" i="10"/>
  <c r="P84" i="10"/>
  <c r="U84" i="10" s="1"/>
  <c r="L84" i="10"/>
  <c r="J84" i="10"/>
  <c r="H84" i="10"/>
  <c r="F84" i="10"/>
  <c r="N84" i="10" s="1"/>
  <c r="E84" i="10"/>
  <c r="D84" i="10"/>
  <c r="U83" i="10"/>
  <c r="T83" i="10"/>
  <c r="O83" i="10"/>
  <c r="N83" i="10"/>
  <c r="M83" i="10"/>
  <c r="K83" i="10"/>
  <c r="I83" i="10"/>
  <c r="G83" i="10"/>
  <c r="U82" i="10"/>
  <c r="T82" i="10"/>
  <c r="O82" i="10"/>
  <c r="N82" i="10"/>
  <c r="M82" i="10"/>
  <c r="K82" i="10"/>
  <c r="I82" i="10"/>
  <c r="G82" i="10"/>
  <c r="U81" i="10"/>
  <c r="T81" i="10"/>
  <c r="N81" i="10"/>
  <c r="O81" i="10" s="1"/>
  <c r="M81" i="10"/>
  <c r="K81" i="10"/>
  <c r="I81" i="10"/>
  <c r="G81" i="10"/>
  <c r="U80" i="10"/>
  <c r="T80" i="10"/>
  <c r="N80" i="10"/>
  <c r="O80" i="10" s="1"/>
  <c r="M80" i="10"/>
  <c r="K80" i="10"/>
  <c r="I80" i="10"/>
  <c r="G80" i="10"/>
  <c r="U79" i="10"/>
  <c r="T79" i="10"/>
  <c r="N79" i="10"/>
  <c r="O79" i="10" s="1"/>
  <c r="M79" i="10"/>
  <c r="K79" i="10"/>
  <c r="I79" i="10"/>
  <c r="G79" i="10"/>
  <c r="S78" i="10"/>
  <c r="R78" i="10"/>
  <c r="T78" i="10" s="1"/>
  <c r="Q78" i="10"/>
  <c r="P78" i="10"/>
  <c r="U78" i="10" s="1"/>
  <c r="L78" i="10"/>
  <c r="J78" i="10"/>
  <c r="H78" i="10"/>
  <c r="F78" i="10"/>
  <c r="N78" i="10" s="1"/>
  <c r="E78" i="10"/>
  <c r="O78" i="10" s="1"/>
  <c r="D78" i="10"/>
  <c r="U77" i="10"/>
  <c r="T77" i="10"/>
  <c r="N77" i="10"/>
  <c r="O77" i="10" s="1"/>
  <c r="M77" i="10"/>
  <c r="K77" i="10"/>
  <c r="I77" i="10"/>
  <c r="G77" i="10"/>
  <c r="U76" i="10"/>
  <c r="T76" i="10"/>
  <c r="N76" i="10"/>
  <c r="O76" i="10" s="1"/>
  <c r="M76" i="10"/>
  <c r="K76" i="10"/>
  <c r="I76" i="10"/>
  <c r="G76" i="10"/>
  <c r="U75" i="10"/>
  <c r="T75" i="10"/>
  <c r="N75" i="10"/>
  <c r="O75" i="10" s="1"/>
  <c r="M75" i="10"/>
  <c r="K75" i="10"/>
  <c r="I75" i="10"/>
  <c r="G75" i="10"/>
  <c r="U74" i="10"/>
  <c r="T74" i="10"/>
  <c r="O74" i="10"/>
  <c r="N74" i="10"/>
  <c r="M74" i="10"/>
  <c r="K74" i="10"/>
  <c r="I74" i="10"/>
  <c r="G74" i="10"/>
  <c r="U73" i="10"/>
  <c r="T73" i="10"/>
  <c r="N73" i="10"/>
  <c r="O73" i="10" s="1"/>
  <c r="M73" i="10"/>
  <c r="K73" i="10"/>
  <c r="I73" i="10"/>
  <c r="G73" i="10"/>
  <c r="U72" i="10"/>
  <c r="T72" i="10"/>
  <c r="O72" i="10"/>
  <c r="N72" i="10"/>
  <c r="M72" i="10"/>
  <c r="K72" i="10"/>
  <c r="I72" i="10"/>
  <c r="G72" i="10"/>
  <c r="U71" i="10"/>
  <c r="T71" i="10"/>
  <c r="N71" i="10"/>
  <c r="O71" i="10" s="1"/>
  <c r="M71" i="10"/>
  <c r="K71" i="10"/>
  <c r="I71" i="10"/>
  <c r="G71" i="10"/>
  <c r="S70" i="10"/>
  <c r="R70" i="10"/>
  <c r="T70" i="10" s="1"/>
  <c r="Q70" i="10"/>
  <c r="P70" i="10"/>
  <c r="U70" i="10" s="1"/>
  <c r="L70" i="10"/>
  <c r="J70" i="10"/>
  <c r="H70" i="10"/>
  <c r="F70" i="10"/>
  <c r="N70" i="10" s="1"/>
  <c r="E70" i="10"/>
  <c r="K70" i="10" s="1"/>
  <c r="D70" i="10"/>
  <c r="U69" i="10"/>
  <c r="T69" i="10"/>
  <c r="O69" i="10"/>
  <c r="N69" i="10"/>
  <c r="M69" i="10"/>
  <c r="K69" i="10"/>
  <c r="I69" i="10"/>
  <c r="G69" i="10"/>
  <c r="U68" i="10"/>
  <c r="T68" i="10"/>
  <c r="N68" i="10"/>
  <c r="O68" i="10" s="1"/>
  <c r="M68" i="10"/>
  <c r="K68" i="10"/>
  <c r="I68" i="10"/>
  <c r="G68" i="10"/>
  <c r="U67" i="10"/>
  <c r="T67" i="10"/>
  <c r="O67" i="10"/>
  <c r="N67" i="10"/>
  <c r="M67" i="10"/>
  <c r="K67" i="10"/>
  <c r="I67" i="10"/>
  <c r="G67" i="10"/>
  <c r="U66" i="10"/>
  <c r="T66" i="10"/>
  <c r="N66" i="10"/>
  <c r="O66" i="10" s="1"/>
  <c r="M66" i="10"/>
  <c r="K66" i="10"/>
  <c r="I66" i="10"/>
  <c r="G66" i="10"/>
  <c r="U65" i="10"/>
  <c r="T65" i="10"/>
  <c r="N65" i="10"/>
  <c r="O65" i="10" s="1"/>
  <c r="M65" i="10"/>
  <c r="K65" i="10"/>
  <c r="I65" i="10"/>
  <c r="G65" i="10"/>
  <c r="U64" i="10"/>
  <c r="T64" i="10"/>
  <c r="O64" i="10"/>
  <c r="N64" i="10"/>
  <c r="M64" i="10"/>
  <c r="K64" i="10"/>
  <c r="I64" i="10"/>
  <c r="G64" i="10"/>
  <c r="S63" i="10"/>
  <c r="R63" i="10"/>
  <c r="T63" i="10" s="1"/>
  <c r="Q63" i="10"/>
  <c r="P63" i="10"/>
  <c r="U63" i="10" s="1"/>
  <c r="L63" i="10"/>
  <c r="J63" i="10"/>
  <c r="H63" i="10"/>
  <c r="F63" i="10"/>
  <c r="N63" i="10" s="1"/>
  <c r="E63" i="10"/>
  <c r="D63" i="10"/>
  <c r="U62" i="10"/>
  <c r="T62" i="10"/>
  <c r="O62" i="10"/>
  <c r="N62" i="10"/>
  <c r="M62" i="10"/>
  <c r="K62" i="10"/>
  <c r="I62" i="10"/>
  <c r="G62" i="10"/>
  <c r="U61" i="10"/>
  <c r="T61" i="10"/>
  <c r="O61" i="10"/>
  <c r="N61" i="10"/>
  <c r="M61" i="10"/>
  <c r="K61" i="10"/>
  <c r="I61" i="10"/>
  <c r="G61" i="10"/>
  <c r="U60" i="10"/>
  <c r="T60" i="10"/>
  <c r="O60" i="10"/>
  <c r="N60" i="10"/>
  <c r="M60" i="10"/>
  <c r="K60" i="10"/>
  <c r="I60" i="10"/>
  <c r="G60" i="10"/>
  <c r="U59" i="10"/>
  <c r="T59" i="10"/>
  <c r="O59" i="10"/>
  <c r="N59" i="10"/>
  <c r="M59" i="10"/>
  <c r="K59" i="10"/>
  <c r="I59" i="10"/>
  <c r="G59" i="10"/>
  <c r="S58" i="10"/>
  <c r="R58" i="10"/>
  <c r="Q58" i="10"/>
  <c r="P58" i="10"/>
  <c r="U58" i="10" s="1"/>
  <c r="L58" i="10"/>
  <c r="J58" i="10"/>
  <c r="H58" i="10"/>
  <c r="F58" i="10"/>
  <c r="N58" i="10" s="1"/>
  <c r="E58" i="10"/>
  <c r="D58" i="10"/>
  <c r="U57" i="10"/>
  <c r="T57" i="10"/>
  <c r="N57" i="10"/>
  <c r="O57" i="10" s="1"/>
  <c r="M57" i="10"/>
  <c r="K57" i="10"/>
  <c r="I57" i="10"/>
  <c r="G57" i="10"/>
  <c r="S54" i="10"/>
  <c r="R54" i="10"/>
  <c r="T54" i="10" s="1"/>
  <c r="Q54" i="10"/>
  <c r="P54" i="10"/>
  <c r="U54" i="10" s="1"/>
  <c r="L54" i="10"/>
  <c r="J54" i="10"/>
  <c r="H54" i="10"/>
  <c r="F54" i="10"/>
  <c r="E54" i="10"/>
  <c r="D54" i="10"/>
  <c r="I54" i="10" s="1"/>
  <c r="S53" i="10"/>
  <c r="R53" i="10"/>
  <c r="T53" i="10" s="1"/>
  <c r="Q53" i="10"/>
  <c r="P53" i="10"/>
  <c r="U53" i="10" s="1"/>
  <c r="L53" i="10"/>
  <c r="J53" i="10"/>
  <c r="H53" i="10"/>
  <c r="F53" i="10"/>
  <c r="N53" i="10" s="1"/>
  <c r="E53" i="10"/>
  <c r="K53" i="10" s="1"/>
  <c r="D53" i="10"/>
  <c r="G53" i="10" s="1"/>
  <c r="U52" i="10"/>
  <c r="T52" i="10"/>
  <c r="O52" i="10"/>
  <c r="N52" i="10"/>
  <c r="M52" i="10"/>
  <c r="K52" i="10"/>
  <c r="I52" i="10"/>
  <c r="G52" i="10"/>
  <c r="U51" i="10"/>
  <c r="T51" i="10"/>
  <c r="O51" i="10"/>
  <c r="N51" i="10"/>
  <c r="M51" i="10"/>
  <c r="K51" i="10"/>
  <c r="I51" i="10"/>
  <c r="G51" i="10"/>
  <c r="U50" i="10"/>
  <c r="T50" i="10"/>
  <c r="N50" i="10"/>
  <c r="O50" i="10" s="1"/>
  <c r="M50" i="10"/>
  <c r="K50" i="10"/>
  <c r="I50" i="10"/>
  <c r="G50" i="10"/>
  <c r="U49" i="10"/>
  <c r="T49" i="10"/>
  <c r="O49" i="10"/>
  <c r="N49" i="10"/>
  <c r="M49" i="10"/>
  <c r="K49" i="10"/>
  <c r="I49" i="10"/>
  <c r="G49" i="10"/>
  <c r="U48" i="10"/>
  <c r="T48" i="10"/>
  <c r="N48" i="10"/>
  <c r="O48" i="10" s="1"/>
  <c r="M48" i="10"/>
  <c r="K48" i="10"/>
  <c r="I48" i="10"/>
  <c r="G48" i="10"/>
  <c r="S47" i="10"/>
  <c r="R47" i="10"/>
  <c r="T47" i="10" s="1"/>
  <c r="Q47" i="10"/>
  <c r="P47" i="10"/>
  <c r="U47" i="10" s="1"/>
  <c r="L47" i="10"/>
  <c r="J47" i="10"/>
  <c r="H47" i="10"/>
  <c r="F47" i="10"/>
  <c r="N47" i="10" s="1"/>
  <c r="E47" i="10"/>
  <c r="M47" i="10" s="1"/>
  <c r="D47" i="10"/>
  <c r="U46" i="10"/>
  <c r="T46" i="10"/>
  <c r="N46" i="10"/>
  <c r="O46" i="10" s="1"/>
  <c r="M46" i="10"/>
  <c r="K46" i="10"/>
  <c r="I46" i="10"/>
  <c r="G46" i="10"/>
  <c r="U45" i="10"/>
  <c r="T45" i="10"/>
  <c r="N45" i="10"/>
  <c r="O45" i="10" s="1"/>
  <c r="M45" i="10"/>
  <c r="K45" i="10"/>
  <c r="I45" i="10"/>
  <c r="G45" i="10"/>
  <c r="U44" i="10"/>
  <c r="T44" i="10"/>
  <c r="N44" i="10"/>
  <c r="O44" i="10" s="1"/>
  <c r="M44" i="10"/>
  <c r="K44" i="10"/>
  <c r="I44" i="10"/>
  <c r="G44" i="10"/>
  <c r="U43" i="10"/>
  <c r="T43" i="10"/>
  <c r="N43" i="10"/>
  <c r="O43" i="10" s="1"/>
  <c r="M43" i="10"/>
  <c r="K43" i="10"/>
  <c r="I43" i="10"/>
  <c r="G43" i="10"/>
  <c r="U42" i="10"/>
  <c r="T42" i="10"/>
  <c r="N42" i="10"/>
  <c r="O42" i="10" s="1"/>
  <c r="M42" i="10"/>
  <c r="K42" i="10"/>
  <c r="I42" i="10"/>
  <c r="G42" i="10"/>
  <c r="U41" i="10"/>
  <c r="T41" i="10"/>
  <c r="N41" i="10"/>
  <c r="O41" i="10" s="1"/>
  <c r="M41" i="10"/>
  <c r="K41" i="10"/>
  <c r="I41" i="10"/>
  <c r="G41" i="10"/>
  <c r="S40" i="10"/>
  <c r="R40" i="10"/>
  <c r="Q40" i="10"/>
  <c r="P40" i="10"/>
  <c r="U40" i="10" s="1"/>
  <c r="L40" i="10"/>
  <c r="J40" i="10"/>
  <c r="H40" i="10"/>
  <c r="F40" i="10"/>
  <c r="N40" i="10" s="1"/>
  <c r="E40" i="10"/>
  <c r="D40" i="10"/>
  <c r="U39" i="10"/>
  <c r="T39" i="10"/>
  <c r="N39" i="10"/>
  <c r="O39" i="10" s="1"/>
  <c r="M39" i="10"/>
  <c r="K39" i="10"/>
  <c r="I39" i="10"/>
  <c r="G39" i="10"/>
  <c r="U38" i="10"/>
  <c r="T38" i="10"/>
  <c r="N38" i="10"/>
  <c r="O38" i="10" s="1"/>
  <c r="M38" i="10"/>
  <c r="K38" i="10"/>
  <c r="I38" i="10"/>
  <c r="G38" i="10"/>
  <c r="U37" i="10"/>
  <c r="T37" i="10"/>
  <c r="N37" i="10"/>
  <c r="O37" i="10" s="1"/>
  <c r="M37" i="10"/>
  <c r="K37" i="10"/>
  <c r="I37" i="10"/>
  <c r="G37" i="10"/>
  <c r="U36" i="10"/>
  <c r="T36" i="10"/>
  <c r="N36" i="10"/>
  <c r="O36" i="10" s="1"/>
  <c r="M36" i="10"/>
  <c r="K36" i="10"/>
  <c r="I36" i="10"/>
  <c r="G36" i="10"/>
  <c r="S35" i="10"/>
  <c r="R35" i="10"/>
  <c r="T35" i="10" s="1"/>
  <c r="Q35" i="10"/>
  <c r="P35" i="10"/>
  <c r="U35" i="10" s="1"/>
  <c r="L35" i="10"/>
  <c r="J35" i="10"/>
  <c r="H35" i="10"/>
  <c r="F35" i="10"/>
  <c r="E35" i="10"/>
  <c r="D35" i="10"/>
  <c r="I35" i="10" s="1"/>
  <c r="U34" i="10"/>
  <c r="T34" i="10"/>
  <c r="O34" i="10"/>
  <c r="N34" i="10"/>
  <c r="M34" i="10"/>
  <c r="K34" i="10"/>
  <c r="I34" i="10"/>
  <c r="G34" i="10"/>
  <c r="U33" i="10"/>
  <c r="T33" i="10"/>
  <c r="N33" i="10"/>
  <c r="O33" i="10" s="1"/>
  <c r="M33" i="10"/>
  <c r="K33" i="10"/>
  <c r="I33" i="10"/>
  <c r="G33" i="10"/>
  <c r="U32" i="10"/>
  <c r="T32" i="10"/>
  <c r="O32" i="10"/>
  <c r="N32" i="10"/>
  <c r="M32" i="10"/>
  <c r="K32" i="10"/>
  <c r="I32" i="10"/>
  <c r="G32" i="10"/>
  <c r="U31" i="10"/>
  <c r="T31" i="10"/>
  <c r="N31" i="10"/>
  <c r="O31" i="10" s="1"/>
  <c r="M31" i="10"/>
  <c r="K31" i="10"/>
  <c r="I31" i="10"/>
  <c r="G31" i="10"/>
  <c r="U30" i="10"/>
  <c r="T30" i="10"/>
  <c r="N30" i="10"/>
  <c r="O30" i="10" s="1"/>
  <c r="M30" i="10"/>
  <c r="K30" i="10"/>
  <c r="I30" i="10"/>
  <c r="G30" i="10"/>
  <c r="U29" i="10"/>
  <c r="T29" i="10"/>
  <c r="N29" i="10"/>
  <c r="O29" i="10" s="1"/>
  <c r="M29" i="10"/>
  <c r="K29" i="10"/>
  <c r="I29" i="10"/>
  <c r="G29" i="10"/>
  <c r="U28" i="10"/>
  <c r="T28" i="10"/>
  <c r="N28" i="10"/>
  <c r="O28" i="10" s="1"/>
  <c r="M28" i="10"/>
  <c r="K28" i="10"/>
  <c r="I28" i="10"/>
  <c r="G28" i="10"/>
  <c r="S27" i="10"/>
  <c r="R27" i="10"/>
  <c r="T27" i="10" s="1"/>
  <c r="Q27" i="10"/>
  <c r="P27" i="10"/>
  <c r="U27" i="10" s="1"/>
  <c r="L27" i="10"/>
  <c r="J27" i="10"/>
  <c r="H27" i="10"/>
  <c r="F27" i="10"/>
  <c r="N27" i="10" s="1"/>
  <c r="E27" i="10"/>
  <c r="K27" i="10" s="1"/>
  <c r="D27" i="10"/>
  <c r="G27" i="10" s="1"/>
  <c r="U26" i="10"/>
  <c r="T26" i="10"/>
  <c r="O26" i="10"/>
  <c r="N26" i="10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N23" i="10"/>
  <c r="O23" i="10" s="1"/>
  <c r="M23" i="10"/>
  <c r="K23" i="10"/>
  <c r="I23" i="10"/>
  <c r="G23" i="10"/>
  <c r="U22" i="10"/>
  <c r="T22" i="10"/>
  <c r="N22" i="10"/>
  <c r="O22" i="10" s="1"/>
  <c r="M22" i="10"/>
  <c r="K22" i="10"/>
  <c r="I22" i="10"/>
  <c r="G22" i="10"/>
  <c r="U21" i="10"/>
  <c r="T21" i="10"/>
  <c r="N21" i="10"/>
  <c r="O21" i="10" s="1"/>
  <c r="M21" i="10"/>
  <c r="K21" i="10"/>
  <c r="I21" i="10"/>
  <c r="G21" i="10"/>
  <c r="U20" i="10"/>
  <c r="T20" i="10"/>
  <c r="N20" i="10"/>
  <c r="O20" i="10" s="1"/>
  <c r="M20" i="10"/>
  <c r="K20" i="10"/>
  <c r="I20" i="10"/>
  <c r="G20" i="10"/>
  <c r="S19" i="10"/>
  <c r="R19" i="10"/>
  <c r="T19" i="10" s="1"/>
  <c r="Q19" i="10"/>
  <c r="P19" i="10"/>
  <c r="U19" i="10" s="1"/>
  <c r="L19" i="10"/>
  <c r="J19" i="10"/>
  <c r="H19" i="10"/>
  <c r="F19" i="10"/>
  <c r="N19" i="10" s="1"/>
  <c r="E19" i="10"/>
  <c r="M19" i="10" s="1"/>
  <c r="D19" i="10"/>
  <c r="U18" i="10"/>
  <c r="T18" i="10"/>
  <c r="N18" i="10"/>
  <c r="O18" i="10" s="1"/>
  <c r="M18" i="10"/>
  <c r="K18" i="10"/>
  <c r="I18" i="10"/>
  <c r="G18" i="10"/>
  <c r="U17" i="10"/>
  <c r="T17" i="10"/>
  <c r="N17" i="10"/>
  <c r="O17" i="10" s="1"/>
  <c r="M17" i="10"/>
  <c r="K17" i="10"/>
  <c r="I17" i="10"/>
  <c r="G17" i="10"/>
  <c r="U16" i="10"/>
  <c r="T16" i="10"/>
  <c r="N16" i="10"/>
  <c r="O16" i="10" s="1"/>
  <c r="M16" i="10"/>
  <c r="K16" i="10"/>
  <c r="I16" i="10"/>
  <c r="G16" i="10"/>
  <c r="U15" i="10"/>
  <c r="T15" i="10"/>
  <c r="O15" i="10"/>
  <c r="N15" i="10"/>
  <c r="M15" i="10"/>
  <c r="K15" i="10"/>
  <c r="I15" i="10"/>
  <c r="G15" i="10"/>
  <c r="U14" i="10"/>
  <c r="T14" i="10"/>
  <c r="N14" i="10"/>
  <c r="O14" i="10" s="1"/>
  <c r="M14" i="10"/>
  <c r="K14" i="10"/>
  <c r="I14" i="10"/>
  <c r="G14" i="10"/>
  <c r="U13" i="10"/>
  <c r="T13" i="10"/>
  <c r="O13" i="10"/>
  <c r="N13" i="10"/>
  <c r="M13" i="10"/>
  <c r="K13" i="10"/>
  <c r="I13" i="10"/>
  <c r="G13" i="10"/>
  <c r="U12" i="10"/>
  <c r="T12" i="10"/>
  <c r="N12" i="10"/>
  <c r="O12" i="10" s="1"/>
  <c r="M12" i="10"/>
  <c r="K12" i="10"/>
  <c r="I12" i="10"/>
  <c r="G12" i="10"/>
  <c r="U11" i="10"/>
  <c r="T11" i="10"/>
  <c r="N11" i="10"/>
  <c r="O11" i="10" s="1"/>
  <c r="M11" i="10"/>
  <c r="K11" i="10"/>
  <c r="I11" i="10"/>
  <c r="G11" i="10"/>
  <c r="S10" i="10"/>
  <c r="R10" i="10"/>
  <c r="Q10" i="10"/>
  <c r="P10" i="10"/>
  <c r="U10" i="10" s="1"/>
  <c r="L10" i="10"/>
  <c r="J10" i="10"/>
  <c r="H10" i="10"/>
  <c r="F10" i="10"/>
  <c r="N10" i="10" s="1"/>
  <c r="E10" i="10"/>
  <c r="D10" i="10"/>
  <c r="U9" i="10"/>
  <c r="T9" i="10"/>
  <c r="N9" i="10"/>
  <c r="O9" i="10" s="1"/>
  <c r="M9" i="10"/>
  <c r="K9" i="10"/>
  <c r="I9" i="10"/>
  <c r="G9" i="10"/>
  <c r="U8" i="10"/>
  <c r="T8" i="10"/>
  <c r="N8" i="10"/>
  <c r="O8" i="10" s="1"/>
  <c r="M8" i="10"/>
  <c r="K8" i="10"/>
  <c r="I8" i="10"/>
  <c r="G8" i="10"/>
  <c r="S339" i="9"/>
  <c r="R339" i="9"/>
  <c r="T339" i="9" s="1"/>
  <c r="Q339" i="9"/>
  <c r="P339" i="9"/>
  <c r="L339" i="9"/>
  <c r="J339" i="9"/>
  <c r="H339" i="9"/>
  <c r="F339" i="9"/>
  <c r="N339" i="9" s="1"/>
  <c r="E339" i="9"/>
  <c r="K339" i="9" s="1"/>
  <c r="D339" i="9"/>
  <c r="G339" i="9" s="1"/>
  <c r="S338" i="9"/>
  <c r="R338" i="9"/>
  <c r="T338" i="9" s="1"/>
  <c r="Q338" i="9"/>
  <c r="P338" i="9"/>
  <c r="L338" i="9"/>
  <c r="J338" i="9"/>
  <c r="U338" i="9" s="1"/>
  <c r="H338" i="9"/>
  <c r="F338" i="9"/>
  <c r="E338" i="9"/>
  <c r="D338" i="9"/>
  <c r="S337" i="9"/>
  <c r="R337" i="9"/>
  <c r="T337" i="9" s="1"/>
  <c r="Q337" i="9"/>
  <c r="P337" i="9"/>
  <c r="L337" i="9"/>
  <c r="J337" i="9"/>
  <c r="H337" i="9"/>
  <c r="F337" i="9"/>
  <c r="N337" i="9" s="1"/>
  <c r="E337" i="9"/>
  <c r="K337" i="9" s="1"/>
  <c r="D337" i="9"/>
  <c r="I337" i="9" s="1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O333" i="9"/>
  <c r="N333" i="9"/>
  <c r="M333" i="9"/>
  <c r="K333" i="9"/>
  <c r="I333" i="9"/>
  <c r="G333" i="9"/>
  <c r="S332" i="9"/>
  <c r="R332" i="9"/>
  <c r="T332" i="9" s="1"/>
  <c r="Q332" i="9"/>
  <c r="P332" i="9"/>
  <c r="L332" i="9"/>
  <c r="J332" i="9"/>
  <c r="H332" i="9"/>
  <c r="F332" i="9"/>
  <c r="E332" i="9"/>
  <c r="M332" i="9" s="1"/>
  <c r="D332" i="9"/>
  <c r="U331" i="9"/>
  <c r="T331" i="9"/>
  <c r="N331" i="9"/>
  <c r="O331" i="9" s="1"/>
  <c r="M331" i="9"/>
  <c r="K331" i="9"/>
  <c r="I331" i="9"/>
  <c r="G331" i="9"/>
  <c r="U330" i="9"/>
  <c r="T330" i="9"/>
  <c r="N330" i="9"/>
  <c r="O330" i="9" s="1"/>
  <c r="M330" i="9"/>
  <c r="K330" i="9"/>
  <c r="I330" i="9"/>
  <c r="G330" i="9"/>
  <c r="U329" i="9"/>
  <c r="T329" i="9"/>
  <c r="N329" i="9"/>
  <c r="O329" i="9" s="1"/>
  <c r="M329" i="9"/>
  <c r="K329" i="9"/>
  <c r="I329" i="9"/>
  <c r="G329" i="9"/>
  <c r="U328" i="9"/>
  <c r="T328" i="9"/>
  <c r="O328" i="9"/>
  <c r="N328" i="9"/>
  <c r="M328" i="9"/>
  <c r="K328" i="9"/>
  <c r="I328" i="9"/>
  <c r="G328" i="9"/>
  <c r="U327" i="9"/>
  <c r="T327" i="9"/>
  <c r="N327" i="9"/>
  <c r="O327" i="9" s="1"/>
  <c r="M327" i="9"/>
  <c r="K327" i="9"/>
  <c r="I327" i="9"/>
  <c r="G327" i="9"/>
  <c r="U326" i="9"/>
  <c r="T326" i="9"/>
  <c r="N326" i="9"/>
  <c r="O326" i="9" s="1"/>
  <c r="M326" i="9"/>
  <c r="K326" i="9"/>
  <c r="I326" i="9"/>
  <c r="G326" i="9"/>
  <c r="U325" i="9"/>
  <c r="T325" i="9"/>
  <c r="N325" i="9"/>
  <c r="O325" i="9" s="1"/>
  <c r="M325" i="9"/>
  <c r="K325" i="9"/>
  <c r="I325" i="9"/>
  <c r="G325" i="9"/>
  <c r="U324" i="9"/>
  <c r="T324" i="9"/>
  <c r="O324" i="9"/>
  <c r="N324" i="9"/>
  <c r="M324" i="9"/>
  <c r="K324" i="9"/>
  <c r="I324" i="9"/>
  <c r="G324" i="9"/>
  <c r="S323" i="9"/>
  <c r="R323" i="9"/>
  <c r="T323" i="9" s="1"/>
  <c r="Q323" i="9"/>
  <c r="P323" i="9"/>
  <c r="L323" i="9"/>
  <c r="J323" i="9"/>
  <c r="H323" i="9"/>
  <c r="F323" i="9"/>
  <c r="N323" i="9" s="1"/>
  <c r="E323" i="9"/>
  <c r="D323" i="9"/>
  <c r="G323" i="9" s="1"/>
  <c r="U322" i="9"/>
  <c r="T322" i="9"/>
  <c r="O322" i="9"/>
  <c r="N322" i="9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N320" i="9"/>
  <c r="O320" i="9" s="1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N318" i="9"/>
  <c r="O318" i="9" s="1"/>
  <c r="M318" i="9"/>
  <c r="K318" i="9"/>
  <c r="I318" i="9"/>
  <c r="G318" i="9"/>
  <c r="S317" i="9"/>
  <c r="R317" i="9"/>
  <c r="T317" i="9" s="1"/>
  <c r="Q317" i="9"/>
  <c r="P317" i="9"/>
  <c r="L317" i="9"/>
  <c r="J317" i="9"/>
  <c r="U317" i="9" s="1"/>
  <c r="H317" i="9"/>
  <c r="F317" i="9"/>
  <c r="N317" i="9" s="1"/>
  <c r="E317" i="9"/>
  <c r="M317" i="9" s="1"/>
  <c r="D317" i="9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S310" i="9"/>
  <c r="R310" i="9"/>
  <c r="T310" i="9" s="1"/>
  <c r="Q310" i="9"/>
  <c r="P310" i="9"/>
  <c r="L310" i="9"/>
  <c r="J310" i="9"/>
  <c r="H310" i="9"/>
  <c r="F310" i="9"/>
  <c r="N310" i="9" s="1"/>
  <c r="O310" i="9" s="1"/>
  <c r="E310" i="9"/>
  <c r="K310" i="9" s="1"/>
  <c r="D310" i="9"/>
  <c r="I310" i="9" s="1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S303" i="9"/>
  <c r="R303" i="9"/>
  <c r="T303" i="9" s="1"/>
  <c r="Q303" i="9"/>
  <c r="P303" i="9"/>
  <c r="L303" i="9"/>
  <c r="J303" i="9"/>
  <c r="H303" i="9"/>
  <c r="F303" i="9"/>
  <c r="N303" i="9" s="1"/>
  <c r="O303" i="9" s="1"/>
  <c r="E303" i="9"/>
  <c r="M303" i="9" s="1"/>
  <c r="D303" i="9"/>
  <c r="U302" i="9"/>
  <c r="T302" i="9"/>
  <c r="N302" i="9"/>
  <c r="O302" i="9" s="1"/>
  <c r="M302" i="9"/>
  <c r="K302" i="9"/>
  <c r="I302" i="9"/>
  <c r="G302" i="9"/>
  <c r="S299" i="9"/>
  <c r="R299" i="9"/>
  <c r="T299" i="9" s="1"/>
  <c r="Q299" i="9"/>
  <c r="P299" i="9"/>
  <c r="L299" i="9"/>
  <c r="J299" i="9"/>
  <c r="H299" i="9"/>
  <c r="F299" i="9"/>
  <c r="E299" i="9"/>
  <c r="D299" i="9"/>
  <c r="G299" i="9" s="1"/>
  <c r="S298" i="9"/>
  <c r="R298" i="9"/>
  <c r="T298" i="9" s="1"/>
  <c r="Q298" i="9"/>
  <c r="P298" i="9"/>
  <c r="L298" i="9"/>
  <c r="J298" i="9"/>
  <c r="U298" i="9" s="1"/>
  <c r="H298" i="9"/>
  <c r="F298" i="9"/>
  <c r="E298" i="9"/>
  <c r="M298" i="9" s="1"/>
  <c r="D298" i="9"/>
  <c r="U297" i="9"/>
  <c r="T297" i="9"/>
  <c r="N297" i="9"/>
  <c r="O297" i="9" s="1"/>
  <c r="M297" i="9"/>
  <c r="K297" i="9"/>
  <c r="I297" i="9"/>
  <c r="G297" i="9"/>
  <c r="U296" i="9"/>
  <c r="T296" i="9"/>
  <c r="O296" i="9"/>
  <c r="N296" i="9"/>
  <c r="M296" i="9"/>
  <c r="K296" i="9"/>
  <c r="I296" i="9"/>
  <c r="G296" i="9"/>
  <c r="U295" i="9"/>
  <c r="T295" i="9"/>
  <c r="O295" i="9"/>
  <c r="N295" i="9"/>
  <c r="M295" i="9"/>
  <c r="K295" i="9"/>
  <c r="I295" i="9"/>
  <c r="G295" i="9"/>
  <c r="U294" i="9"/>
  <c r="T294" i="9"/>
  <c r="N294" i="9"/>
  <c r="O294" i="9" s="1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S292" i="9"/>
  <c r="R292" i="9"/>
  <c r="T292" i="9" s="1"/>
  <c r="Q292" i="9"/>
  <c r="P292" i="9"/>
  <c r="L292" i="9"/>
  <c r="J292" i="9"/>
  <c r="H292" i="9"/>
  <c r="F292" i="9"/>
  <c r="E292" i="9"/>
  <c r="K292" i="9" s="1"/>
  <c r="D292" i="9"/>
  <c r="I292" i="9" s="1"/>
  <c r="U291" i="9"/>
  <c r="T291" i="9"/>
  <c r="N291" i="9"/>
  <c r="O291" i="9" s="1"/>
  <c r="M291" i="9"/>
  <c r="K291" i="9"/>
  <c r="I291" i="9"/>
  <c r="G291" i="9"/>
  <c r="U290" i="9"/>
  <c r="T290" i="9"/>
  <c r="N290" i="9"/>
  <c r="O290" i="9" s="1"/>
  <c r="M290" i="9"/>
  <c r="K290" i="9"/>
  <c r="I290" i="9"/>
  <c r="G290" i="9"/>
  <c r="U289" i="9"/>
  <c r="T289" i="9"/>
  <c r="O289" i="9"/>
  <c r="N289" i="9"/>
  <c r="M289" i="9"/>
  <c r="K289" i="9"/>
  <c r="I289" i="9"/>
  <c r="G289" i="9"/>
  <c r="U288" i="9"/>
  <c r="T288" i="9"/>
  <c r="N288" i="9"/>
  <c r="O288" i="9" s="1"/>
  <c r="M288" i="9"/>
  <c r="K288" i="9"/>
  <c r="I288" i="9"/>
  <c r="G288" i="9"/>
  <c r="U287" i="9"/>
  <c r="T287" i="9"/>
  <c r="O287" i="9"/>
  <c r="N287" i="9"/>
  <c r="M287" i="9"/>
  <c r="K287" i="9"/>
  <c r="I287" i="9"/>
  <c r="G287" i="9"/>
  <c r="U286" i="9"/>
  <c r="T286" i="9"/>
  <c r="N286" i="9"/>
  <c r="O286" i="9" s="1"/>
  <c r="M286" i="9"/>
  <c r="K286" i="9"/>
  <c r="I286" i="9"/>
  <c r="G286" i="9"/>
  <c r="S285" i="9"/>
  <c r="R285" i="9"/>
  <c r="T285" i="9" s="1"/>
  <c r="Q285" i="9"/>
  <c r="P285" i="9"/>
  <c r="L285" i="9"/>
  <c r="J285" i="9"/>
  <c r="H285" i="9"/>
  <c r="F285" i="9"/>
  <c r="N285" i="9" s="1"/>
  <c r="O285" i="9" s="1"/>
  <c r="E285" i="9"/>
  <c r="D285" i="9"/>
  <c r="U284" i="9"/>
  <c r="T284" i="9"/>
  <c r="N284" i="9"/>
  <c r="O284" i="9" s="1"/>
  <c r="M284" i="9"/>
  <c r="K284" i="9"/>
  <c r="I284" i="9"/>
  <c r="G284" i="9"/>
  <c r="U283" i="9"/>
  <c r="T283" i="9"/>
  <c r="N283" i="9"/>
  <c r="O283" i="9" s="1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N279" i="9"/>
  <c r="O279" i="9" s="1"/>
  <c r="M279" i="9"/>
  <c r="K279" i="9"/>
  <c r="I279" i="9"/>
  <c r="G279" i="9"/>
  <c r="U278" i="9"/>
  <c r="T278" i="9"/>
  <c r="N278" i="9"/>
  <c r="O278" i="9" s="1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S275" i="9"/>
  <c r="R275" i="9"/>
  <c r="Q275" i="9"/>
  <c r="P275" i="9"/>
  <c r="L275" i="9"/>
  <c r="J275" i="9"/>
  <c r="H275" i="9"/>
  <c r="F275" i="9"/>
  <c r="N275" i="9" s="1"/>
  <c r="E275" i="9"/>
  <c r="K275" i="9" s="1"/>
  <c r="D275" i="9"/>
  <c r="G275" i="9" s="1"/>
  <c r="U274" i="9"/>
  <c r="T274" i="9"/>
  <c r="N274" i="9"/>
  <c r="O274" i="9" s="1"/>
  <c r="M274" i="9"/>
  <c r="K274" i="9"/>
  <c r="I274" i="9"/>
  <c r="G274" i="9"/>
  <c r="U273" i="9"/>
  <c r="T273" i="9"/>
  <c r="O273" i="9"/>
  <c r="N273" i="9"/>
  <c r="M273" i="9"/>
  <c r="K273" i="9"/>
  <c r="I273" i="9"/>
  <c r="G273" i="9"/>
  <c r="U272" i="9"/>
  <c r="T272" i="9"/>
  <c r="O272" i="9"/>
  <c r="N272" i="9"/>
  <c r="M272" i="9"/>
  <c r="K272" i="9"/>
  <c r="I272" i="9"/>
  <c r="G272" i="9"/>
  <c r="U271" i="9"/>
  <c r="T271" i="9"/>
  <c r="O271" i="9"/>
  <c r="N271" i="9"/>
  <c r="M271" i="9"/>
  <c r="K271" i="9"/>
  <c r="I271" i="9"/>
  <c r="G271" i="9"/>
  <c r="U270" i="9"/>
  <c r="T270" i="9"/>
  <c r="O270" i="9"/>
  <c r="N270" i="9"/>
  <c r="M270" i="9"/>
  <c r="K270" i="9"/>
  <c r="I270" i="9"/>
  <c r="G270" i="9"/>
  <c r="U269" i="9"/>
  <c r="T269" i="9"/>
  <c r="O269" i="9"/>
  <c r="N269" i="9"/>
  <c r="M269" i="9"/>
  <c r="K269" i="9"/>
  <c r="I269" i="9"/>
  <c r="G269" i="9"/>
  <c r="U268" i="9"/>
  <c r="T268" i="9"/>
  <c r="O268" i="9"/>
  <c r="N268" i="9"/>
  <c r="M268" i="9"/>
  <c r="K268" i="9"/>
  <c r="I268" i="9"/>
  <c r="G268" i="9"/>
  <c r="S267" i="9"/>
  <c r="R267" i="9"/>
  <c r="T267" i="9" s="1"/>
  <c r="Q267" i="9"/>
  <c r="P267" i="9"/>
  <c r="L267" i="9"/>
  <c r="J267" i="9"/>
  <c r="U267" i="9" s="1"/>
  <c r="H267" i="9"/>
  <c r="F267" i="9"/>
  <c r="E267" i="9"/>
  <c r="M267" i="9" s="1"/>
  <c r="D267" i="9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S260" i="9"/>
  <c r="R260" i="9"/>
  <c r="T260" i="9" s="1"/>
  <c r="Q260" i="9"/>
  <c r="P260" i="9"/>
  <c r="L260" i="9"/>
  <c r="J260" i="9"/>
  <c r="H260" i="9"/>
  <c r="F260" i="9"/>
  <c r="N260" i="9" s="1"/>
  <c r="E260" i="9"/>
  <c r="D260" i="9"/>
  <c r="I260" i="9" s="1"/>
  <c r="S259" i="9"/>
  <c r="R259" i="9"/>
  <c r="T259" i="9" s="1"/>
  <c r="Q259" i="9"/>
  <c r="P259" i="9"/>
  <c r="L259" i="9"/>
  <c r="J259" i="9"/>
  <c r="H259" i="9"/>
  <c r="F259" i="9"/>
  <c r="N259" i="9" s="1"/>
  <c r="E259" i="9"/>
  <c r="D259" i="9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S254" i="9"/>
  <c r="R254" i="9"/>
  <c r="T254" i="9" s="1"/>
  <c r="Q254" i="9"/>
  <c r="P254" i="9"/>
  <c r="U254" i="9" s="1"/>
  <c r="L254" i="9"/>
  <c r="J254" i="9"/>
  <c r="H254" i="9"/>
  <c r="F254" i="9"/>
  <c r="E254" i="9"/>
  <c r="D254" i="9"/>
  <c r="G254" i="9" s="1"/>
  <c r="U253" i="9"/>
  <c r="T253" i="9"/>
  <c r="N253" i="9"/>
  <c r="O253" i="9" s="1"/>
  <c r="M253" i="9"/>
  <c r="K253" i="9"/>
  <c r="I253" i="9"/>
  <c r="G253" i="9"/>
  <c r="U252" i="9"/>
  <c r="T252" i="9"/>
  <c r="N252" i="9"/>
  <c r="O252" i="9" s="1"/>
  <c r="M252" i="9"/>
  <c r="K252" i="9"/>
  <c r="I252" i="9"/>
  <c r="G252" i="9"/>
  <c r="U251" i="9"/>
  <c r="T251" i="9"/>
  <c r="N251" i="9"/>
  <c r="O251" i="9" s="1"/>
  <c r="M251" i="9"/>
  <c r="K251" i="9"/>
  <c r="I251" i="9"/>
  <c r="G251" i="9"/>
  <c r="U250" i="9"/>
  <c r="T250" i="9"/>
  <c r="N250" i="9"/>
  <c r="O250" i="9" s="1"/>
  <c r="M250" i="9"/>
  <c r="K250" i="9"/>
  <c r="I250" i="9"/>
  <c r="G250" i="9"/>
  <c r="U249" i="9"/>
  <c r="T249" i="9"/>
  <c r="N249" i="9"/>
  <c r="O249" i="9" s="1"/>
  <c r="M249" i="9"/>
  <c r="K249" i="9"/>
  <c r="I249" i="9"/>
  <c r="G249" i="9"/>
  <c r="U248" i="9"/>
  <c r="T248" i="9"/>
  <c r="N248" i="9"/>
  <c r="O248" i="9" s="1"/>
  <c r="M248" i="9"/>
  <c r="K248" i="9"/>
  <c r="I248" i="9"/>
  <c r="G248" i="9"/>
  <c r="S247" i="9"/>
  <c r="R247" i="9"/>
  <c r="T247" i="9" s="1"/>
  <c r="Q247" i="9"/>
  <c r="P247" i="9"/>
  <c r="L247" i="9"/>
  <c r="J247" i="9"/>
  <c r="U247" i="9" s="1"/>
  <c r="H247" i="9"/>
  <c r="F247" i="9"/>
  <c r="E247" i="9"/>
  <c r="D247" i="9"/>
  <c r="U246" i="9"/>
  <c r="T246" i="9"/>
  <c r="N246" i="9"/>
  <c r="O246" i="9" s="1"/>
  <c r="M246" i="9"/>
  <c r="K246" i="9"/>
  <c r="I246" i="9"/>
  <c r="G246" i="9"/>
  <c r="U245" i="9"/>
  <c r="T245" i="9"/>
  <c r="N245" i="9"/>
  <c r="O245" i="9" s="1"/>
  <c r="M245" i="9"/>
  <c r="K245" i="9"/>
  <c r="I245" i="9"/>
  <c r="G245" i="9"/>
  <c r="U244" i="9"/>
  <c r="T244" i="9"/>
  <c r="N244" i="9"/>
  <c r="O244" i="9" s="1"/>
  <c r="M244" i="9"/>
  <c r="K244" i="9"/>
  <c r="I244" i="9"/>
  <c r="G244" i="9"/>
  <c r="U243" i="9"/>
  <c r="T243" i="9"/>
  <c r="N243" i="9"/>
  <c r="O243" i="9" s="1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N241" i="9"/>
  <c r="O241" i="9" s="1"/>
  <c r="M241" i="9"/>
  <c r="K241" i="9"/>
  <c r="I241" i="9"/>
  <c r="G241" i="9"/>
  <c r="S240" i="9"/>
  <c r="R240" i="9"/>
  <c r="T240" i="9" s="1"/>
  <c r="Q240" i="9"/>
  <c r="P240" i="9"/>
  <c r="L240" i="9"/>
  <c r="J240" i="9"/>
  <c r="H240" i="9"/>
  <c r="F240" i="9"/>
  <c r="N240" i="9" s="1"/>
  <c r="O240" i="9" s="1"/>
  <c r="E240" i="9"/>
  <c r="K240" i="9" s="1"/>
  <c r="D240" i="9"/>
  <c r="I240" i="9" s="1"/>
  <c r="U239" i="9"/>
  <c r="T239" i="9"/>
  <c r="O239" i="9"/>
  <c r="N239" i="9"/>
  <c r="M239" i="9"/>
  <c r="K239" i="9"/>
  <c r="I239" i="9"/>
  <c r="G239" i="9"/>
  <c r="U238" i="9"/>
  <c r="T238" i="9"/>
  <c r="N238" i="9"/>
  <c r="O238" i="9" s="1"/>
  <c r="M238" i="9"/>
  <c r="K238" i="9"/>
  <c r="I238" i="9"/>
  <c r="G238" i="9"/>
  <c r="U237" i="9"/>
  <c r="T237" i="9"/>
  <c r="N237" i="9"/>
  <c r="O237" i="9" s="1"/>
  <c r="M237" i="9"/>
  <c r="K237" i="9"/>
  <c r="I237" i="9"/>
  <c r="G237" i="9"/>
  <c r="U236" i="9"/>
  <c r="T236" i="9"/>
  <c r="N236" i="9"/>
  <c r="O236" i="9" s="1"/>
  <c r="M236" i="9"/>
  <c r="K236" i="9"/>
  <c r="I236" i="9"/>
  <c r="G236" i="9"/>
  <c r="U235" i="9"/>
  <c r="T235" i="9"/>
  <c r="N235" i="9"/>
  <c r="O235" i="9" s="1"/>
  <c r="M235" i="9"/>
  <c r="K235" i="9"/>
  <c r="I235" i="9"/>
  <c r="G235" i="9"/>
  <c r="U234" i="9"/>
  <c r="T234" i="9"/>
  <c r="N234" i="9"/>
  <c r="O234" i="9" s="1"/>
  <c r="M234" i="9"/>
  <c r="K234" i="9"/>
  <c r="I234" i="9"/>
  <c r="G234" i="9"/>
  <c r="S231" i="9"/>
  <c r="R231" i="9"/>
  <c r="T231" i="9" s="1"/>
  <c r="Q231" i="9"/>
  <c r="P231" i="9"/>
  <c r="L231" i="9"/>
  <c r="J231" i="9"/>
  <c r="H231" i="9"/>
  <c r="F231" i="9"/>
  <c r="N231" i="9" s="1"/>
  <c r="O231" i="9" s="1"/>
  <c r="E231" i="9"/>
  <c r="D231" i="9"/>
  <c r="S230" i="9"/>
  <c r="R230" i="9"/>
  <c r="Q230" i="9"/>
  <c r="P230" i="9"/>
  <c r="L230" i="9"/>
  <c r="J230" i="9"/>
  <c r="H230" i="9"/>
  <c r="F230" i="9"/>
  <c r="N230" i="9" s="1"/>
  <c r="E230" i="9"/>
  <c r="K230" i="9" s="1"/>
  <c r="D230" i="9"/>
  <c r="G230" i="9" s="1"/>
  <c r="U229" i="9"/>
  <c r="T229" i="9"/>
  <c r="O229" i="9"/>
  <c r="N229" i="9"/>
  <c r="M229" i="9"/>
  <c r="K229" i="9"/>
  <c r="I229" i="9"/>
  <c r="G229" i="9"/>
  <c r="U228" i="9"/>
  <c r="T228" i="9"/>
  <c r="N228" i="9"/>
  <c r="O228" i="9" s="1"/>
  <c r="M228" i="9"/>
  <c r="K228" i="9"/>
  <c r="I228" i="9"/>
  <c r="G228" i="9"/>
  <c r="U227" i="9"/>
  <c r="T227" i="9"/>
  <c r="N227" i="9"/>
  <c r="O227" i="9" s="1"/>
  <c r="M227" i="9"/>
  <c r="K227" i="9"/>
  <c r="I227" i="9"/>
  <c r="G227" i="9"/>
  <c r="U226" i="9"/>
  <c r="T226" i="9"/>
  <c r="N226" i="9"/>
  <c r="O226" i="9" s="1"/>
  <c r="M226" i="9"/>
  <c r="K226" i="9"/>
  <c r="I226" i="9"/>
  <c r="G226" i="9"/>
  <c r="U225" i="9"/>
  <c r="T225" i="9"/>
  <c r="N225" i="9"/>
  <c r="O225" i="9" s="1"/>
  <c r="M225" i="9"/>
  <c r="K225" i="9"/>
  <c r="I225" i="9"/>
  <c r="G225" i="9"/>
  <c r="S224" i="9"/>
  <c r="R224" i="9"/>
  <c r="T224" i="9" s="1"/>
  <c r="Q224" i="9"/>
  <c r="P224" i="9"/>
  <c r="L224" i="9"/>
  <c r="J224" i="9"/>
  <c r="U224" i="9" s="1"/>
  <c r="H224" i="9"/>
  <c r="F224" i="9"/>
  <c r="E224" i="9"/>
  <c r="M224" i="9" s="1"/>
  <c r="D224" i="9"/>
  <c r="U223" i="9"/>
  <c r="T223" i="9"/>
  <c r="N223" i="9"/>
  <c r="O223" i="9" s="1"/>
  <c r="M223" i="9"/>
  <c r="K223" i="9"/>
  <c r="I223" i="9"/>
  <c r="G223" i="9"/>
  <c r="U222" i="9"/>
  <c r="T222" i="9"/>
  <c r="N222" i="9"/>
  <c r="O222" i="9" s="1"/>
  <c r="M222" i="9"/>
  <c r="K222" i="9"/>
  <c r="I222" i="9"/>
  <c r="G222" i="9"/>
  <c r="U221" i="9"/>
  <c r="T221" i="9"/>
  <c r="N221" i="9"/>
  <c r="O221" i="9" s="1"/>
  <c r="M221" i="9"/>
  <c r="K221" i="9"/>
  <c r="I221" i="9"/>
  <c r="G221" i="9"/>
  <c r="U220" i="9"/>
  <c r="T220" i="9"/>
  <c r="N220" i="9"/>
  <c r="O220" i="9" s="1"/>
  <c r="M220" i="9"/>
  <c r="K220" i="9"/>
  <c r="I220" i="9"/>
  <c r="G220" i="9"/>
  <c r="U219" i="9"/>
  <c r="T219" i="9"/>
  <c r="N219" i="9"/>
  <c r="O219" i="9" s="1"/>
  <c r="M219" i="9"/>
  <c r="K219" i="9"/>
  <c r="I219" i="9"/>
  <c r="G219" i="9"/>
  <c r="U218" i="9"/>
  <c r="T218" i="9"/>
  <c r="N218" i="9"/>
  <c r="O218" i="9" s="1"/>
  <c r="M218" i="9"/>
  <c r="K218" i="9"/>
  <c r="I218" i="9"/>
  <c r="G218" i="9"/>
  <c r="U217" i="9"/>
  <c r="T217" i="9"/>
  <c r="N217" i="9"/>
  <c r="O217" i="9" s="1"/>
  <c r="M217" i="9"/>
  <c r="K217" i="9"/>
  <c r="I217" i="9"/>
  <c r="G217" i="9"/>
  <c r="S216" i="9"/>
  <c r="R216" i="9"/>
  <c r="T216" i="9" s="1"/>
  <c r="Q216" i="9"/>
  <c r="P216" i="9"/>
  <c r="L216" i="9"/>
  <c r="J216" i="9"/>
  <c r="H216" i="9"/>
  <c r="F216" i="9"/>
  <c r="N216" i="9" s="1"/>
  <c r="O216" i="9" s="1"/>
  <c r="E216" i="9"/>
  <c r="K216" i="9" s="1"/>
  <c r="D216" i="9"/>
  <c r="I216" i="9" s="1"/>
  <c r="U215" i="9"/>
  <c r="T215" i="9"/>
  <c r="N215" i="9"/>
  <c r="O215" i="9" s="1"/>
  <c r="M215" i="9"/>
  <c r="K215" i="9"/>
  <c r="I215" i="9"/>
  <c r="G215" i="9"/>
  <c r="U214" i="9"/>
  <c r="T214" i="9"/>
  <c r="N214" i="9"/>
  <c r="O214" i="9" s="1"/>
  <c r="M214" i="9"/>
  <c r="K214" i="9"/>
  <c r="I214" i="9"/>
  <c r="G214" i="9"/>
  <c r="U213" i="9"/>
  <c r="T213" i="9"/>
  <c r="N213" i="9"/>
  <c r="O213" i="9" s="1"/>
  <c r="M213" i="9"/>
  <c r="K213" i="9"/>
  <c r="I213" i="9"/>
  <c r="G213" i="9"/>
  <c r="U212" i="9"/>
  <c r="T212" i="9"/>
  <c r="N212" i="9"/>
  <c r="O212" i="9" s="1"/>
  <c r="M212" i="9"/>
  <c r="K212" i="9"/>
  <c r="I212" i="9"/>
  <c r="G212" i="9"/>
  <c r="U211" i="9"/>
  <c r="T211" i="9"/>
  <c r="N211" i="9"/>
  <c r="O211" i="9" s="1"/>
  <c r="M211" i="9"/>
  <c r="K211" i="9"/>
  <c r="I211" i="9"/>
  <c r="G211" i="9"/>
  <c r="U210" i="9"/>
  <c r="T210" i="9"/>
  <c r="N210" i="9"/>
  <c r="O210" i="9" s="1"/>
  <c r="M210" i="9"/>
  <c r="K210" i="9"/>
  <c r="I210" i="9"/>
  <c r="G210" i="9"/>
  <c r="U209" i="9"/>
  <c r="T209" i="9"/>
  <c r="N209" i="9"/>
  <c r="O209" i="9" s="1"/>
  <c r="M209" i="9"/>
  <c r="K209" i="9"/>
  <c r="I209" i="9"/>
  <c r="G209" i="9"/>
  <c r="U208" i="9"/>
  <c r="T208" i="9"/>
  <c r="O208" i="9"/>
  <c r="N208" i="9"/>
  <c r="M208" i="9"/>
  <c r="K208" i="9"/>
  <c r="I208" i="9"/>
  <c r="G208" i="9"/>
  <c r="S205" i="9"/>
  <c r="R205" i="9"/>
  <c r="T205" i="9" s="1"/>
  <c r="Q205" i="9"/>
  <c r="P205" i="9"/>
  <c r="L205" i="9"/>
  <c r="J205" i="9"/>
  <c r="H205" i="9"/>
  <c r="F205" i="9"/>
  <c r="N205" i="9" s="1"/>
  <c r="O205" i="9" s="1"/>
  <c r="E205" i="9"/>
  <c r="D205" i="9"/>
  <c r="G205" i="9" s="1"/>
  <c r="S204" i="9"/>
  <c r="R204" i="9"/>
  <c r="T204" i="9" s="1"/>
  <c r="Q204" i="9"/>
  <c r="P204" i="9"/>
  <c r="L204" i="9"/>
  <c r="J204" i="9"/>
  <c r="H204" i="9"/>
  <c r="F204" i="9"/>
  <c r="E204" i="9"/>
  <c r="D204" i="9"/>
  <c r="G204" i="9" s="1"/>
  <c r="U203" i="9"/>
  <c r="T203" i="9"/>
  <c r="O203" i="9"/>
  <c r="N203" i="9"/>
  <c r="M203" i="9"/>
  <c r="K203" i="9"/>
  <c r="I203" i="9"/>
  <c r="G203" i="9"/>
  <c r="U202" i="9"/>
  <c r="T202" i="9"/>
  <c r="N202" i="9"/>
  <c r="O202" i="9" s="1"/>
  <c r="M202" i="9"/>
  <c r="K202" i="9"/>
  <c r="I202" i="9"/>
  <c r="G202" i="9"/>
  <c r="U201" i="9"/>
  <c r="T201" i="9"/>
  <c r="O201" i="9"/>
  <c r="N201" i="9"/>
  <c r="M201" i="9"/>
  <c r="K201" i="9"/>
  <c r="I201" i="9"/>
  <c r="G201" i="9"/>
  <c r="U200" i="9"/>
  <c r="T200" i="9"/>
  <c r="N200" i="9"/>
  <c r="O200" i="9" s="1"/>
  <c r="M200" i="9"/>
  <c r="K200" i="9"/>
  <c r="I200" i="9"/>
  <c r="G200" i="9"/>
  <c r="U199" i="9"/>
  <c r="T199" i="9"/>
  <c r="N199" i="9"/>
  <c r="O199" i="9" s="1"/>
  <c r="M199" i="9"/>
  <c r="K199" i="9"/>
  <c r="I199" i="9"/>
  <c r="G199" i="9"/>
  <c r="S198" i="9"/>
  <c r="R198" i="9"/>
  <c r="T198" i="9" s="1"/>
  <c r="Q198" i="9"/>
  <c r="P198" i="9"/>
  <c r="L198" i="9"/>
  <c r="J198" i="9"/>
  <c r="U198" i="9" s="1"/>
  <c r="H198" i="9"/>
  <c r="F198" i="9"/>
  <c r="N198" i="9" s="1"/>
  <c r="E198" i="9"/>
  <c r="D198" i="9"/>
  <c r="U197" i="9"/>
  <c r="T197" i="9"/>
  <c r="O197" i="9"/>
  <c r="N197" i="9"/>
  <c r="M197" i="9"/>
  <c r="K197" i="9"/>
  <c r="I197" i="9"/>
  <c r="G197" i="9"/>
  <c r="U196" i="9"/>
  <c r="T196" i="9"/>
  <c r="N196" i="9"/>
  <c r="O196" i="9" s="1"/>
  <c r="M196" i="9"/>
  <c r="K196" i="9"/>
  <c r="I196" i="9"/>
  <c r="G196" i="9"/>
  <c r="U195" i="9"/>
  <c r="T195" i="9"/>
  <c r="N195" i="9"/>
  <c r="O195" i="9" s="1"/>
  <c r="M195" i="9"/>
  <c r="K195" i="9"/>
  <c r="I195" i="9"/>
  <c r="G195" i="9"/>
  <c r="U194" i="9"/>
  <c r="T194" i="9"/>
  <c r="N194" i="9"/>
  <c r="O194" i="9" s="1"/>
  <c r="M194" i="9"/>
  <c r="K194" i="9"/>
  <c r="I194" i="9"/>
  <c r="G194" i="9"/>
  <c r="U193" i="9"/>
  <c r="T193" i="9"/>
  <c r="N193" i="9"/>
  <c r="O193" i="9" s="1"/>
  <c r="M193" i="9"/>
  <c r="K193" i="9"/>
  <c r="I193" i="9"/>
  <c r="G193" i="9"/>
  <c r="U192" i="9"/>
  <c r="T192" i="9"/>
  <c r="N192" i="9"/>
  <c r="O192" i="9" s="1"/>
  <c r="M192" i="9"/>
  <c r="K192" i="9"/>
  <c r="I192" i="9"/>
  <c r="G192" i="9"/>
  <c r="S191" i="9"/>
  <c r="R191" i="9"/>
  <c r="T191" i="9" s="1"/>
  <c r="Q191" i="9"/>
  <c r="P191" i="9"/>
  <c r="L191" i="9"/>
  <c r="J191" i="9"/>
  <c r="H191" i="9"/>
  <c r="F191" i="9"/>
  <c r="N191" i="9" s="1"/>
  <c r="O191" i="9" s="1"/>
  <c r="E191" i="9"/>
  <c r="K191" i="9" s="1"/>
  <c r="D191" i="9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N187" i="9"/>
  <c r="O187" i="9" s="1"/>
  <c r="M187" i="9"/>
  <c r="K187" i="9"/>
  <c r="I187" i="9"/>
  <c r="G187" i="9"/>
  <c r="U186" i="9"/>
  <c r="T186" i="9"/>
  <c r="N186" i="9"/>
  <c r="O186" i="9" s="1"/>
  <c r="M186" i="9"/>
  <c r="K186" i="9"/>
  <c r="I186" i="9"/>
  <c r="G186" i="9"/>
  <c r="S185" i="9"/>
  <c r="R185" i="9"/>
  <c r="T185" i="9" s="1"/>
  <c r="Q185" i="9"/>
  <c r="P185" i="9"/>
  <c r="L185" i="9"/>
  <c r="J185" i="9"/>
  <c r="H185" i="9"/>
  <c r="F185" i="9"/>
  <c r="N185" i="9" s="1"/>
  <c r="E185" i="9"/>
  <c r="D185" i="9"/>
  <c r="I185" i="9" s="1"/>
  <c r="U184" i="9"/>
  <c r="T184" i="9"/>
  <c r="N184" i="9"/>
  <c r="O184" i="9" s="1"/>
  <c r="M184" i="9"/>
  <c r="K184" i="9"/>
  <c r="I184" i="9"/>
  <c r="G184" i="9"/>
  <c r="U183" i="9"/>
  <c r="T183" i="9"/>
  <c r="N183" i="9"/>
  <c r="O183" i="9" s="1"/>
  <c r="M183" i="9"/>
  <c r="K183" i="9"/>
  <c r="I183" i="9"/>
  <c r="G183" i="9"/>
  <c r="U182" i="9"/>
  <c r="T182" i="9"/>
  <c r="N182" i="9"/>
  <c r="O182" i="9" s="1"/>
  <c r="M182" i="9"/>
  <c r="K182" i="9"/>
  <c r="I182" i="9"/>
  <c r="G182" i="9"/>
  <c r="U181" i="9"/>
  <c r="T181" i="9"/>
  <c r="N181" i="9"/>
  <c r="O181" i="9" s="1"/>
  <c r="M181" i="9"/>
  <c r="K181" i="9"/>
  <c r="I181" i="9"/>
  <c r="G181" i="9"/>
  <c r="U180" i="9"/>
  <c r="T180" i="9"/>
  <c r="N180" i="9"/>
  <c r="O180" i="9" s="1"/>
  <c r="M180" i="9"/>
  <c r="K180" i="9"/>
  <c r="I180" i="9"/>
  <c r="G180" i="9"/>
  <c r="S179" i="9"/>
  <c r="R179" i="9"/>
  <c r="T179" i="9" s="1"/>
  <c r="Q179" i="9"/>
  <c r="P179" i="9"/>
  <c r="L179" i="9"/>
  <c r="J179" i="9"/>
  <c r="H179" i="9"/>
  <c r="F179" i="9"/>
  <c r="N179" i="9" s="1"/>
  <c r="E179" i="9"/>
  <c r="M179" i="9" s="1"/>
  <c r="D179" i="9"/>
  <c r="U178" i="9"/>
  <c r="T178" i="9"/>
  <c r="O178" i="9"/>
  <c r="N178" i="9"/>
  <c r="M178" i="9"/>
  <c r="K178" i="9"/>
  <c r="I178" i="9"/>
  <c r="G178" i="9"/>
  <c r="U177" i="9"/>
  <c r="T177" i="9"/>
  <c r="N177" i="9"/>
  <c r="O177" i="9" s="1"/>
  <c r="M177" i="9"/>
  <c r="K177" i="9"/>
  <c r="I177" i="9"/>
  <c r="G177" i="9"/>
  <c r="U176" i="9"/>
  <c r="T176" i="9"/>
  <c r="N176" i="9"/>
  <c r="O176" i="9" s="1"/>
  <c r="M176" i="9"/>
  <c r="K176" i="9"/>
  <c r="I176" i="9"/>
  <c r="G176" i="9"/>
  <c r="U175" i="9"/>
  <c r="T175" i="9"/>
  <c r="N175" i="9"/>
  <c r="O175" i="9" s="1"/>
  <c r="M175" i="9"/>
  <c r="K175" i="9"/>
  <c r="I175" i="9"/>
  <c r="G175" i="9"/>
  <c r="U174" i="9"/>
  <c r="T174" i="9"/>
  <c r="N174" i="9"/>
  <c r="O174" i="9" s="1"/>
  <c r="M174" i="9"/>
  <c r="K174" i="9"/>
  <c r="I174" i="9"/>
  <c r="G174" i="9"/>
  <c r="U173" i="9"/>
  <c r="T173" i="9"/>
  <c r="N173" i="9"/>
  <c r="O173" i="9" s="1"/>
  <c r="M173" i="9"/>
  <c r="K173" i="9"/>
  <c r="I173" i="9"/>
  <c r="G173" i="9"/>
  <c r="S170" i="9"/>
  <c r="R170" i="9"/>
  <c r="T170" i="9" s="1"/>
  <c r="Q170" i="9"/>
  <c r="P170" i="9"/>
  <c r="U170" i="9" s="1"/>
  <c r="L170" i="9"/>
  <c r="J170" i="9"/>
  <c r="H170" i="9"/>
  <c r="F170" i="9"/>
  <c r="N170" i="9" s="1"/>
  <c r="E170" i="9"/>
  <c r="K170" i="9" s="1"/>
  <c r="D170" i="9"/>
  <c r="G170" i="9" s="1"/>
  <c r="S169" i="9"/>
  <c r="R169" i="9"/>
  <c r="T169" i="9" s="1"/>
  <c r="Q169" i="9"/>
  <c r="P169" i="9"/>
  <c r="L169" i="9"/>
  <c r="J169" i="9"/>
  <c r="H169" i="9"/>
  <c r="F169" i="9"/>
  <c r="E169" i="9"/>
  <c r="D169" i="9"/>
  <c r="I169" i="9" s="1"/>
  <c r="U168" i="9"/>
  <c r="T168" i="9"/>
  <c r="N168" i="9"/>
  <c r="O168" i="9" s="1"/>
  <c r="M168" i="9"/>
  <c r="K168" i="9"/>
  <c r="I168" i="9"/>
  <c r="G168" i="9"/>
  <c r="U167" i="9"/>
  <c r="T167" i="9"/>
  <c r="N167" i="9"/>
  <c r="O167" i="9" s="1"/>
  <c r="M167" i="9"/>
  <c r="K167" i="9"/>
  <c r="I167" i="9"/>
  <c r="G167" i="9"/>
  <c r="U166" i="9"/>
  <c r="T166" i="9"/>
  <c r="N166" i="9"/>
  <c r="O166" i="9" s="1"/>
  <c r="M166" i="9"/>
  <c r="K166" i="9"/>
  <c r="I166" i="9"/>
  <c r="G166" i="9"/>
  <c r="U165" i="9"/>
  <c r="T165" i="9"/>
  <c r="N165" i="9"/>
  <c r="O165" i="9" s="1"/>
  <c r="M165" i="9"/>
  <c r="K165" i="9"/>
  <c r="I165" i="9"/>
  <c r="G165" i="9"/>
  <c r="U164" i="9"/>
  <c r="T164" i="9"/>
  <c r="N164" i="9"/>
  <c r="O164" i="9" s="1"/>
  <c r="M164" i="9"/>
  <c r="K164" i="9"/>
  <c r="I164" i="9"/>
  <c r="G164" i="9"/>
  <c r="S163" i="9"/>
  <c r="R163" i="9"/>
  <c r="T163" i="9" s="1"/>
  <c r="Q163" i="9"/>
  <c r="P163" i="9"/>
  <c r="L163" i="9"/>
  <c r="J163" i="9"/>
  <c r="H163" i="9"/>
  <c r="F163" i="9"/>
  <c r="N163" i="9" s="1"/>
  <c r="O163" i="9" s="1"/>
  <c r="E163" i="9"/>
  <c r="D163" i="9"/>
  <c r="G163" i="9" s="1"/>
  <c r="U162" i="9"/>
  <c r="T162" i="9"/>
  <c r="N162" i="9"/>
  <c r="O162" i="9" s="1"/>
  <c r="M162" i="9"/>
  <c r="K162" i="9"/>
  <c r="I162" i="9"/>
  <c r="G162" i="9"/>
  <c r="U161" i="9"/>
  <c r="T161" i="9"/>
  <c r="O161" i="9"/>
  <c r="N161" i="9"/>
  <c r="M161" i="9"/>
  <c r="K161" i="9"/>
  <c r="I161" i="9"/>
  <c r="G161" i="9"/>
  <c r="U160" i="9"/>
  <c r="T160" i="9"/>
  <c r="N160" i="9"/>
  <c r="O160" i="9" s="1"/>
  <c r="M160" i="9"/>
  <c r="K160" i="9"/>
  <c r="I160" i="9"/>
  <c r="G160" i="9"/>
  <c r="U159" i="9"/>
  <c r="T159" i="9"/>
  <c r="N159" i="9"/>
  <c r="O159" i="9" s="1"/>
  <c r="M159" i="9"/>
  <c r="K159" i="9"/>
  <c r="I159" i="9"/>
  <c r="G159" i="9"/>
  <c r="U158" i="9"/>
  <c r="T158" i="9"/>
  <c r="N158" i="9"/>
  <c r="O158" i="9" s="1"/>
  <c r="M158" i="9"/>
  <c r="K158" i="9"/>
  <c r="I158" i="9"/>
  <c r="G158" i="9"/>
  <c r="S157" i="9"/>
  <c r="R157" i="9"/>
  <c r="T157" i="9" s="1"/>
  <c r="Q157" i="9"/>
  <c r="P157" i="9"/>
  <c r="L157" i="9"/>
  <c r="J157" i="9"/>
  <c r="H157" i="9"/>
  <c r="F157" i="9"/>
  <c r="E157" i="9"/>
  <c r="D157" i="9"/>
  <c r="G157" i="9" s="1"/>
  <c r="U156" i="9"/>
  <c r="T156" i="9"/>
  <c r="O156" i="9"/>
  <c r="N156" i="9"/>
  <c r="M156" i="9"/>
  <c r="K156" i="9"/>
  <c r="I156" i="9"/>
  <c r="G156" i="9"/>
  <c r="U155" i="9"/>
  <c r="T155" i="9"/>
  <c r="N155" i="9"/>
  <c r="O155" i="9" s="1"/>
  <c r="M155" i="9"/>
  <c r="K155" i="9"/>
  <c r="I155" i="9"/>
  <c r="G155" i="9"/>
  <c r="U154" i="9"/>
  <c r="T154" i="9"/>
  <c r="O154" i="9"/>
  <c r="N154" i="9"/>
  <c r="M154" i="9"/>
  <c r="K154" i="9"/>
  <c r="I154" i="9"/>
  <c r="G154" i="9"/>
  <c r="U153" i="9"/>
  <c r="T153" i="9"/>
  <c r="N153" i="9"/>
  <c r="O153" i="9" s="1"/>
  <c r="M153" i="9"/>
  <c r="K153" i="9"/>
  <c r="I153" i="9"/>
  <c r="G153" i="9"/>
  <c r="U152" i="9"/>
  <c r="T152" i="9"/>
  <c r="N152" i="9"/>
  <c r="O152" i="9" s="1"/>
  <c r="M152" i="9"/>
  <c r="K152" i="9"/>
  <c r="I152" i="9"/>
  <c r="G152" i="9"/>
  <c r="U151" i="9"/>
  <c r="T151" i="9"/>
  <c r="N151" i="9"/>
  <c r="O151" i="9" s="1"/>
  <c r="M151" i="9"/>
  <c r="K151" i="9"/>
  <c r="I151" i="9"/>
  <c r="G151" i="9"/>
  <c r="S150" i="9"/>
  <c r="R150" i="9"/>
  <c r="T150" i="9" s="1"/>
  <c r="Q150" i="9"/>
  <c r="P150" i="9"/>
  <c r="L150" i="9"/>
  <c r="J150" i="9"/>
  <c r="H150" i="9"/>
  <c r="F150" i="9"/>
  <c r="N150" i="9" s="1"/>
  <c r="E150" i="9"/>
  <c r="K150" i="9" s="1"/>
  <c r="D150" i="9"/>
  <c r="U149" i="9"/>
  <c r="T149" i="9"/>
  <c r="N149" i="9"/>
  <c r="O149" i="9" s="1"/>
  <c r="M149" i="9"/>
  <c r="K149" i="9"/>
  <c r="I149" i="9"/>
  <c r="G149" i="9"/>
  <c r="U148" i="9"/>
  <c r="T148" i="9"/>
  <c r="N148" i="9"/>
  <c r="O148" i="9" s="1"/>
  <c r="M148" i="9"/>
  <c r="K148" i="9"/>
  <c r="I148" i="9"/>
  <c r="G148" i="9"/>
  <c r="U147" i="9"/>
  <c r="T147" i="9"/>
  <c r="N147" i="9"/>
  <c r="O147" i="9" s="1"/>
  <c r="M147" i="9"/>
  <c r="K147" i="9"/>
  <c r="I147" i="9"/>
  <c r="G147" i="9"/>
  <c r="U146" i="9"/>
  <c r="T146" i="9"/>
  <c r="N146" i="9"/>
  <c r="O146" i="9" s="1"/>
  <c r="M146" i="9"/>
  <c r="K146" i="9"/>
  <c r="I146" i="9"/>
  <c r="G146" i="9"/>
  <c r="U145" i="9"/>
  <c r="T145" i="9"/>
  <c r="N145" i="9"/>
  <c r="O145" i="9" s="1"/>
  <c r="M145" i="9"/>
  <c r="K145" i="9"/>
  <c r="I145" i="9"/>
  <c r="G145" i="9"/>
  <c r="S144" i="9"/>
  <c r="R144" i="9"/>
  <c r="Q144" i="9"/>
  <c r="P144" i="9"/>
  <c r="U144" i="9" s="1"/>
  <c r="L144" i="9"/>
  <c r="J144" i="9"/>
  <c r="H144" i="9"/>
  <c r="F144" i="9"/>
  <c r="N144" i="9" s="1"/>
  <c r="E144" i="9"/>
  <c r="D144" i="9"/>
  <c r="G144" i="9" s="1"/>
  <c r="U143" i="9"/>
  <c r="T143" i="9"/>
  <c r="O143" i="9"/>
  <c r="N143" i="9"/>
  <c r="M143" i="9"/>
  <c r="K143" i="9"/>
  <c r="I143" i="9"/>
  <c r="G143" i="9"/>
  <c r="U142" i="9"/>
  <c r="T142" i="9"/>
  <c r="N142" i="9"/>
  <c r="O142" i="9" s="1"/>
  <c r="M142" i="9"/>
  <c r="K142" i="9"/>
  <c r="I142" i="9"/>
  <c r="G142" i="9"/>
  <c r="U141" i="9"/>
  <c r="T141" i="9"/>
  <c r="N141" i="9"/>
  <c r="O141" i="9" s="1"/>
  <c r="M141" i="9"/>
  <c r="K141" i="9"/>
  <c r="I141" i="9"/>
  <c r="G141" i="9"/>
  <c r="U140" i="9"/>
  <c r="T140" i="9"/>
  <c r="N140" i="9"/>
  <c r="O140" i="9" s="1"/>
  <c r="M140" i="9"/>
  <c r="K140" i="9"/>
  <c r="I140" i="9"/>
  <c r="G140" i="9"/>
  <c r="U139" i="9"/>
  <c r="T139" i="9"/>
  <c r="N139" i="9"/>
  <c r="O139" i="9" s="1"/>
  <c r="M139" i="9"/>
  <c r="K139" i="9"/>
  <c r="I139" i="9"/>
  <c r="G139" i="9"/>
  <c r="U138" i="9"/>
  <c r="T138" i="9"/>
  <c r="N138" i="9"/>
  <c r="O138" i="9" s="1"/>
  <c r="M138" i="9"/>
  <c r="K138" i="9"/>
  <c r="I138" i="9"/>
  <c r="G138" i="9"/>
  <c r="S137" i="9"/>
  <c r="R137" i="9"/>
  <c r="Q137" i="9"/>
  <c r="P137" i="9"/>
  <c r="U137" i="9" s="1"/>
  <c r="L137" i="9"/>
  <c r="J137" i="9"/>
  <c r="H137" i="9"/>
  <c r="F137" i="9"/>
  <c r="E137" i="9"/>
  <c r="D137" i="9"/>
  <c r="U136" i="9"/>
  <c r="T136" i="9"/>
  <c r="N136" i="9"/>
  <c r="O136" i="9" s="1"/>
  <c r="M136" i="9"/>
  <c r="K136" i="9"/>
  <c r="I136" i="9"/>
  <c r="G136" i="9"/>
  <c r="U135" i="9"/>
  <c r="T135" i="9"/>
  <c r="N135" i="9"/>
  <c r="O135" i="9" s="1"/>
  <c r="M135" i="9"/>
  <c r="K135" i="9"/>
  <c r="I135" i="9"/>
  <c r="G135" i="9"/>
  <c r="U134" i="9"/>
  <c r="T134" i="9"/>
  <c r="N134" i="9"/>
  <c r="O134" i="9" s="1"/>
  <c r="M134" i="9"/>
  <c r="K134" i="9"/>
  <c r="I134" i="9"/>
  <c r="G134" i="9"/>
  <c r="U133" i="9"/>
  <c r="T133" i="9"/>
  <c r="N133" i="9"/>
  <c r="O133" i="9" s="1"/>
  <c r="M133" i="9"/>
  <c r="K133" i="9"/>
  <c r="I133" i="9"/>
  <c r="G133" i="9"/>
  <c r="S132" i="9"/>
  <c r="R132" i="9"/>
  <c r="T132" i="9" s="1"/>
  <c r="Q132" i="9"/>
  <c r="P132" i="9"/>
  <c r="L132" i="9"/>
  <c r="J132" i="9"/>
  <c r="H132" i="9"/>
  <c r="F132" i="9"/>
  <c r="N132" i="9" s="1"/>
  <c r="E132" i="9"/>
  <c r="M132" i="9" s="1"/>
  <c r="D132" i="9"/>
  <c r="G132" i="9" s="1"/>
  <c r="U131" i="9"/>
  <c r="T131" i="9"/>
  <c r="O131" i="9"/>
  <c r="N131" i="9"/>
  <c r="M131" i="9"/>
  <c r="K131" i="9"/>
  <c r="I131" i="9"/>
  <c r="G131" i="9"/>
  <c r="U130" i="9"/>
  <c r="T130" i="9"/>
  <c r="N130" i="9"/>
  <c r="O130" i="9" s="1"/>
  <c r="M130" i="9"/>
  <c r="K130" i="9"/>
  <c r="I130" i="9"/>
  <c r="G130" i="9"/>
  <c r="U129" i="9"/>
  <c r="T129" i="9"/>
  <c r="N129" i="9"/>
  <c r="O129" i="9" s="1"/>
  <c r="M129" i="9"/>
  <c r="K129" i="9"/>
  <c r="I129" i="9"/>
  <c r="G129" i="9"/>
  <c r="U128" i="9"/>
  <c r="T128" i="9"/>
  <c r="N128" i="9"/>
  <c r="O128" i="9" s="1"/>
  <c r="M128" i="9"/>
  <c r="K128" i="9"/>
  <c r="I128" i="9"/>
  <c r="G128" i="9"/>
  <c r="U127" i="9"/>
  <c r="T127" i="9"/>
  <c r="N127" i="9"/>
  <c r="O127" i="9" s="1"/>
  <c r="M127" i="9"/>
  <c r="K127" i="9"/>
  <c r="I127" i="9"/>
  <c r="G127" i="9"/>
  <c r="S126" i="9"/>
  <c r="R126" i="9"/>
  <c r="T126" i="9" s="1"/>
  <c r="Q126" i="9"/>
  <c r="P126" i="9"/>
  <c r="L126" i="9"/>
  <c r="J126" i="9"/>
  <c r="U126" i="9" s="1"/>
  <c r="H126" i="9"/>
  <c r="F126" i="9"/>
  <c r="N126" i="9" s="1"/>
  <c r="E126" i="9"/>
  <c r="M126" i="9" s="1"/>
  <c r="D126" i="9"/>
  <c r="U125" i="9"/>
  <c r="T125" i="9"/>
  <c r="O125" i="9"/>
  <c r="N125" i="9"/>
  <c r="M125" i="9"/>
  <c r="K125" i="9"/>
  <c r="I125" i="9"/>
  <c r="G125" i="9"/>
  <c r="U124" i="9"/>
  <c r="T124" i="9"/>
  <c r="N124" i="9"/>
  <c r="O124" i="9" s="1"/>
  <c r="M124" i="9"/>
  <c r="K124" i="9"/>
  <c r="I124" i="9"/>
  <c r="G124" i="9"/>
  <c r="U123" i="9"/>
  <c r="T123" i="9"/>
  <c r="N123" i="9"/>
  <c r="O123" i="9" s="1"/>
  <c r="M123" i="9"/>
  <c r="K123" i="9"/>
  <c r="I123" i="9"/>
  <c r="G123" i="9"/>
  <c r="U122" i="9"/>
  <c r="T122" i="9"/>
  <c r="N122" i="9"/>
  <c r="O122" i="9" s="1"/>
  <c r="M122" i="9"/>
  <c r="K122" i="9"/>
  <c r="I122" i="9"/>
  <c r="G122" i="9"/>
  <c r="S121" i="9"/>
  <c r="R121" i="9"/>
  <c r="Q121" i="9"/>
  <c r="P121" i="9"/>
  <c r="U121" i="9" s="1"/>
  <c r="L121" i="9"/>
  <c r="J121" i="9"/>
  <c r="H121" i="9"/>
  <c r="F121" i="9"/>
  <c r="N121" i="9" s="1"/>
  <c r="E121" i="9"/>
  <c r="D121" i="9"/>
  <c r="G121" i="9" s="1"/>
  <c r="U120" i="9"/>
  <c r="T120" i="9"/>
  <c r="O120" i="9"/>
  <c r="N120" i="9"/>
  <c r="M120" i="9"/>
  <c r="K120" i="9"/>
  <c r="I120" i="9"/>
  <c r="G120" i="9"/>
  <c r="U119" i="9"/>
  <c r="T119" i="9"/>
  <c r="N119" i="9"/>
  <c r="O119" i="9" s="1"/>
  <c r="M119" i="9"/>
  <c r="K119" i="9"/>
  <c r="I119" i="9"/>
  <c r="G119" i="9"/>
  <c r="U118" i="9"/>
  <c r="T118" i="9"/>
  <c r="N118" i="9"/>
  <c r="O118" i="9" s="1"/>
  <c r="M118" i="9"/>
  <c r="K118" i="9"/>
  <c r="I118" i="9"/>
  <c r="G118" i="9"/>
  <c r="U117" i="9"/>
  <c r="T117" i="9"/>
  <c r="N117" i="9"/>
  <c r="O117" i="9" s="1"/>
  <c r="M117" i="9"/>
  <c r="K117" i="9"/>
  <c r="I117" i="9"/>
  <c r="G117" i="9"/>
  <c r="U116" i="9"/>
  <c r="T116" i="9"/>
  <c r="N116" i="9"/>
  <c r="O116" i="9" s="1"/>
  <c r="M116" i="9"/>
  <c r="K116" i="9"/>
  <c r="I116" i="9"/>
  <c r="G116" i="9"/>
  <c r="U115" i="9"/>
  <c r="T115" i="9"/>
  <c r="N115" i="9"/>
  <c r="O115" i="9" s="1"/>
  <c r="M115" i="9"/>
  <c r="K115" i="9"/>
  <c r="I115" i="9"/>
  <c r="G115" i="9"/>
  <c r="U114" i="9"/>
  <c r="T114" i="9"/>
  <c r="N114" i="9"/>
  <c r="O114" i="9" s="1"/>
  <c r="M114" i="9"/>
  <c r="K114" i="9"/>
  <c r="I114" i="9"/>
  <c r="G114" i="9"/>
  <c r="U113" i="9"/>
  <c r="T113" i="9"/>
  <c r="N113" i="9"/>
  <c r="O113" i="9" s="1"/>
  <c r="M113" i="9"/>
  <c r="K113" i="9"/>
  <c r="I113" i="9"/>
  <c r="G113" i="9"/>
  <c r="S112" i="9"/>
  <c r="R112" i="9"/>
  <c r="Q112" i="9"/>
  <c r="P112" i="9"/>
  <c r="U112" i="9" s="1"/>
  <c r="L112" i="9"/>
  <c r="J112" i="9"/>
  <c r="H112" i="9"/>
  <c r="F112" i="9"/>
  <c r="E112" i="9"/>
  <c r="D112" i="9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S106" i="9"/>
  <c r="R106" i="9"/>
  <c r="T106" i="9" s="1"/>
  <c r="Q106" i="9"/>
  <c r="P106" i="9"/>
  <c r="L106" i="9"/>
  <c r="J106" i="9"/>
  <c r="H106" i="9"/>
  <c r="F106" i="9"/>
  <c r="N106" i="9" s="1"/>
  <c r="E106" i="9"/>
  <c r="M106" i="9" s="1"/>
  <c r="D106" i="9"/>
  <c r="G106" i="9" s="1"/>
  <c r="U105" i="9"/>
  <c r="T105" i="9"/>
  <c r="N105" i="9"/>
  <c r="O105" i="9" s="1"/>
  <c r="M105" i="9"/>
  <c r="K105" i="9"/>
  <c r="I105" i="9"/>
  <c r="G105" i="9"/>
  <c r="S102" i="9"/>
  <c r="R102" i="9"/>
  <c r="T102" i="9" s="1"/>
  <c r="Q102" i="9"/>
  <c r="P102" i="9"/>
  <c r="L102" i="9"/>
  <c r="J102" i="9"/>
  <c r="U102" i="9" s="1"/>
  <c r="H102" i="9"/>
  <c r="F102" i="9"/>
  <c r="N102" i="9" s="1"/>
  <c r="E102" i="9"/>
  <c r="M102" i="9" s="1"/>
  <c r="D102" i="9"/>
  <c r="S101" i="9"/>
  <c r="R101" i="9"/>
  <c r="Q101" i="9"/>
  <c r="P101" i="9"/>
  <c r="U101" i="9" s="1"/>
  <c r="L101" i="9"/>
  <c r="J101" i="9"/>
  <c r="H101" i="9"/>
  <c r="F101" i="9"/>
  <c r="N101" i="9" s="1"/>
  <c r="E101" i="9"/>
  <c r="D101" i="9"/>
  <c r="G101" i="9" s="1"/>
  <c r="U100" i="9"/>
  <c r="T100" i="9"/>
  <c r="N100" i="9"/>
  <c r="O100" i="9" s="1"/>
  <c r="M100" i="9"/>
  <c r="K100" i="9"/>
  <c r="I100" i="9"/>
  <c r="G100" i="9"/>
  <c r="U99" i="9"/>
  <c r="T99" i="9"/>
  <c r="N99" i="9"/>
  <c r="O99" i="9" s="1"/>
  <c r="M99" i="9"/>
  <c r="K99" i="9"/>
  <c r="I99" i="9"/>
  <c r="G99" i="9"/>
  <c r="U98" i="9"/>
  <c r="T98" i="9"/>
  <c r="N98" i="9"/>
  <c r="O98" i="9" s="1"/>
  <c r="M98" i="9"/>
  <c r="K98" i="9"/>
  <c r="I98" i="9"/>
  <c r="G98" i="9"/>
  <c r="U97" i="9"/>
  <c r="T97" i="9"/>
  <c r="N97" i="9"/>
  <c r="O97" i="9" s="1"/>
  <c r="M97" i="9"/>
  <c r="K97" i="9"/>
  <c r="I97" i="9"/>
  <c r="G97" i="9"/>
  <c r="S96" i="9"/>
  <c r="R96" i="9"/>
  <c r="Q96" i="9"/>
  <c r="P96" i="9"/>
  <c r="U96" i="9" s="1"/>
  <c r="L96" i="9"/>
  <c r="J96" i="9"/>
  <c r="H96" i="9"/>
  <c r="F96" i="9"/>
  <c r="E96" i="9"/>
  <c r="D96" i="9"/>
  <c r="U95" i="9"/>
  <c r="T95" i="9"/>
  <c r="N95" i="9"/>
  <c r="O95" i="9" s="1"/>
  <c r="M95" i="9"/>
  <c r="K95" i="9"/>
  <c r="I95" i="9"/>
  <c r="G95" i="9"/>
  <c r="U94" i="9"/>
  <c r="T94" i="9"/>
  <c r="N94" i="9"/>
  <c r="O94" i="9" s="1"/>
  <c r="M94" i="9"/>
  <c r="K94" i="9"/>
  <c r="I94" i="9"/>
  <c r="G94" i="9"/>
  <c r="U93" i="9"/>
  <c r="T93" i="9"/>
  <c r="N93" i="9"/>
  <c r="O93" i="9" s="1"/>
  <c r="M93" i="9"/>
  <c r="K93" i="9"/>
  <c r="I93" i="9"/>
  <c r="G93" i="9"/>
  <c r="U92" i="9"/>
  <c r="T92" i="9"/>
  <c r="N92" i="9"/>
  <c r="O92" i="9" s="1"/>
  <c r="M92" i="9"/>
  <c r="K92" i="9"/>
  <c r="I92" i="9"/>
  <c r="G92" i="9"/>
  <c r="S91" i="9"/>
  <c r="R91" i="9"/>
  <c r="T91" i="9" s="1"/>
  <c r="Q91" i="9"/>
  <c r="P91" i="9"/>
  <c r="L91" i="9"/>
  <c r="J91" i="9"/>
  <c r="H91" i="9"/>
  <c r="F91" i="9"/>
  <c r="N91" i="9" s="1"/>
  <c r="E91" i="9"/>
  <c r="M91" i="9" s="1"/>
  <c r="D91" i="9"/>
  <c r="G91" i="9" s="1"/>
  <c r="U90" i="9"/>
  <c r="T90" i="9"/>
  <c r="N90" i="9"/>
  <c r="O90" i="9" s="1"/>
  <c r="M90" i="9"/>
  <c r="K90" i="9"/>
  <c r="I90" i="9"/>
  <c r="G90" i="9"/>
  <c r="U89" i="9"/>
  <c r="T89" i="9"/>
  <c r="N89" i="9"/>
  <c r="O89" i="9" s="1"/>
  <c r="M89" i="9"/>
  <c r="K89" i="9"/>
  <c r="I89" i="9"/>
  <c r="G89" i="9"/>
  <c r="U88" i="9"/>
  <c r="T88" i="9"/>
  <c r="N88" i="9"/>
  <c r="O88" i="9" s="1"/>
  <c r="M88" i="9"/>
  <c r="K88" i="9"/>
  <c r="I88" i="9"/>
  <c r="G88" i="9"/>
  <c r="S85" i="9"/>
  <c r="R85" i="9"/>
  <c r="T85" i="9" s="1"/>
  <c r="Q85" i="9"/>
  <c r="P85" i="9"/>
  <c r="L85" i="9"/>
  <c r="J85" i="9"/>
  <c r="U85" i="9" s="1"/>
  <c r="H85" i="9"/>
  <c r="F85" i="9"/>
  <c r="N85" i="9" s="1"/>
  <c r="E85" i="9"/>
  <c r="M85" i="9" s="1"/>
  <c r="D85" i="9"/>
  <c r="S84" i="9"/>
  <c r="R84" i="9"/>
  <c r="Q84" i="9"/>
  <c r="P84" i="9"/>
  <c r="U84" i="9" s="1"/>
  <c r="L84" i="9"/>
  <c r="J84" i="9"/>
  <c r="H84" i="9"/>
  <c r="F84" i="9"/>
  <c r="N84" i="9" s="1"/>
  <c r="E84" i="9"/>
  <c r="D84" i="9"/>
  <c r="G84" i="9" s="1"/>
  <c r="U83" i="9"/>
  <c r="T83" i="9"/>
  <c r="O83" i="9"/>
  <c r="N83" i="9"/>
  <c r="M83" i="9"/>
  <c r="K83" i="9"/>
  <c r="I83" i="9"/>
  <c r="G83" i="9"/>
  <c r="U82" i="9"/>
  <c r="T82" i="9"/>
  <c r="O82" i="9"/>
  <c r="N82" i="9"/>
  <c r="M82" i="9"/>
  <c r="K82" i="9"/>
  <c r="I82" i="9"/>
  <c r="G82" i="9"/>
  <c r="U81" i="9"/>
  <c r="T81" i="9"/>
  <c r="N81" i="9"/>
  <c r="O81" i="9" s="1"/>
  <c r="M81" i="9"/>
  <c r="K81" i="9"/>
  <c r="I81" i="9"/>
  <c r="G81" i="9"/>
  <c r="U80" i="9"/>
  <c r="T80" i="9"/>
  <c r="N80" i="9"/>
  <c r="O80" i="9" s="1"/>
  <c r="M80" i="9"/>
  <c r="K80" i="9"/>
  <c r="I80" i="9"/>
  <c r="G80" i="9"/>
  <c r="U79" i="9"/>
  <c r="T79" i="9"/>
  <c r="N79" i="9"/>
  <c r="O79" i="9" s="1"/>
  <c r="M79" i="9"/>
  <c r="K79" i="9"/>
  <c r="I79" i="9"/>
  <c r="G79" i="9"/>
  <c r="S78" i="9"/>
  <c r="R78" i="9"/>
  <c r="Q78" i="9"/>
  <c r="P78" i="9"/>
  <c r="U78" i="9" s="1"/>
  <c r="L78" i="9"/>
  <c r="J78" i="9"/>
  <c r="H78" i="9"/>
  <c r="F78" i="9"/>
  <c r="E78" i="9"/>
  <c r="D78" i="9"/>
  <c r="U77" i="9"/>
  <c r="T77" i="9"/>
  <c r="N77" i="9"/>
  <c r="O77" i="9" s="1"/>
  <c r="M77" i="9"/>
  <c r="K77" i="9"/>
  <c r="I77" i="9"/>
  <c r="G77" i="9"/>
  <c r="U76" i="9"/>
  <c r="T76" i="9"/>
  <c r="N76" i="9"/>
  <c r="O76" i="9" s="1"/>
  <c r="M76" i="9"/>
  <c r="K76" i="9"/>
  <c r="I76" i="9"/>
  <c r="G76" i="9"/>
  <c r="U75" i="9"/>
  <c r="T75" i="9"/>
  <c r="N75" i="9"/>
  <c r="O75" i="9" s="1"/>
  <c r="M75" i="9"/>
  <c r="K75" i="9"/>
  <c r="I75" i="9"/>
  <c r="G75" i="9"/>
  <c r="U74" i="9"/>
  <c r="T74" i="9"/>
  <c r="N74" i="9"/>
  <c r="O74" i="9" s="1"/>
  <c r="M74" i="9"/>
  <c r="K74" i="9"/>
  <c r="I74" i="9"/>
  <c r="G74" i="9"/>
  <c r="U73" i="9"/>
  <c r="T73" i="9"/>
  <c r="N73" i="9"/>
  <c r="O73" i="9" s="1"/>
  <c r="M73" i="9"/>
  <c r="K73" i="9"/>
  <c r="I73" i="9"/>
  <c r="G73" i="9"/>
  <c r="U72" i="9"/>
  <c r="T72" i="9"/>
  <c r="N72" i="9"/>
  <c r="O72" i="9" s="1"/>
  <c r="M72" i="9"/>
  <c r="K72" i="9"/>
  <c r="I72" i="9"/>
  <c r="G72" i="9"/>
  <c r="U71" i="9"/>
  <c r="T71" i="9"/>
  <c r="N71" i="9"/>
  <c r="O71" i="9" s="1"/>
  <c r="M71" i="9"/>
  <c r="K71" i="9"/>
  <c r="I71" i="9"/>
  <c r="G71" i="9"/>
  <c r="S70" i="9"/>
  <c r="R70" i="9"/>
  <c r="T70" i="9" s="1"/>
  <c r="Q70" i="9"/>
  <c r="P70" i="9"/>
  <c r="L70" i="9"/>
  <c r="J70" i="9"/>
  <c r="H70" i="9"/>
  <c r="F70" i="9"/>
  <c r="N70" i="9" s="1"/>
  <c r="E70" i="9"/>
  <c r="M70" i="9" s="1"/>
  <c r="D70" i="9"/>
  <c r="G70" i="9" s="1"/>
  <c r="U69" i="9"/>
  <c r="T69" i="9"/>
  <c r="O69" i="9"/>
  <c r="N69" i="9"/>
  <c r="M69" i="9"/>
  <c r="K69" i="9"/>
  <c r="I69" i="9"/>
  <c r="G69" i="9"/>
  <c r="U68" i="9"/>
  <c r="T68" i="9"/>
  <c r="N68" i="9"/>
  <c r="O68" i="9" s="1"/>
  <c r="M68" i="9"/>
  <c r="K68" i="9"/>
  <c r="I68" i="9"/>
  <c r="G68" i="9"/>
  <c r="U67" i="9"/>
  <c r="T67" i="9"/>
  <c r="N67" i="9"/>
  <c r="O67" i="9" s="1"/>
  <c r="M67" i="9"/>
  <c r="K67" i="9"/>
  <c r="I67" i="9"/>
  <c r="G67" i="9"/>
  <c r="U66" i="9"/>
  <c r="T66" i="9"/>
  <c r="N66" i="9"/>
  <c r="O66" i="9" s="1"/>
  <c r="M66" i="9"/>
  <c r="K66" i="9"/>
  <c r="I66" i="9"/>
  <c r="G66" i="9"/>
  <c r="U65" i="9"/>
  <c r="T65" i="9"/>
  <c r="N65" i="9"/>
  <c r="O65" i="9" s="1"/>
  <c r="M65" i="9"/>
  <c r="K65" i="9"/>
  <c r="I65" i="9"/>
  <c r="G65" i="9"/>
  <c r="U64" i="9"/>
  <c r="T64" i="9"/>
  <c r="N64" i="9"/>
  <c r="O64" i="9" s="1"/>
  <c r="M64" i="9"/>
  <c r="K64" i="9"/>
  <c r="I64" i="9"/>
  <c r="G64" i="9"/>
  <c r="S63" i="9"/>
  <c r="R63" i="9"/>
  <c r="T63" i="9" s="1"/>
  <c r="Q63" i="9"/>
  <c r="P63" i="9"/>
  <c r="L63" i="9"/>
  <c r="J63" i="9"/>
  <c r="U63" i="9" s="1"/>
  <c r="H63" i="9"/>
  <c r="F63" i="9"/>
  <c r="N63" i="9" s="1"/>
  <c r="E63" i="9"/>
  <c r="M63" i="9" s="1"/>
  <c r="D63" i="9"/>
  <c r="U62" i="9"/>
  <c r="T62" i="9"/>
  <c r="N62" i="9"/>
  <c r="O62" i="9" s="1"/>
  <c r="M62" i="9"/>
  <c r="K62" i="9"/>
  <c r="I62" i="9"/>
  <c r="G62" i="9"/>
  <c r="U61" i="9"/>
  <c r="T61" i="9"/>
  <c r="N61" i="9"/>
  <c r="O61" i="9" s="1"/>
  <c r="M61" i="9"/>
  <c r="K61" i="9"/>
  <c r="I61" i="9"/>
  <c r="G61" i="9"/>
  <c r="U60" i="9"/>
  <c r="T60" i="9"/>
  <c r="O60" i="9"/>
  <c r="N60" i="9"/>
  <c r="M60" i="9"/>
  <c r="K60" i="9"/>
  <c r="I60" i="9"/>
  <c r="G60" i="9"/>
  <c r="U59" i="9"/>
  <c r="T59" i="9"/>
  <c r="O59" i="9"/>
  <c r="N59" i="9"/>
  <c r="M59" i="9"/>
  <c r="K59" i="9"/>
  <c r="I59" i="9"/>
  <c r="G59" i="9"/>
  <c r="S58" i="9"/>
  <c r="R58" i="9"/>
  <c r="Q58" i="9"/>
  <c r="P58" i="9"/>
  <c r="U58" i="9" s="1"/>
  <c r="L58" i="9"/>
  <c r="J58" i="9"/>
  <c r="H58" i="9"/>
  <c r="F58" i="9"/>
  <c r="N58" i="9" s="1"/>
  <c r="E58" i="9"/>
  <c r="D58" i="9"/>
  <c r="G58" i="9" s="1"/>
  <c r="U57" i="9"/>
  <c r="T57" i="9"/>
  <c r="N57" i="9"/>
  <c r="O57" i="9" s="1"/>
  <c r="M57" i="9"/>
  <c r="K57" i="9"/>
  <c r="I57" i="9"/>
  <c r="G57" i="9"/>
  <c r="S54" i="9"/>
  <c r="R54" i="9"/>
  <c r="Q54" i="9"/>
  <c r="P54" i="9"/>
  <c r="U54" i="9" s="1"/>
  <c r="L54" i="9"/>
  <c r="J54" i="9"/>
  <c r="H54" i="9"/>
  <c r="F54" i="9"/>
  <c r="E54" i="9"/>
  <c r="D54" i="9"/>
  <c r="S53" i="9"/>
  <c r="R53" i="9"/>
  <c r="T53" i="9" s="1"/>
  <c r="Q53" i="9"/>
  <c r="P53" i="9"/>
  <c r="L53" i="9"/>
  <c r="J53" i="9"/>
  <c r="H53" i="9"/>
  <c r="F53" i="9"/>
  <c r="N53" i="9" s="1"/>
  <c r="E53" i="9"/>
  <c r="M53" i="9" s="1"/>
  <c r="D53" i="9"/>
  <c r="G53" i="9" s="1"/>
  <c r="U52" i="9"/>
  <c r="T52" i="9"/>
  <c r="N52" i="9"/>
  <c r="O52" i="9" s="1"/>
  <c r="M52" i="9"/>
  <c r="K52" i="9"/>
  <c r="I52" i="9"/>
  <c r="G52" i="9"/>
  <c r="U51" i="9"/>
  <c r="T51" i="9"/>
  <c r="N51" i="9"/>
  <c r="O51" i="9" s="1"/>
  <c r="M51" i="9"/>
  <c r="K51" i="9"/>
  <c r="I51" i="9"/>
  <c r="G51" i="9"/>
  <c r="U50" i="9"/>
  <c r="T50" i="9"/>
  <c r="N50" i="9"/>
  <c r="O50" i="9" s="1"/>
  <c r="M50" i="9"/>
  <c r="K50" i="9"/>
  <c r="I50" i="9"/>
  <c r="G50" i="9"/>
  <c r="U49" i="9"/>
  <c r="T49" i="9"/>
  <c r="N49" i="9"/>
  <c r="O49" i="9" s="1"/>
  <c r="M49" i="9"/>
  <c r="K49" i="9"/>
  <c r="I49" i="9"/>
  <c r="G49" i="9"/>
  <c r="U48" i="9"/>
  <c r="T48" i="9"/>
  <c r="N48" i="9"/>
  <c r="O48" i="9" s="1"/>
  <c r="M48" i="9"/>
  <c r="K48" i="9"/>
  <c r="I48" i="9"/>
  <c r="G48" i="9"/>
  <c r="S47" i="9"/>
  <c r="R47" i="9"/>
  <c r="T47" i="9" s="1"/>
  <c r="Q47" i="9"/>
  <c r="P47" i="9"/>
  <c r="L47" i="9"/>
  <c r="J47" i="9"/>
  <c r="U47" i="9" s="1"/>
  <c r="H47" i="9"/>
  <c r="F47" i="9"/>
  <c r="N47" i="9" s="1"/>
  <c r="E47" i="9"/>
  <c r="M47" i="9" s="1"/>
  <c r="D47" i="9"/>
  <c r="U46" i="9"/>
  <c r="T46" i="9"/>
  <c r="N46" i="9"/>
  <c r="O46" i="9" s="1"/>
  <c r="M46" i="9"/>
  <c r="K46" i="9"/>
  <c r="I46" i="9"/>
  <c r="G46" i="9"/>
  <c r="U45" i="9"/>
  <c r="T45" i="9"/>
  <c r="N45" i="9"/>
  <c r="O45" i="9" s="1"/>
  <c r="M45" i="9"/>
  <c r="K45" i="9"/>
  <c r="I45" i="9"/>
  <c r="G45" i="9"/>
  <c r="U44" i="9"/>
  <c r="T44" i="9"/>
  <c r="N44" i="9"/>
  <c r="O44" i="9" s="1"/>
  <c r="M44" i="9"/>
  <c r="K44" i="9"/>
  <c r="I44" i="9"/>
  <c r="G44" i="9"/>
  <c r="U43" i="9"/>
  <c r="T43" i="9"/>
  <c r="O43" i="9"/>
  <c r="N43" i="9"/>
  <c r="M43" i="9"/>
  <c r="K43" i="9"/>
  <c r="I43" i="9"/>
  <c r="G43" i="9"/>
  <c r="U42" i="9"/>
  <c r="T42" i="9"/>
  <c r="N42" i="9"/>
  <c r="O42" i="9" s="1"/>
  <c r="M42" i="9"/>
  <c r="K42" i="9"/>
  <c r="I42" i="9"/>
  <c r="G42" i="9"/>
  <c r="U41" i="9"/>
  <c r="T41" i="9"/>
  <c r="N41" i="9"/>
  <c r="O41" i="9" s="1"/>
  <c r="M41" i="9"/>
  <c r="K41" i="9"/>
  <c r="I41" i="9"/>
  <c r="G41" i="9"/>
  <c r="S40" i="9"/>
  <c r="T40" i="9" s="1"/>
  <c r="R40" i="9"/>
  <c r="Q40" i="9"/>
  <c r="P40" i="9"/>
  <c r="U40" i="9" s="1"/>
  <c r="L40" i="9"/>
  <c r="J40" i="9"/>
  <c r="H40" i="9"/>
  <c r="F40" i="9"/>
  <c r="N40" i="9" s="1"/>
  <c r="O40" i="9" s="1"/>
  <c r="E40" i="9"/>
  <c r="D40" i="9"/>
  <c r="G40" i="9" s="1"/>
  <c r="U39" i="9"/>
  <c r="T39" i="9"/>
  <c r="N39" i="9"/>
  <c r="O39" i="9" s="1"/>
  <c r="M39" i="9"/>
  <c r="K39" i="9"/>
  <c r="I39" i="9"/>
  <c r="G39" i="9"/>
  <c r="U38" i="9"/>
  <c r="T38" i="9"/>
  <c r="N38" i="9"/>
  <c r="O38" i="9" s="1"/>
  <c r="M38" i="9"/>
  <c r="K38" i="9"/>
  <c r="I38" i="9"/>
  <c r="G38" i="9"/>
  <c r="U37" i="9"/>
  <c r="T37" i="9"/>
  <c r="N37" i="9"/>
  <c r="O37" i="9" s="1"/>
  <c r="M37" i="9"/>
  <c r="K37" i="9"/>
  <c r="I37" i="9"/>
  <c r="G37" i="9"/>
  <c r="U36" i="9"/>
  <c r="T36" i="9"/>
  <c r="N36" i="9"/>
  <c r="O36" i="9" s="1"/>
  <c r="M36" i="9"/>
  <c r="K36" i="9"/>
  <c r="I36" i="9"/>
  <c r="G36" i="9"/>
  <c r="S35" i="9"/>
  <c r="R35" i="9"/>
  <c r="Q35" i="9"/>
  <c r="P35" i="9"/>
  <c r="U35" i="9" s="1"/>
  <c r="L35" i="9"/>
  <c r="J35" i="9"/>
  <c r="H35" i="9"/>
  <c r="F35" i="9"/>
  <c r="E35" i="9"/>
  <c r="D35" i="9"/>
  <c r="U34" i="9"/>
  <c r="T34" i="9"/>
  <c r="N34" i="9"/>
  <c r="O34" i="9" s="1"/>
  <c r="M34" i="9"/>
  <c r="K34" i="9"/>
  <c r="I34" i="9"/>
  <c r="G34" i="9"/>
  <c r="U33" i="9"/>
  <c r="T33" i="9"/>
  <c r="O33" i="9"/>
  <c r="N33" i="9"/>
  <c r="M33" i="9"/>
  <c r="K33" i="9"/>
  <c r="I33" i="9"/>
  <c r="G33" i="9"/>
  <c r="U32" i="9"/>
  <c r="T32" i="9"/>
  <c r="N32" i="9"/>
  <c r="O32" i="9" s="1"/>
  <c r="M32" i="9"/>
  <c r="K32" i="9"/>
  <c r="I32" i="9"/>
  <c r="G32" i="9"/>
  <c r="U31" i="9"/>
  <c r="T31" i="9"/>
  <c r="N31" i="9"/>
  <c r="O31" i="9" s="1"/>
  <c r="M31" i="9"/>
  <c r="K31" i="9"/>
  <c r="I31" i="9"/>
  <c r="G31" i="9"/>
  <c r="U30" i="9"/>
  <c r="T30" i="9"/>
  <c r="N30" i="9"/>
  <c r="O30" i="9" s="1"/>
  <c r="M30" i="9"/>
  <c r="K30" i="9"/>
  <c r="I30" i="9"/>
  <c r="G30" i="9"/>
  <c r="U29" i="9"/>
  <c r="T29" i="9"/>
  <c r="N29" i="9"/>
  <c r="O29" i="9" s="1"/>
  <c r="M29" i="9"/>
  <c r="K29" i="9"/>
  <c r="I29" i="9"/>
  <c r="G29" i="9"/>
  <c r="U28" i="9"/>
  <c r="T28" i="9"/>
  <c r="N28" i="9"/>
  <c r="O28" i="9" s="1"/>
  <c r="M28" i="9"/>
  <c r="K28" i="9"/>
  <c r="I28" i="9"/>
  <c r="G28" i="9"/>
  <c r="S27" i="9"/>
  <c r="R27" i="9"/>
  <c r="T27" i="9" s="1"/>
  <c r="Q27" i="9"/>
  <c r="P27" i="9"/>
  <c r="U27" i="9" s="1"/>
  <c r="L27" i="9"/>
  <c r="J27" i="9"/>
  <c r="H27" i="9"/>
  <c r="F27" i="9"/>
  <c r="N27" i="9" s="1"/>
  <c r="O27" i="9" s="1"/>
  <c r="E27" i="9"/>
  <c r="M27" i="9" s="1"/>
  <c r="D27" i="9"/>
  <c r="G27" i="9" s="1"/>
  <c r="U26" i="9"/>
  <c r="T26" i="9"/>
  <c r="N26" i="9"/>
  <c r="O26" i="9" s="1"/>
  <c r="M26" i="9"/>
  <c r="K26" i="9"/>
  <c r="I26" i="9"/>
  <c r="G26" i="9"/>
  <c r="U25" i="9"/>
  <c r="T25" i="9"/>
  <c r="N25" i="9"/>
  <c r="O25" i="9" s="1"/>
  <c r="M25" i="9"/>
  <c r="K25" i="9"/>
  <c r="I25" i="9"/>
  <c r="G25" i="9"/>
  <c r="U24" i="9"/>
  <c r="T24" i="9"/>
  <c r="N24" i="9"/>
  <c r="O24" i="9" s="1"/>
  <c r="M24" i="9"/>
  <c r="K24" i="9"/>
  <c r="I24" i="9"/>
  <c r="G24" i="9"/>
  <c r="U23" i="9"/>
  <c r="T23" i="9"/>
  <c r="N23" i="9"/>
  <c r="O23" i="9" s="1"/>
  <c r="M23" i="9"/>
  <c r="K23" i="9"/>
  <c r="I23" i="9"/>
  <c r="G23" i="9"/>
  <c r="U22" i="9"/>
  <c r="T22" i="9"/>
  <c r="N22" i="9"/>
  <c r="O22" i="9" s="1"/>
  <c r="M22" i="9"/>
  <c r="K22" i="9"/>
  <c r="I22" i="9"/>
  <c r="G22" i="9"/>
  <c r="U21" i="9"/>
  <c r="T21" i="9"/>
  <c r="N21" i="9"/>
  <c r="O21" i="9" s="1"/>
  <c r="M21" i="9"/>
  <c r="K21" i="9"/>
  <c r="I21" i="9"/>
  <c r="G21" i="9"/>
  <c r="U20" i="9"/>
  <c r="T20" i="9"/>
  <c r="N20" i="9"/>
  <c r="O20" i="9" s="1"/>
  <c r="M20" i="9"/>
  <c r="K20" i="9"/>
  <c r="I20" i="9"/>
  <c r="G20" i="9"/>
  <c r="S19" i="9"/>
  <c r="R19" i="9"/>
  <c r="T19" i="9" s="1"/>
  <c r="Q19" i="9"/>
  <c r="P19" i="9"/>
  <c r="L19" i="9"/>
  <c r="J19" i="9"/>
  <c r="U19" i="9" s="1"/>
  <c r="H19" i="9"/>
  <c r="F19" i="9"/>
  <c r="N19" i="9" s="1"/>
  <c r="E19" i="9"/>
  <c r="M19" i="9" s="1"/>
  <c r="D19" i="9"/>
  <c r="U18" i="9"/>
  <c r="T18" i="9"/>
  <c r="N18" i="9"/>
  <c r="O18" i="9" s="1"/>
  <c r="M18" i="9"/>
  <c r="K18" i="9"/>
  <c r="I18" i="9"/>
  <c r="G18" i="9"/>
  <c r="U17" i="9"/>
  <c r="T17" i="9"/>
  <c r="N17" i="9"/>
  <c r="O17" i="9" s="1"/>
  <c r="M17" i="9"/>
  <c r="K17" i="9"/>
  <c r="I17" i="9"/>
  <c r="G17" i="9"/>
  <c r="U16" i="9"/>
  <c r="T16" i="9"/>
  <c r="N16" i="9"/>
  <c r="O16" i="9" s="1"/>
  <c r="M16" i="9"/>
  <c r="K16" i="9"/>
  <c r="I16" i="9"/>
  <c r="G16" i="9"/>
  <c r="U15" i="9"/>
  <c r="T15" i="9"/>
  <c r="N15" i="9"/>
  <c r="O15" i="9" s="1"/>
  <c r="M15" i="9"/>
  <c r="K15" i="9"/>
  <c r="I15" i="9"/>
  <c r="G15" i="9"/>
  <c r="U14" i="9"/>
  <c r="T14" i="9"/>
  <c r="N14" i="9"/>
  <c r="O14" i="9" s="1"/>
  <c r="M14" i="9"/>
  <c r="K14" i="9"/>
  <c r="I14" i="9"/>
  <c r="G14" i="9"/>
  <c r="U13" i="9"/>
  <c r="T13" i="9"/>
  <c r="N13" i="9"/>
  <c r="O13" i="9" s="1"/>
  <c r="M13" i="9"/>
  <c r="K13" i="9"/>
  <c r="I13" i="9"/>
  <c r="G13" i="9"/>
  <c r="U12" i="9"/>
  <c r="T12" i="9"/>
  <c r="O12" i="9"/>
  <c r="N12" i="9"/>
  <c r="M12" i="9"/>
  <c r="K12" i="9"/>
  <c r="I12" i="9"/>
  <c r="G12" i="9"/>
  <c r="U11" i="9"/>
  <c r="T11" i="9"/>
  <c r="N11" i="9"/>
  <c r="O11" i="9" s="1"/>
  <c r="M11" i="9"/>
  <c r="K11" i="9"/>
  <c r="I11" i="9"/>
  <c r="G11" i="9"/>
  <c r="S10" i="9"/>
  <c r="T10" i="9" s="1"/>
  <c r="R10" i="9"/>
  <c r="Q10" i="9"/>
  <c r="P10" i="9"/>
  <c r="U10" i="9" s="1"/>
  <c r="L10" i="9"/>
  <c r="J10" i="9"/>
  <c r="H10" i="9"/>
  <c r="F10" i="9"/>
  <c r="N10" i="9" s="1"/>
  <c r="O10" i="9" s="1"/>
  <c r="E10" i="9"/>
  <c r="D10" i="9"/>
  <c r="G10" i="9" s="1"/>
  <c r="U9" i="9"/>
  <c r="T9" i="9"/>
  <c r="N9" i="9"/>
  <c r="O9" i="9" s="1"/>
  <c r="M9" i="9"/>
  <c r="K9" i="9"/>
  <c r="I9" i="9"/>
  <c r="G9" i="9"/>
  <c r="U8" i="9"/>
  <c r="T8" i="9"/>
  <c r="N8" i="9"/>
  <c r="O8" i="9" s="1"/>
  <c r="M8" i="9"/>
  <c r="K8" i="9"/>
  <c r="I8" i="9"/>
  <c r="G8" i="9"/>
  <c r="S339" i="8"/>
  <c r="R339" i="8"/>
  <c r="T339" i="8" s="1"/>
  <c r="Q339" i="8"/>
  <c r="P339" i="8"/>
  <c r="U339" i="8" s="1"/>
  <c r="L339" i="8"/>
  <c r="J339" i="8"/>
  <c r="H339" i="8"/>
  <c r="F339" i="8"/>
  <c r="N339" i="8" s="1"/>
  <c r="E339" i="8"/>
  <c r="M339" i="8" s="1"/>
  <c r="D339" i="8"/>
  <c r="S338" i="8"/>
  <c r="R338" i="8"/>
  <c r="T338" i="8" s="1"/>
  <c r="Q338" i="8"/>
  <c r="P338" i="8"/>
  <c r="L338" i="8"/>
  <c r="J338" i="8"/>
  <c r="U338" i="8" s="1"/>
  <c r="H338" i="8"/>
  <c r="F338" i="8"/>
  <c r="N338" i="8" s="1"/>
  <c r="O338" i="8" s="1"/>
  <c r="E338" i="8"/>
  <c r="M338" i="8" s="1"/>
  <c r="D338" i="8"/>
  <c r="S337" i="8"/>
  <c r="T337" i="8" s="1"/>
  <c r="R337" i="8"/>
  <c r="Q337" i="8"/>
  <c r="P337" i="8"/>
  <c r="L337" i="8"/>
  <c r="J337" i="8"/>
  <c r="H337" i="8"/>
  <c r="F337" i="8"/>
  <c r="N337" i="8" s="1"/>
  <c r="E337" i="8"/>
  <c r="K337" i="8" s="1"/>
  <c r="D337" i="8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N333" i="8"/>
  <c r="O333" i="8" s="1"/>
  <c r="M333" i="8"/>
  <c r="K333" i="8"/>
  <c r="I333" i="8"/>
  <c r="G333" i="8"/>
  <c r="S332" i="8"/>
  <c r="R332" i="8"/>
  <c r="T332" i="8" s="1"/>
  <c r="Q332" i="8"/>
  <c r="P332" i="8"/>
  <c r="U332" i="8" s="1"/>
  <c r="L332" i="8"/>
  <c r="J332" i="8"/>
  <c r="H332" i="8"/>
  <c r="F332" i="8"/>
  <c r="E332" i="8"/>
  <c r="K332" i="8" s="1"/>
  <c r="D332" i="8"/>
  <c r="U331" i="8"/>
  <c r="T331" i="8"/>
  <c r="N331" i="8"/>
  <c r="O331" i="8" s="1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N327" i="8"/>
  <c r="O327" i="8" s="1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R323" i="8"/>
  <c r="T323" i="8" s="1"/>
  <c r="Q323" i="8"/>
  <c r="P323" i="8"/>
  <c r="U323" i="8" s="1"/>
  <c r="L323" i="8"/>
  <c r="J323" i="8"/>
  <c r="H323" i="8"/>
  <c r="F323" i="8"/>
  <c r="N323" i="8" s="1"/>
  <c r="E323" i="8"/>
  <c r="M323" i="8" s="1"/>
  <c r="D323" i="8"/>
  <c r="U322" i="8"/>
  <c r="T322" i="8"/>
  <c r="N322" i="8"/>
  <c r="O322" i="8" s="1"/>
  <c r="M322" i="8"/>
  <c r="K322" i="8"/>
  <c r="I322" i="8"/>
  <c r="G322" i="8"/>
  <c r="U321" i="8"/>
  <c r="T321" i="8"/>
  <c r="O321" i="8"/>
  <c r="N321" i="8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S317" i="8"/>
  <c r="R317" i="8"/>
  <c r="T317" i="8" s="1"/>
  <c r="Q317" i="8"/>
  <c r="P317" i="8"/>
  <c r="L317" i="8"/>
  <c r="J317" i="8"/>
  <c r="U317" i="8" s="1"/>
  <c r="H317" i="8"/>
  <c r="F317" i="8"/>
  <c r="N317" i="8" s="1"/>
  <c r="E317" i="8"/>
  <c r="M317" i="8" s="1"/>
  <c r="D317" i="8"/>
  <c r="U316" i="8"/>
  <c r="T316" i="8"/>
  <c r="N316" i="8"/>
  <c r="O316" i="8" s="1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O314" i="8"/>
  <c r="N314" i="8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S310" i="8"/>
  <c r="R310" i="8"/>
  <c r="Q310" i="8"/>
  <c r="P310" i="8"/>
  <c r="L310" i="8"/>
  <c r="J310" i="8"/>
  <c r="H310" i="8"/>
  <c r="F310" i="8"/>
  <c r="N310" i="8" s="1"/>
  <c r="E310" i="8"/>
  <c r="D310" i="8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O307" i="8"/>
  <c r="N307" i="8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O304" i="8"/>
  <c r="N304" i="8"/>
  <c r="M304" i="8"/>
  <c r="K304" i="8"/>
  <c r="I304" i="8"/>
  <c r="G304" i="8"/>
  <c r="S303" i="8"/>
  <c r="R303" i="8"/>
  <c r="Q303" i="8"/>
  <c r="P303" i="8"/>
  <c r="U303" i="8" s="1"/>
  <c r="L303" i="8"/>
  <c r="J303" i="8"/>
  <c r="H303" i="8"/>
  <c r="F303" i="8"/>
  <c r="E303" i="8"/>
  <c r="K303" i="8" s="1"/>
  <c r="D303" i="8"/>
  <c r="U302" i="8"/>
  <c r="T302" i="8"/>
  <c r="N302" i="8"/>
  <c r="O302" i="8" s="1"/>
  <c r="M302" i="8"/>
  <c r="K302" i="8"/>
  <c r="I302" i="8"/>
  <c r="G302" i="8"/>
  <c r="S299" i="8"/>
  <c r="R299" i="8"/>
  <c r="T299" i="8" s="1"/>
  <c r="Q299" i="8"/>
  <c r="P299" i="8"/>
  <c r="U299" i="8" s="1"/>
  <c r="L299" i="8"/>
  <c r="J299" i="8"/>
  <c r="H299" i="8"/>
  <c r="F299" i="8"/>
  <c r="N299" i="8" s="1"/>
  <c r="E299" i="8"/>
  <c r="M299" i="8" s="1"/>
  <c r="D299" i="8"/>
  <c r="S298" i="8"/>
  <c r="R298" i="8"/>
  <c r="T298" i="8" s="1"/>
  <c r="Q298" i="8"/>
  <c r="P298" i="8"/>
  <c r="U298" i="8" s="1"/>
  <c r="L298" i="8"/>
  <c r="J298" i="8"/>
  <c r="H298" i="8"/>
  <c r="F298" i="8"/>
  <c r="N298" i="8" s="1"/>
  <c r="E298" i="8"/>
  <c r="M298" i="8" s="1"/>
  <c r="D298" i="8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N293" i="8"/>
  <c r="O293" i="8" s="1"/>
  <c r="M293" i="8"/>
  <c r="K293" i="8"/>
  <c r="I293" i="8"/>
  <c r="G293" i="8"/>
  <c r="S292" i="8"/>
  <c r="R292" i="8"/>
  <c r="T292" i="8" s="1"/>
  <c r="Q292" i="8"/>
  <c r="P292" i="8"/>
  <c r="U292" i="8" s="1"/>
  <c r="L292" i="8"/>
  <c r="J292" i="8"/>
  <c r="H292" i="8"/>
  <c r="F292" i="8"/>
  <c r="N292" i="8" s="1"/>
  <c r="E292" i="8"/>
  <c r="D292" i="8"/>
  <c r="U291" i="8"/>
  <c r="T291" i="8"/>
  <c r="O291" i="8"/>
  <c r="N291" i="8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O286" i="8"/>
  <c r="N286" i="8"/>
  <c r="M286" i="8"/>
  <c r="K286" i="8"/>
  <c r="I286" i="8"/>
  <c r="G286" i="8"/>
  <c r="S285" i="8"/>
  <c r="R285" i="8"/>
  <c r="Q285" i="8"/>
  <c r="P285" i="8"/>
  <c r="U285" i="8" s="1"/>
  <c r="L285" i="8"/>
  <c r="J285" i="8"/>
  <c r="H285" i="8"/>
  <c r="F285" i="8"/>
  <c r="E285" i="8"/>
  <c r="K285" i="8" s="1"/>
  <c r="D285" i="8"/>
  <c r="U284" i="8"/>
  <c r="T284" i="8"/>
  <c r="N284" i="8"/>
  <c r="O284" i="8" s="1"/>
  <c r="M284" i="8"/>
  <c r="K284" i="8"/>
  <c r="I284" i="8"/>
  <c r="G284" i="8"/>
  <c r="U283" i="8"/>
  <c r="T283" i="8"/>
  <c r="O283" i="8"/>
  <c r="N283" i="8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O279" i="8"/>
  <c r="N279" i="8"/>
  <c r="M279" i="8"/>
  <c r="K279" i="8"/>
  <c r="I279" i="8"/>
  <c r="G279" i="8"/>
  <c r="U278" i="8"/>
  <c r="T278" i="8"/>
  <c r="O278" i="8"/>
  <c r="N278" i="8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S275" i="8"/>
  <c r="R275" i="8"/>
  <c r="T275" i="8" s="1"/>
  <c r="Q275" i="8"/>
  <c r="P275" i="8"/>
  <c r="U275" i="8" s="1"/>
  <c r="L275" i="8"/>
  <c r="J275" i="8"/>
  <c r="H275" i="8"/>
  <c r="F275" i="8"/>
  <c r="N275" i="8" s="1"/>
  <c r="E275" i="8"/>
  <c r="M275" i="8" s="1"/>
  <c r="D275" i="8"/>
  <c r="U274" i="8"/>
  <c r="T274" i="8"/>
  <c r="O274" i="8"/>
  <c r="N274" i="8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O268" i="8"/>
  <c r="N268" i="8"/>
  <c r="M268" i="8"/>
  <c r="K268" i="8"/>
  <c r="I268" i="8"/>
  <c r="G268" i="8"/>
  <c r="S267" i="8"/>
  <c r="R267" i="8"/>
  <c r="T267" i="8" s="1"/>
  <c r="Q267" i="8"/>
  <c r="P267" i="8"/>
  <c r="L267" i="8"/>
  <c r="J267" i="8"/>
  <c r="U267" i="8" s="1"/>
  <c r="H267" i="8"/>
  <c r="F267" i="8"/>
  <c r="N267" i="8" s="1"/>
  <c r="E267" i="8"/>
  <c r="D267" i="8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O263" i="8"/>
  <c r="N263" i="8"/>
  <c r="M263" i="8"/>
  <c r="K263" i="8"/>
  <c r="I263" i="8"/>
  <c r="G263" i="8"/>
  <c r="S260" i="8"/>
  <c r="R260" i="8"/>
  <c r="T260" i="8" s="1"/>
  <c r="Q260" i="8"/>
  <c r="P260" i="8"/>
  <c r="L260" i="8"/>
  <c r="J260" i="8"/>
  <c r="H260" i="8"/>
  <c r="F260" i="8"/>
  <c r="N260" i="8" s="1"/>
  <c r="E260" i="8"/>
  <c r="D260" i="8"/>
  <c r="S259" i="8"/>
  <c r="R259" i="8"/>
  <c r="T259" i="8" s="1"/>
  <c r="Q259" i="8"/>
  <c r="P259" i="8"/>
  <c r="U259" i="8" s="1"/>
  <c r="L259" i="8"/>
  <c r="J259" i="8"/>
  <c r="H259" i="8"/>
  <c r="F259" i="8"/>
  <c r="N259" i="8" s="1"/>
  <c r="E259" i="8"/>
  <c r="D259" i="8"/>
  <c r="U258" i="8"/>
  <c r="T258" i="8"/>
  <c r="O258" i="8"/>
  <c r="N258" i="8"/>
  <c r="M258" i="8"/>
  <c r="K258" i="8"/>
  <c r="I258" i="8"/>
  <c r="G258" i="8"/>
  <c r="U257" i="8"/>
  <c r="T257" i="8"/>
  <c r="O257" i="8"/>
  <c r="N257" i="8"/>
  <c r="M257" i="8"/>
  <c r="K257" i="8"/>
  <c r="I257" i="8"/>
  <c r="G257" i="8"/>
  <c r="U256" i="8"/>
  <c r="T256" i="8"/>
  <c r="O256" i="8"/>
  <c r="N256" i="8"/>
  <c r="M256" i="8"/>
  <c r="K256" i="8"/>
  <c r="I256" i="8"/>
  <c r="G256" i="8"/>
  <c r="U255" i="8"/>
  <c r="T255" i="8"/>
  <c r="O255" i="8"/>
  <c r="N255" i="8"/>
  <c r="M255" i="8"/>
  <c r="K255" i="8"/>
  <c r="I255" i="8"/>
  <c r="G255" i="8"/>
  <c r="S254" i="8"/>
  <c r="R254" i="8"/>
  <c r="T254" i="8" s="1"/>
  <c r="Q254" i="8"/>
  <c r="P254" i="8"/>
  <c r="U254" i="8" s="1"/>
  <c r="L254" i="8"/>
  <c r="J254" i="8"/>
  <c r="H254" i="8"/>
  <c r="F254" i="8"/>
  <c r="N254" i="8" s="1"/>
  <c r="E254" i="8"/>
  <c r="M254" i="8" s="1"/>
  <c r="D254" i="8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S247" i="8"/>
  <c r="R247" i="8"/>
  <c r="T247" i="8" s="1"/>
  <c r="Q247" i="8"/>
  <c r="P247" i="8"/>
  <c r="L247" i="8"/>
  <c r="J247" i="8"/>
  <c r="U247" i="8" s="1"/>
  <c r="H247" i="8"/>
  <c r="F247" i="8"/>
  <c r="N247" i="8" s="1"/>
  <c r="E247" i="8"/>
  <c r="D247" i="8"/>
  <c r="U246" i="8"/>
  <c r="T246" i="8"/>
  <c r="O246" i="8"/>
  <c r="N246" i="8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N243" i="8"/>
  <c r="O243" i="8" s="1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S240" i="8"/>
  <c r="R240" i="8"/>
  <c r="T240" i="8" s="1"/>
  <c r="Q240" i="8"/>
  <c r="P240" i="8"/>
  <c r="U240" i="8" s="1"/>
  <c r="L240" i="8"/>
  <c r="J240" i="8"/>
  <c r="H240" i="8"/>
  <c r="F240" i="8"/>
  <c r="N240" i="8" s="1"/>
  <c r="E240" i="8"/>
  <c r="D240" i="8"/>
  <c r="U239" i="8"/>
  <c r="T239" i="8"/>
  <c r="O239" i="8"/>
  <c r="N239" i="8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O235" i="8"/>
  <c r="N235" i="8"/>
  <c r="M235" i="8"/>
  <c r="K235" i="8"/>
  <c r="I235" i="8"/>
  <c r="G235" i="8"/>
  <c r="U234" i="8"/>
  <c r="T234" i="8"/>
  <c r="O234" i="8"/>
  <c r="N234" i="8"/>
  <c r="M234" i="8"/>
  <c r="K234" i="8"/>
  <c r="I234" i="8"/>
  <c r="G234" i="8"/>
  <c r="S231" i="8"/>
  <c r="R231" i="8"/>
  <c r="T231" i="8" s="1"/>
  <c r="Q231" i="8"/>
  <c r="P231" i="8"/>
  <c r="U231" i="8" s="1"/>
  <c r="L231" i="8"/>
  <c r="J231" i="8"/>
  <c r="H231" i="8"/>
  <c r="F231" i="8"/>
  <c r="E231" i="8"/>
  <c r="K231" i="8" s="1"/>
  <c r="D231" i="8"/>
  <c r="S230" i="8"/>
  <c r="R230" i="8"/>
  <c r="T230" i="8" s="1"/>
  <c r="Q230" i="8"/>
  <c r="P230" i="8"/>
  <c r="U230" i="8" s="1"/>
  <c r="L230" i="8"/>
  <c r="J230" i="8"/>
  <c r="H230" i="8"/>
  <c r="F230" i="8"/>
  <c r="N230" i="8" s="1"/>
  <c r="E230" i="8"/>
  <c r="M230" i="8" s="1"/>
  <c r="D230" i="8"/>
  <c r="U229" i="8"/>
  <c r="T229" i="8"/>
  <c r="O229" i="8"/>
  <c r="N229" i="8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O226" i="8"/>
  <c r="N226" i="8"/>
  <c r="M226" i="8"/>
  <c r="K226" i="8"/>
  <c r="I226" i="8"/>
  <c r="G226" i="8"/>
  <c r="U225" i="8"/>
  <c r="T225" i="8"/>
  <c r="O225" i="8"/>
  <c r="N225" i="8"/>
  <c r="M225" i="8"/>
  <c r="K225" i="8"/>
  <c r="I225" i="8"/>
  <c r="G225" i="8"/>
  <c r="S224" i="8"/>
  <c r="R224" i="8"/>
  <c r="T224" i="8" s="1"/>
  <c r="Q224" i="8"/>
  <c r="P224" i="8"/>
  <c r="L224" i="8"/>
  <c r="J224" i="8"/>
  <c r="U224" i="8" s="1"/>
  <c r="H224" i="8"/>
  <c r="F224" i="8"/>
  <c r="N224" i="8" s="1"/>
  <c r="E224" i="8"/>
  <c r="D224" i="8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O220" i="8"/>
  <c r="N220" i="8"/>
  <c r="M220" i="8"/>
  <c r="K220" i="8"/>
  <c r="I220" i="8"/>
  <c r="G220" i="8"/>
  <c r="U219" i="8"/>
  <c r="T219" i="8"/>
  <c r="N219" i="8"/>
  <c r="O219" i="8" s="1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O217" i="8"/>
  <c r="N217" i="8"/>
  <c r="M217" i="8"/>
  <c r="K217" i="8"/>
  <c r="I217" i="8"/>
  <c r="G217" i="8"/>
  <c r="S216" i="8"/>
  <c r="R216" i="8"/>
  <c r="Q216" i="8"/>
  <c r="P216" i="8"/>
  <c r="L216" i="8"/>
  <c r="J216" i="8"/>
  <c r="H216" i="8"/>
  <c r="F216" i="8"/>
  <c r="N216" i="8" s="1"/>
  <c r="E216" i="8"/>
  <c r="K216" i="8" s="1"/>
  <c r="D216" i="8"/>
  <c r="U215" i="8"/>
  <c r="T215" i="8"/>
  <c r="N215" i="8"/>
  <c r="O215" i="8" s="1"/>
  <c r="M215" i="8"/>
  <c r="K215" i="8"/>
  <c r="I215" i="8"/>
  <c r="G215" i="8"/>
  <c r="U214" i="8"/>
  <c r="T214" i="8"/>
  <c r="O214" i="8"/>
  <c r="N214" i="8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O209" i="8"/>
  <c r="N209" i="8"/>
  <c r="M209" i="8"/>
  <c r="K209" i="8"/>
  <c r="I209" i="8"/>
  <c r="G209" i="8"/>
  <c r="U208" i="8"/>
  <c r="T208" i="8"/>
  <c r="O208" i="8"/>
  <c r="N208" i="8"/>
  <c r="M208" i="8"/>
  <c r="K208" i="8"/>
  <c r="I208" i="8"/>
  <c r="G208" i="8"/>
  <c r="S205" i="8"/>
  <c r="R205" i="8"/>
  <c r="T205" i="8" s="1"/>
  <c r="Q205" i="8"/>
  <c r="P205" i="8"/>
  <c r="U205" i="8" s="1"/>
  <c r="L205" i="8"/>
  <c r="J205" i="8"/>
  <c r="H205" i="8"/>
  <c r="F205" i="8"/>
  <c r="N205" i="8" s="1"/>
  <c r="E205" i="8"/>
  <c r="D205" i="8"/>
  <c r="S204" i="8"/>
  <c r="R204" i="8"/>
  <c r="T204" i="8" s="1"/>
  <c r="Q204" i="8"/>
  <c r="P204" i="8"/>
  <c r="U204" i="8" s="1"/>
  <c r="L204" i="8"/>
  <c r="J204" i="8"/>
  <c r="H204" i="8"/>
  <c r="F204" i="8"/>
  <c r="E204" i="8"/>
  <c r="K204" i="8" s="1"/>
  <c r="D204" i="8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O199" i="8"/>
  <c r="N199" i="8"/>
  <c r="M199" i="8"/>
  <c r="K199" i="8"/>
  <c r="I199" i="8"/>
  <c r="G199" i="8"/>
  <c r="S198" i="8"/>
  <c r="R198" i="8"/>
  <c r="T198" i="8" s="1"/>
  <c r="Q198" i="8"/>
  <c r="P198" i="8"/>
  <c r="L198" i="8"/>
  <c r="J198" i="8"/>
  <c r="U198" i="8" s="1"/>
  <c r="H198" i="8"/>
  <c r="F198" i="8"/>
  <c r="E198" i="8"/>
  <c r="M198" i="8" s="1"/>
  <c r="D198" i="8"/>
  <c r="U197" i="8"/>
  <c r="T197" i="8"/>
  <c r="N197" i="8"/>
  <c r="O197" i="8" s="1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S191" i="8"/>
  <c r="R191" i="8"/>
  <c r="Q191" i="8"/>
  <c r="P191" i="8"/>
  <c r="L191" i="8"/>
  <c r="J191" i="8"/>
  <c r="H191" i="8"/>
  <c r="F191" i="8"/>
  <c r="N191" i="8" s="1"/>
  <c r="E191" i="8"/>
  <c r="K191" i="8" s="1"/>
  <c r="D191" i="8"/>
  <c r="G191" i="8" s="1"/>
  <c r="U190" i="8"/>
  <c r="T190" i="8"/>
  <c r="N190" i="8"/>
  <c r="O190" i="8" s="1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N188" i="8"/>
  <c r="O188" i="8" s="1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S185" i="8"/>
  <c r="R185" i="8"/>
  <c r="T185" i="8" s="1"/>
  <c r="Q185" i="8"/>
  <c r="P185" i="8"/>
  <c r="U185" i="8" s="1"/>
  <c r="L185" i="8"/>
  <c r="J185" i="8"/>
  <c r="H185" i="8"/>
  <c r="F185" i="8"/>
  <c r="N185" i="8" s="1"/>
  <c r="O185" i="8" s="1"/>
  <c r="E185" i="8"/>
  <c r="D185" i="8"/>
  <c r="U184" i="8"/>
  <c r="T184" i="8"/>
  <c r="N184" i="8"/>
  <c r="O184" i="8" s="1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O182" i="8"/>
  <c r="N182" i="8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S179" i="8"/>
  <c r="R179" i="8"/>
  <c r="T179" i="8" s="1"/>
  <c r="Q179" i="8"/>
  <c r="P179" i="8"/>
  <c r="U179" i="8" s="1"/>
  <c r="L179" i="8"/>
  <c r="J179" i="8"/>
  <c r="H179" i="8"/>
  <c r="F179" i="8"/>
  <c r="N179" i="8" s="1"/>
  <c r="E179" i="8"/>
  <c r="D179" i="8"/>
  <c r="U178" i="8"/>
  <c r="T178" i="8"/>
  <c r="O178" i="8"/>
  <c r="N178" i="8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O176" i="8"/>
  <c r="N176" i="8"/>
  <c r="M176" i="8"/>
  <c r="K176" i="8"/>
  <c r="I176" i="8"/>
  <c r="G176" i="8"/>
  <c r="U175" i="8"/>
  <c r="T175" i="8"/>
  <c r="N175" i="8"/>
  <c r="O175" i="8" s="1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R170" i="8"/>
  <c r="T170" i="8" s="1"/>
  <c r="Q170" i="8"/>
  <c r="P170" i="8"/>
  <c r="L170" i="8"/>
  <c r="J170" i="8"/>
  <c r="U170" i="8" s="1"/>
  <c r="H170" i="8"/>
  <c r="F170" i="8"/>
  <c r="N170" i="8" s="1"/>
  <c r="E170" i="8"/>
  <c r="M170" i="8" s="1"/>
  <c r="D170" i="8"/>
  <c r="S169" i="8"/>
  <c r="R169" i="8"/>
  <c r="T169" i="8" s="1"/>
  <c r="Q169" i="8"/>
  <c r="P169" i="8"/>
  <c r="U169" i="8" s="1"/>
  <c r="L169" i="8"/>
  <c r="J169" i="8"/>
  <c r="H169" i="8"/>
  <c r="F169" i="8"/>
  <c r="N169" i="8" s="1"/>
  <c r="E169" i="8"/>
  <c r="D169" i="8"/>
  <c r="G169" i="8" s="1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S163" i="8"/>
  <c r="R163" i="8"/>
  <c r="Q163" i="8"/>
  <c r="P163" i="8"/>
  <c r="L163" i="8"/>
  <c r="J163" i="8"/>
  <c r="H163" i="8"/>
  <c r="F163" i="8"/>
  <c r="E163" i="8"/>
  <c r="M163" i="8" s="1"/>
  <c r="D163" i="8"/>
  <c r="U162" i="8"/>
  <c r="T162" i="8"/>
  <c r="N162" i="8"/>
  <c r="O162" i="8" s="1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S157" i="8"/>
  <c r="R157" i="8"/>
  <c r="T157" i="8" s="1"/>
  <c r="Q157" i="8"/>
  <c r="P157" i="8"/>
  <c r="U157" i="8" s="1"/>
  <c r="L157" i="8"/>
  <c r="J157" i="8"/>
  <c r="H157" i="8"/>
  <c r="F157" i="8"/>
  <c r="E157" i="8"/>
  <c r="K157" i="8" s="1"/>
  <c r="D157" i="8"/>
  <c r="G157" i="8" s="1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N152" i="8"/>
  <c r="O152" i="8" s="1"/>
  <c r="M152" i="8"/>
  <c r="K152" i="8"/>
  <c r="I152" i="8"/>
  <c r="G152" i="8"/>
  <c r="U151" i="8"/>
  <c r="T151" i="8"/>
  <c r="O151" i="8"/>
  <c r="N151" i="8"/>
  <c r="M151" i="8"/>
  <c r="K151" i="8"/>
  <c r="I151" i="8"/>
  <c r="G151" i="8"/>
  <c r="S150" i="8"/>
  <c r="R150" i="8"/>
  <c r="T150" i="8" s="1"/>
  <c r="Q150" i="8"/>
  <c r="P150" i="8"/>
  <c r="L150" i="8"/>
  <c r="J150" i="8"/>
  <c r="U150" i="8" s="1"/>
  <c r="H150" i="8"/>
  <c r="F150" i="8"/>
  <c r="E150" i="8"/>
  <c r="M150" i="8" s="1"/>
  <c r="D150" i="8"/>
  <c r="U149" i="8"/>
  <c r="T149" i="8"/>
  <c r="O149" i="8"/>
  <c r="N149" i="8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N147" i="8"/>
  <c r="O147" i="8" s="1"/>
  <c r="M147" i="8"/>
  <c r="K147" i="8"/>
  <c r="I147" i="8"/>
  <c r="G147" i="8"/>
  <c r="U146" i="8"/>
  <c r="T146" i="8"/>
  <c r="O146" i="8"/>
  <c r="N146" i="8"/>
  <c r="M146" i="8"/>
  <c r="K146" i="8"/>
  <c r="I146" i="8"/>
  <c r="G146" i="8"/>
  <c r="U145" i="8"/>
  <c r="T145" i="8"/>
  <c r="O145" i="8"/>
  <c r="N145" i="8"/>
  <c r="M145" i="8"/>
  <c r="K145" i="8"/>
  <c r="I145" i="8"/>
  <c r="G145" i="8"/>
  <c r="S144" i="8"/>
  <c r="R144" i="8"/>
  <c r="Q144" i="8"/>
  <c r="P144" i="8"/>
  <c r="L144" i="8"/>
  <c r="J144" i="8"/>
  <c r="H144" i="8"/>
  <c r="F144" i="8"/>
  <c r="N144" i="8" s="1"/>
  <c r="E144" i="8"/>
  <c r="D144" i="8"/>
  <c r="I144" i="8" s="1"/>
  <c r="U143" i="8"/>
  <c r="T143" i="8"/>
  <c r="N143" i="8"/>
  <c r="O143" i="8" s="1"/>
  <c r="M143" i="8"/>
  <c r="K143" i="8"/>
  <c r="I143" i="8"/>
  <c r="G143" i="8"/>
  <c r="U142" i="8"/>
  <c r="T142" i="8"/>
  <c r="O142" i="8"/>
  <c r="N142" i="8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S137" i="8"/>
  <c r="R137" i="8"/>
  <c r="Q137" i="8"/>
  <c r="P137" i="8"/>
  <c r="U137" i="8" s="1"/>
  <c r="L137" i="8"/>
  <c r="J137" i="8"/>
  <c r="H137" i="8"/>
  <c r="F137" i="8"/>
  <c r="E137" i="8"/>
  <c r="D137" i="8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S132" i="8"/>
  <c r="R132" i="8"/>
  <c r="T132" i="8" s="1"/>
  <c r="Q132" i="8"/>
  <c r="P132" i="8"/>
  <c r="U132" i="8" s="1"/>
  <c r="L132" i="8"/>
  <c r="J132" i="8"/>
  <c r="H132" i="8"/>
  <c r="F132" i="8"/>
  <c r="E132" i="8"/>
  <c r="K132" i="8" s="1"/>
  <c r="D132" i="8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S126" i="8"/>
  <c r="R126" i="8"/>
  <c r="T126" i="8" s="1"/>
  <c r="Q126" i="8"/>
  <c r="P126" i="8"/>
  <c r="L126" i="8"/>
  <c r="J126" i="8"/>
  <c r="U126" i="8" s="1"/>
  <c r="H126" i="8"/>
  <c r="F126" i="8"/>
  <c r="E126" i="8"/>
  <c r="M126" i="8" s="1"/>
  <c r="D126" i="8"/>
  <c r="U125" i="8"/>
  <c r="T125" i="8"/>
  <c r="N125" i="8"/>
  <c r="O125" i="8" s="1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S121" i="8"/>
  <c r="R121" i="8"/>
  <c r="T121" i="8" s="1"/>
  <c r="Q121" i="8"/>
  <c r="P121" i="8"/>
  <c r="L121" i="8"/>
  <c r="J121" i="8"/>
  <c r="H121" i="8"/>
  <c r="F121" i="8"/>
  <c r="N121" i="8" s="1"/>
  <c r="E121" i="8"/>
  <c r="D121" i="8"/>
  <c r="G121" i="8" s="1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O118" i="8"/>
  <c r="N118" i="8"/>
  <c r="M118" i="8"/>
  <c r="K118" i="8"/>
  <c r="I118" i="8"/>
  <c r="G118" i="8"/>
  <c r="U117" i="8"/>
  <c r="T117" i="8"/>
  <c r="O117" i="8"/>
  <c r="N117" i="8"/>
  <c r="M117" i="8"/>
  <c r="K117" i="8"/>
  <c r="I117" i="8"/>
  <c r="G117" i="8"/>
  <c r="U116" i="8"/>
  <c r="T116" i="8"/>
  <c r="O116" i="8"/>
  <c r="N116" i="8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O113" i="8"/>
  <c r="N113" i="8"/>
  <c r="M113" i="8"/>
  <c r="K113" i="8"/>
  <c r="I113" i="8"/>
  <c r="G113" i="8"/>
  <c r="S112" i="8"/>
  <c r="R112" i="8"/>
  <c r="T112" i="8" s="1"/>
  <c r="Q112" i="8"/>
  <c r="P112" i="8"/>
  <c r="U112" i="8" s="1"/>
  <c r="L112" i="8"/>
  <c r="J112" i="8"/>
  <c r="H112" i="8"/>
  <c r="F112" i="8"/>
  <c r="N112" i="8" s="1"/>
  <c r="E112" i="8"/>
  <c r="O112" i="8" s="1"/>
  <c r="D112" i="8"/>
  <c r="U111" i="8"/>
  <c r="T111" i="8"/>
  <c r="O111" i="8"/>
  <c r="N111" i="8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O107" i="8"/>
  <c r="N107" i="8"/>
  <c r="M107" i="8"/>
  <c r="K107" i="8"/>
  <c r="I107" i="8"/>
  <c r="G107" i="8"/>
  <c r="S106" i="8"/>
  <c r="R106" i="8"/>
  <c r="T106" i="8" s="1"/>
  <c r="Q106" i="8"/>
  <c r="P106" i="8"/>
  <c r="L106" i="8"/>
  <c r="J106" i="8"/>
  <c r="H106" i="8"/>
  <c r="F106" i="8"/>
  <c r="E106" i="8"/>
  <c r="M106" i="8" s="1"/>
  <c r="D106" i="8"/>
  <c r="U105" i="8"/>
  <c r="T105" i="8"/>
  <c r="N105" i="8"/>
  <c r="O105" i="8" s="1"/>
  <c r="M105" i="8"/>
  <c r="K105" i="8"/>
  <c r="I105" i="8"/>
  <c r="G105" i="8"/>
  <c r="S102" i="8"/>
  <c r="R102" i="8"/>
  <c r="T102" i="8" s="1"/>
  <c r="Q102" i="8"/>
  <c r="P102" i="8"/>
  <c r="L102" i="8"/>
  <c r="J102" i="8"/>
  <c r="U102" i="8" s="1"/>
  <c r="H102" i="8"/>
  <c r="F102" i="8"/>
  <c r="N102" i="8" s="1"/>
  <c r="O102" i="8" s="1"/>
  <c r="E102" i="8"/>
  <c r="D102" i="8"/>
  <c r="S101" i="8"/>
  <c r="R101" i="8"/>
  <c r="T101" i="8" s="1"/>
  <c r="Q101" i="8"/>
  <c r="P101" i="8"/>
  <c r="L101" i="8"/>
  <c r="J101" i="8"/>
  <c r="H101" i="8"/>
  <c r="F101" i="8"/>
  <c r="E101" i="8"/>
  <c r="D101" i="8"/>
  <c r="G101" i="8" s="1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N97" i="8"/>
  <c r="O97" i="8" s="1"/>
  <c r="M97" i="8"/>
  <c r="K97" i="8"/>
  <c r="I97" i="8"/>
  <c r="G97" i="8"/>
  <c r="S96" i="8"/>
  <c r="R96" i="8"/>
  <c r="Q96" i="8"/>
  <c r="P96" i="8"/>
  <c r="U96" i="8" s="1"/>
  <c r="L96" i="8"/>
  <c r="J96" i="8"/>
  <c r="H96" i="8"/>
  <c r="F96" i="8"/>
  <c r="E96" i="8"/>
  <c r="D96" i="8"/>
  <c r="U95" i="8"/>
  <c r="T95" i="8"/>
  <c r="N95" i="8"/>
  <c r="O95" i="8" s="1"/>
  <c r="M95" i="8"/>
  <c r="K95" i="8"/>
  <c r="I95" i="8"/>
  <c r="G95" i="8"/>
  <c r="U94" i="8"/>
  <c r="T94" i="8"/>
  <c r="N94" i="8"/>
  <c r="O94" i="8" s="1"/>
  <c r="M94" i="8"/>
  <c r="K94" i="8"/>
  <c r="I94" i="8"/>
  <c r="G94" i="8"/>
  <c r="U93" i="8"/>
  <c r="T93" i="8"/>
  <c r="N93" i="8"/>
  <c r="O93" i="8" s="1"/>
  <c r="M93" i="8"/>
  <c r="K93" i="8"/>
  <c r="I93" i="8"/>
  <c r="G93" i="8"/>
  <c r="U92" i="8"/>
  <c r="T92" i="8"/>
  <c r="N92" i="8"/>
  <c r="O92" i="8" s="1"/>
  <c r="M92" i="8"/>
  <c r="K92" i="8"/>
  <c r="I92" i="8"/>
  <c r="G92" i="8"/>
  <c r="S91" i="8"/>
  <c r="R91" i="8"/>
  <c r="T91" i="8" s="1"/>
  <c r="Q91" i="8"/>
  <c r="P91" i="8"/>
  <c r="L91" i="8"/>
  <c r="J91" i="8"/>
  <c r="H91" i="8"/>
  <c r="F91" i="8"/>
  <c r="E91" i="8"/>
  <c r="D91" i="8"/>
  <c r="U90" i="8"/>
  <c r="T90" i="8"/>
  <c r="N90" i="8"/>
  <c r="O90" i="8" s="1"/>
  <c r="M90" i="8"/>
  <c r="K90" i="8"/>
  <c r="I90" i="8"/>
  <c r="G90" i="8"/>
  <c r="U89" i="8"/>
  <c r="T89" i="8"/>
  <c r="N89" i="8"/>
  <c r="O89" i="8" s="1"/>
  <c r="M89" i="8"/>
  <c r="K89" i="8"/>
  <c r="I89" i="8"/>
  <c r="G89" i="8"/>
  <c r="U88" i="8"/>
  <c r="T88" i="8"/>
  <c r="N88" i="8"/>
  <c r="O88" i="8" s="1"/>
  <c r="M88" i="8"/>
  <c r="K88" i="8"/>
  <c r="I88" i="8"/>
  <c r="G88" i="8"/>
  <c r="S85" i="8"/>
  <c r="R85" i="8"/>
  <c r="T85" i="8" s="1"/>
  <c r="Q85" i="8"/>
  <c r="P85" i="8"/>
  <c r="L85" i="8"/>
  <c r="J85" i="8"/>
  <c r="U85" i="8" s="1"/>
  <c r="H85" i="8"/>
  <c r="F85" i="8"/>
  <c r="N85" i="8" s="1"/>
  <c r="O85" i="8" s="1"/>
  <c r="E85" i="8"/>
  <c r="M85" i="8" s="1"/>
  <c r="D85" i="8"/>
  <c r="I85" i="8" s="1"/>
  <c r="S84" i="8"/>
  <c r="R84" i="8"/>
  <c r="T84" i="8" s="1"/>
  <c r="Q84" i="8"/>
  <c r="P84" i="8"/>
  <c r="U84" i="8" s="1"/>
  <c r="L84" i="8"/>
  <c r="J84" i="8"/>
  <c r="H84" i="8"/>
  <c r="F84" i="8"/>
  <c r="N84" i="8" s="1"/>
  <c r="E84" i="8"/>
  <c r="D84" i="8"/>
  <c r="U83" i="8"/>
  <c r="T83" i="8"/>
  <c r="O83" i="8"/>
  <c r="N83" i="8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S78" i="8"/>
  <c r="R78" i="8"/>
  <c r="T78" i="8" s="1"/>
  <c r="Q78" i="8"/>
  <c r="P78" i="8"/>
  <c r="U78" i="8" s="1"/>
  <c r="L78" i="8"/>
  <c r="J78" i="8"/>
  <c r="H78" i="8"/>
  <c r="F78" i="8"/>
  <c r="E78" i="8"/>
  <c r="D78" i="8"/>
  <c r="U77" i="8"/>
  <c r="T77" i="8"/>
  <c r="N77" i="8"/>
  <c r="O77" i="8" s="1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S70" i="8"/>
  <c r="R70" i="8"/>
  <c r="T70" i="8" s="1"/>
  <c r="Q70" i="8"/>
  <c r="P70" i="8"/>
  <c r="L70" i="8"/>
  <c r="J70" i="8"/>
  <c r="H70" i="8"/>
  <c r="F70" i="8"/>
  <c r="E70" i="8"/>
  <c r="K70" i="8" s="1"/>
  <c r="D70" i="8"/>
  <c r="U69" i="8"/>
  <c r="T69" i="8"/>
  <c r="O69" i="8"/>
  <c r="N69" i="8"/>
  <c r="M69" i="8"/>
  <c r="K69" i="8"/>
  <c r="I69" i="8"/>
  <c r="G69" i="8"/>
  <c r="U68" i="8"/>
  <c r="T68" i="8"/>
  <c r="O68" i="8"/>
  <c r="N68" i="8"/>
  <c r="M68" i="8"/>
  <c r="K68" i="8"/>
  <c r="I68" i="8"/>
  <c r="G68" i="8"/>
  <c r="U67" i="8"/>
  <c r="T67" i="8"/>
  <c r="O67" i="8"/>
  <c r="N67" i="8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O64" i="8"/>
  <c r="N64" i="8"/>
  <c r="M64" i="8"/>
  <c r="K64" i="8"/>
  <c r="I64" i="8"/>
  <c r="G64" i="8"/>
  <c r="S63" i="8"/>
  <c r="R63" i="8"/>
  <c r="T63" i="8" s="1"/>
  <c r="Q63" i="8"/>
  <c r="P63" i="8"/>
  <c r="U63" i="8" s="1"/>
  <c r="L63" i="8"/>
  <c r="J63" i="8"/>
  <c r="H63" i="8"/>
  <c r="F63" i="8"/>
  <c r="N63" i="8" s="1"/>
  <c r="E63" i="8"/>
  <c r="D63" i="8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O59" i="8"/>
  <c r="N59" i="8"/>
  <c r="M59" i="8"/>
  <c r="K59" i="8"/>
  <c r="I59" i="8"/>
  <c r="G59" i="8"/>
  <c r="S58" i="8"/>
  <c r="R58" i="8"/>
  <c r="T58" i="8" s="1"/>
  <c r="Q58" i="8"/>
  <c r="P58" i="8"/>
  <c r="L58" i="8"/>
  <c r="J58" i="8"/>
  <c r="H58" i="8"/>
  <c r="F58" i="8"/>
  <c r="N58" i="8" s="1"/>
  <c r="E58" i="8"/>
  <c r="D58" i="8"/>
  <c r="G58" i="8" s="1"/>
  <c r="U57" i="8"/>
  <c r="T57" i="8"/>
  <c r="N57" i="8"/>
  <c r="O57" i="8" s="1"/>
  <c r="M57" i="8"/>
  <c r="K57" i="8"/>
  <c r="I57" i="8"/>
  <c r="G57" i="8"/>
  <c r="S54" i="8"/>
  <c r="R54" i="8"/>
  <c r="T54" i="8" s="1"/>
  <c r="Q54" i="8"/>
  <c r="P54" i="8"/>
  <c r="U54" i="8" s="1"/>
  <c r="L54" i="8"/>
  <c r="J54" i="8"/>
  <c r="H54" i="8"/>
  <c r="F54" i="8"/>
  <c r="E54" i="8"/>
  <c r="M54" i="8" s="1"/>
  <c r="D54" i="8"/>
  <c r="S53" i="8"/>
  <c r="R53" i="8"/>
  <c r="T53" i="8" s="1"/>
  <c r="Q53" i="8"/>
  <c r="P53" i="8"/>
  <c r="U53" i="8" s="1"/>
  <c r="L53" i="8"/>
  <c r="J53" i="8"/>
  <c r="H53" i="8"/>
  <c r="F53" i="8"/>
  <c r="E53" i="8"/>
  <c r="O53" i="8" s="1"/>
  <c r="D53" i="8"/>
  <c r="U52" i="8"/>
  <c r="T52" i="8"/>
  <c r="O52" i="8"/>
  <c r="N52" i="8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S47" i="8"/>
  <c r="R47" i="8"/>
  <c r="T47" i="8" s="1"/>
  <c r="Q47" i="8"/>
  <c r="P47" i="8"/>
  <c r="U47" i="8" s="1"/>
  <c r="L47" i="8"/>
  <c r="J47" i="8"/>
  <c r="H47" i="8"/>
  <c r="F47" i="8"/>
  <c r="N47" i="8" s="1"/>
  <c r="E47" i="8"/>
  <c r="K47" i="8" s="1"/>
  <c r="D47" i="8"/>
  <c r="U46" i="8"/>
  <c r="T46" i="8"/>
  <c r="N46" i="8"/>
  <c r="O46" i="8" s="1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O44" i="8"/>
  <c r="N44" i="8"/>
  <c r="M44" i="8"/>
  <c r="K44" i="8"/>
  <c r="I44" i="8"/>
  <c r="G44" i="8"/>
  <c r="U43" i="8"/>
  <c r="T43" i="8"/>
  <c r="O43" i="8"/>
  <c r="N43" i="8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S40" i="8"/>
  <c r="R40" i="8"/>
  <c r="Q40" i="8"/>
  <c r="P40" i="8"/>
  <c r="L40" i="8"/>
  <c r="J40" i="8"/>
  <c r="H40" i="8"/>
  <c r="F40" i="8"/>
  <c r="N40" i="8" s="1"/>
  <c r="E40" i="8"/>
  <c r="D40" i="8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S35" i="8"/>
  <c r="R35" i="8"/>
  <c r="T35" i="8" s="1"/>
  <c r="Q35" i="8"/>
  <c r="P35" i="8"/>
  <c r="U35" i="8" s="1"/>
  <c r="L35" i="8"/>
  <c r="J35" i="8"/>
  <c r="H35" i="8"/>
  <c r="F35" i="8"/>
  <c r="N35" i="8" s="1"/>
  <c r="E35" i="8"/>
  <c r="D35" i="8"/>
  <c r="U34" i="8"/>
  <c r="T34" i="8"/>
  <c r="O34" i="8"/>
  <c r="N34" i="8"/>
  <c r="M34" i="8"/>
  <c r="K34" i="8"/>
  <c r="I34" i="8"/>
  <c r="G34" i="8"/>
  <c r="U33" i="8"/>
  <c r="T33" i="8"/>
  <c r="O33" i="8"/>
  <c r="N33" i="8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O29" i="8"/>
  <c r="N29" i="8"/>
  <c r="M29" i="8"/>
  <c r="K29" i="8"/>
  <c r="I29" i="8"/>
  <c r="G29" i="8"/>
  <c r="U28" i="8"/>
  <c r="T28" i="8"/>
  <c r="O28" i="8"/>
  <c r="N28" i="8"/>
  <c r="M28" i="8"/>
  <c r="K28" i="8"/>
  <c r="I28" i="8"/>
  <c r="G28" i="8"/>
  <c r="S27" i="8"/>
  <c r="R27" i="8"/>
  <c r="T27" i="8" s="1"/>
  <c r="Q27" i="8"/>
  <c r="P27" i="8"/>
  <c r="U27" i="8" s="1"/>
  <c r="L27" i="8"/>
  <c r="J27" i="8"/>
  <c r="H27" i="8"/>
  <c r="F27" i="8"/>
  <c r="E27" i="8"/>
  <c r="K27" i="8" s="1"/>
  <c r="D27" i="8"/>
  <c r="I27" i="8" s="1"/>
  <c r="U26" i="8"/>
  <c r="T26" i="8"/>
  <c r="N26" i="8"/>
  <c r="O26" i="8" s="1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O20" i="8"/>
  <c r="N20" i="8"/>
  <c r="M20" i="8"/>
  <c r="K20" i="8"/>
  <c r="I20" i="8"/>
  <c r="G20" i="8"/>
  <c r="S19" i="8"/>
  <c r="R19" i="8"/>
  <c r="T19" i="8" s="1"/>
  <c r="Q19" i="8"/>
  <c r="P19" i="8"/>
  <c r="L19" i="8"/>
  <c r="J19" i="8"/>
  <c r="U19" i="8" s="1"/>
  <c r="H19" i="8"/>
  <c r="F19" i="8"/>
  <c r="N19" i="8" s="1"/>
  <c r="E19" i="8"/>
  <c r="D19" i="8"/>
  <c r="I19" i="8" s="1"/>
  <c r="U18" i="8"/>
  <c r="T18" i="8"/>
  <c r="N18" i="8"/>
  <c r="O18" i="8" s="1"/>
  <c r="M18" i="8"/>
  <c r="K18" i="8"/>
  <c r="I18" i="8"/>
  <c r="G18" i="8"/>
  <c r="U17" i="8"/>
  <c r="T17" i="8"/>
  <c r="O17" i="8"/>
  <c r="N17" i="8"/>
  <c r="M17" i="8"/>
  <c r="K17" i="8"/>
  <c r="I17" i="8"/>
  <c r="G17" i="8"/>
  <c r="U16" i="8"/>
  <c r="T16" i="8"/>
  <c r="N16" i="8"/>
  <c r="O16" i="8" s="1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N14" i="8"/>
  <c r="O14" i="8" s="1"/>
  <c r="M14" i="8"/>
  <c r="K14" i="8"/>
  <c r="I14" i="8"/>
  <c r="G14" i="8"/>
  <c r="U13" i="8"/>
  <c r="T13" i="8"/>
  <c r="N13" i="8"/>
  <c r="O13" i="8" s="1"/>
  <c r="M13" i="8"/>
  <c r="K13" i="8"/>
  <c r="I13" i="8"/>
  <c r="G13" i="8"/>
  <c r="U12" i="8"/>
  <c r="T12" i="8"/>
  <c r="N12" i="8"/>
  <c r="O12" i="8" s="1"/>
  <c r="M12" i="8"/>
  <c r="K12" i="8"/>
  <c r="I12" i="8"/>
  <c r="G12" i="8"/>
  <c r="U11" i="8"/>
  <c r="T11" i="8"/>
  <c r="O11" i="8"/>
  <c r="N11" i="8"/>
  <c r="M11" i="8"/>
  <c r="K11" i="8"/>
  <c r="I11" i="8"/>
  <c r="G11" i="8"/>
  <c r="S10" i="8"/>
  <c r="R10" i="8"/>
  <c r="Q10" i="8"/>
  <c r="P10" i="8"/>
  <c r="L10" i="8"/>
  <c r="J10" i="8"/>
  <c r="H10" i="8"/>
  <c r="F10" i="8"/>
  <c r="N10" i="8" s="1"/>
  <c r="E10" i="8"/>
  <c r="D10" i="8"/>
  <c r="G10" i="8" s="1"/>
  <c r="U9" i="8"/>
  <c r="T9" i="8"/>
  <c r="N9" i="8"/>
  <c r="O9" i="8" s="1"/>
  <c r="M9" i="8"/>
  <c r="K9" i="8"/>
  <c r="I9" i="8"/>
  <c r="G9" i="8"/>
  <c r="U8" i="8"/>
  <c r="T8" i="8"/>
  <c r="N8" i="8"/>
  <c r="O8" i="8" s="1"/>
  <c r="M8" i="8"/>
  <c r="K8" i="8"/>
  <c r="I8" i="8"/>
  <c r="G8" i="8"/>
  <c r="S339" i="7"/>
  <c r="R339" i="7"/>
  <c r="T339" i="7" s="1"/>
  <c r="Q339" i="7"/>
  <c r="P339" i="7"/>
  <c r="L339" i="7"/>
  <c r="J339" i="7"/>
  <c r="H339" i="7"/>
  <c r="F339" i="7"/>
  <c r="N339" i="7" s="1"/>
  <c r="E339" i="7"/>
  <c r="O339" i="7" s="1"/>
  <c r="D339" i="7"/>
  <c r="S338" i="7"/>
  <c r="R338" i="7"/>
  <c r="T338" i="7" s="1"/>
  <c r="Q338" i="7"/>
  <c r="P338" i="7"/>
  <c r="L338" i="7"/>
  <c r="J338" i="7"/>
  <c r="U338" i="7" s="1"/>
  <c r="H338" i="7"/>
  <c r="F338" i="7"/>
  <c r="N338" i="7" s="1"/>
  <c r="E338" i="7"/>
  <c r="D338" i="7"/>
  <c r="S337" i="7"/>
  <c r="R337" i="7"/>
  <c r="T337" i="7" s="1"/>
  <c r="Q337" i="7"/>
  <c r="P337" i="7"/>
  <c r="L337" i="7"/>
  <c r="J337" i="7"/>
  <c r="H337" i="7"/>
  <c r="F337" i="7"/>
  <c r="N337" i="7" s="1"/>
  <c r="O337" i="7" s="1"/>
  <c r="E337" i="7"/>
  <c r="M337" i="7" s="1"/>
  <c r="D337" i="7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N334" i="7"/>
  <c r="O334" i="7" s="1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S332" i="7"/>
  <c r="R332" i="7"/>
  <c r="T332" i="7" s="1"/>
  <c r="Q332" i="7"/>
  <c r="P332" i="7"/>
  <c r="L332" i="7"/>
  <c r="J332" i="7"/>
  <c r="H332" i="7"/>
  <c r="F332" i="7"/>
  <c r="E332" i="7"/>
  <c r="M332" i="7" s="1"/>
  <c r="D332" i="7"/>
  <c r="U331" i="7"/>
  <c r="T331" i="7"/>
  <c r="O331" i="7"/>
  <c r="N331" i="7"/>
  <c r="M331" i="7"/>
  <c r="K331" i="7"/>
  <c r="I331" i="7"/>
  <c r="G331" i="7"/>
  <c r="U330" i="7"/>
  <c r="T330" i="7"/>
  <c r="N330" i="7"/>
  <c r="O330" i="7" s="1"/>
  <c r="M330" i="7"/>
  <c r="K330" i="7"/>
  <c r="I330" i="7"/>
  <c r="G330" i="7"/>
  <c r="U329" i="7"/>
  <c r="T329" i="7"/>
  <c r="N329" i="7"/>
  <c r="O329" i="7" s="1"/>
  <c r="M329" i="7"/>
  <c r="K329" i="7"/>
  <c r="I329" i="7"/>
  <c r="G329" i="7"/>
  <c r="U328" i="7"/>
  <c r="T328" i="7"/>
  <c r="N328" i="7"/>
  <c r="O328" i="7" s="1"/>
  <c r="M328" i="7"/>
  <c r="K328" i="7"/>
  <c r="I328" i="7"/>
  <c r="G328" i="7"/>
  <c r="U327" i="7"/>
  <c r="T327" i="7"/>
  <c r="N327" i="7"/>
  <c r="O327" i="7" s="1"/>
  <c r="M327" i="7"/>
  <c r="K327" i="7"/>
  <c r="I327" i="7"/>
  <c r="G327" i="7"/>
  <c r="U326" i="7"/>
  <c r="T326" i="7"/>
  <c r="N326" i="7"/>
  <c r="O326" i="7" s="1"/>
  <c r="M326" i="7"/>
  <c r="K326" i="7"/>
  <c r="I326" i="7"/>
  <c r="G326" i="7"/>
  <c r="U325" i="7"/>
  <c r="T325" i="7"/>
  <c r="N325" i="7"/>
  <c r="O325" i="7" s="1"/>
  <c r="M325" i="7"/>
  <c r="K325" i="7"/>
  <c r="I325" i="7"/>
  <c r="G325" i="7"/>
  <c r="U324" i="7"/>
  <c r="T324" i="7"/>
  <c r="N324" i="7"/>
  <c r="O324" i="7" s="1"/>
  <c r="M324" i="7"/>
  <c r="K324" i="7"/>
  <c r="I324" i="7"/>
  <c r="G324" i="7"/>
  <c r="S323" i="7"/>
  <c r="R323" i="7"/>
  <c r="T323" i="7" s="1"/>
  <c r="Q323" i="7"/>
  <c r="P323" i="7"/>
  <c r="L323" i="7"/>
  <c r="J323" i="7"/>
  <c r="H323" i="7"/>
  <c r="F323" i="7"/>
  <c r="E323" i="7"/>
  <c r="D323" i="7"/>
  <c r="U322" i="7"/>
  <c r="T322" i="7"/>
  <c r="O322" i="7"/>
  <c r="N322" i="7"/>
  <c r="M322" i="7"/>
  <c r="K322" i="7"/>
  <c r="I322" i="7"/>
  <c r="G322" i="7"/>
  <c r="U321" i="7"/>
  <c r="T321" i="7"/>
  <c r="N321" i="7"/>
  <c r="O321" i="7" s="1"/>
  <c r="M321" i="7"/>
  <c r="K321" i="7"/>
  <c r="I321" i="7"/>
  <c r="G321" i="7"/>
  <c r="U320" i="7"/>
  <c r="T320" i="7"/>
  <c r="N320" i="7"/>
  <c r="O320" i="7" s="1"/>
  <c r="M320" i="7"/>
  <c r="K320" i="7"/>
  <c r="I320" i="7"/>
  <c r="G320" i="7"/>
  <c r="U319" i="7"/>
  <c r="T319" i="7"/>
  <c r="N319" i="7"/>
  <c r="O319" i="7" s="1"/>
  <c r="M319" i="7"/>
  <c r="K319" i="7"/>
  <c r="I319" i="7"/>
  <c r="G319" i="7"/>
  <c r="U318" i="7"/>
  <c r="T318" i="7"/>
  <c r="N318" i="7"/>
  <c r="O318" i="7" s="1"/>
  <c r="M318" i="7"/>
  <c r="K318" i="7"/>
  <c r="I318" i="7"/>
  <c r="G318" i="7"/>
  <c r="S317" i="7"/>
  <c r="R317" i="7"/>
  <c r="T317" i="7" s="1"/>
  <c r="Q317" i="7"/>
  <c r="P317" i="7"/>
  <c r="L317" i="7"/>
  <c r="J317" i="7"/>
  <c r="H317" i="7"/>
  <c r="F317" i="7"/>
  <c r="N317" i="7" s="1"/>
  <c r="E317" i="7"/>
  <c r="M317" i="7" s="1"/>
  <c r="D317" i="7"/>
  <c r="U316" i="7"/>
  <c r="T316" i="7"/>
  <c r="O316" i="7"/>
  <c r="N316" i="7"/>
  <c r="M316" i="7"/>
  <c r="K316" i="7"/>
  <c r="I316" i="7"/>
  <c r="G316" i="7"/>
  <c r="U315" i="7"/>
  <c r="T315" i="7"/>
  <c r="N315" i="7"/>
  <c r="O315" i="7" s="1"/>
  <c r="M315" i="7"/>
  <c r="K315" i="7"/>
  <c r="I315" i="7"/>
  <c r="G315" i="7"/>
  <c r="U314" i="7"/>
  <c r="T314" i="7"/>
  <c r="N314" i="7"/>
  <c r="O314" i="7" s="1"/>
  <c r="M314" i="7"/>
  <c r="K314" i="7"/>
  <c r="I314" i="7"/>
  <c r="G314" i="7"/>
  <c r="U313" i="7"/>
  <c r="T313" i="7"/>
  <c r="N313" i="7"/>
  <c r="O313" i="7" s="1"/>
  <c r="M313" i="7"/>
  <c r="K313" i="7"/>
  <c r="I313" i="7"/>
  <c r="G313" i="7"/>
  <c r="U312" i="7"/>
  <c r="T312" i="7"/>
  <c r="N312" i="7"/>
  <c r="O312" i="7" s="1"/>
  <c r="M312" i="7"/>
  <c r="K312" i="7"/>
  <c r="I312" i="7"/>
  <c r="G312" i="7"/>
  <c r="U311" i="7"/>
  <c r="T311" i="7"/>
  <c r="N311" i="7"/>
  <c r="O311" i="7" s="1"/>
  <c r="M311" i="7"/>
  <c r="K311" i="7"/>
  <c r="I311" i="7"/>
  <c r="G311" i="7"/>
  <c r="S310" i="7"/>
  <c r="R310" i="7"/>
  <c r="T310" i="7" s="1"/>
  <c r="Q310" i="7"/>
  <c r="P310" i="7"/>
  <c r="L310" i="7"/>
  <c r="J310" i="7"/>
  <c r="H310" i="7"/>
  <c r="F310" i="7"/>
  <c r="E310" i="7"/>
  <c r="D310" i="7"/>
  <c r="G310" i="7" s="1"/>
  <c r="U309" i="7"/>
  <c r="T309" i="7"/>
  <c r="O309" i="7"/>
  <c r="N309" i="7"/>
  <c r="M309" i="7"/>
  <c r="K309" i="7"/>
  <c r="I309" i="7"/>
  <c r="G309" i="7"/>
  <c r="U308" i="7"/>
  <c r="T308" i="7"/>
  <c r="N308" i="7"/>
  <c r="O308" i="7" s="1"/>
  <c r="M308" i="7"/>
  <c r="K308" i="7"/>
  <c r="I308" i="7"/>
  <c r="G308" i="7"/>
  <c r="U307" i="7"/>
  <c r="T307" i="7"/>
  <c r="N307" i="7"/>
  <c r="O307" i="7" s="1"/>
  <c r="M307" i="7"/>
  <c r="K307" i="7"/>
  <c r="I307" i="7"/>
  <c r="G307" i="7"/>
  <c r="U306" i="7"/>
  <c r="T306" i="7"/>
  <c r="N306" i="7"/>
  <c r="O306" i="7" s="1"/>
  <c r="M306" i="7"/>
  <c r="K306" i="7"/>
  <c r="I306" i="7"/>
  <c r="G306" i="7"/>
  <c r="U305" i="7"/>
  <c r="T305" i="7"/>
  <c r="N305" i="7"/>
  <c r="O305" i="7" s="1"/>
  <c r="M305" i="7"/>
  <c r="K305" i="7"/>
  <c r="I305" i="7"/>
  <c r="G305" i="7"/>
  <c r="U304" i="7"/>
  <c r="T304" i="7"/>
  <c r="N304" i="7"/>
  <c r="O304" i="7" s="1"/>
  <c r="M304" i="7"/>
  <c r="K304" i="7"/>
  <c r="I304" i="7"/>
  <c r="G304" i="7"/>
  <c r="S303" i="7"/>
  <c r="R303" i="7"/>
  <c r="T303" i="7" s="1"/>
  <c r="Q303" i="7"/>
  <c r="P303" i="7"/>
  <c r="L303" i="7"/>
  <c r="J303" i="7"/>
  <c r="H303" i="7"/>
  <c r="F303" i="7"/>
  <c r="N303" i="7" s="1"/>
  <c r="O303" i="7" s="1"/>
  <c r="E303" i="7"/>
  <c r="M303" i="7" s="1"/>
  <c r="D303" i="7"/>
  <c r="I303" i="7" s="1"/>
  <c r="U302" i="7"/>
  <c r="T302" i="7"/>
  <c r="N302" i="7"/>
  <c r="O302" i="7" s="1"/>
  <c r="M302" i="7"/>
  <c r="K302" i="7"/>
  <c r="I302" i="7"/>
  <c r="G302" i="7"/>
  <c r="S299" i="7"/>
  <c r="R299" i="7"/>
  <c r="T299" i="7" s="1"/>
  <c r="Q299" i="7"/>
  <c r="P299" i="7"/>
  <c r="L299" i="7"/>
  <c r="J299" i="7"/>
  <c r="H299" i="7"/>
  <c r="F299" i="7"/>
  <c r="N299" i="7" s="1"/>
  <c r="E299" i="7"/>
  <c r="D299" i="7"/>
  <c r="S298" i="7"/>
  <c r="R298" i="7"/>
  <c r="T298" i="7" s="1"/>
  <c r="Q298" i="7"/>
  <c r="P298" i="7"/>
  <c r="L298" i="7"/>
  <c r="J298" i="7"/>
  <c r="H298" i="7"/>
  <c r="F298" i="7"/>
  <c r="N298" i="7" s="1"/>
  <c r="E298" i="7"/>
  <c r="M298" i="7" s="1"/>
  <c r="D298" i="7"/>
  <c r="U297" i="7"/>
  <c r="T297" i="7"/>
  <c r="O297" i="7"/>
  <c r="N297" i="7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O295" i="7"/>
  <c r="N295" i="7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N293" i="7"/>
  <c r="O293" i="7" s="1"/>
  <c r="M293" i="7"/>
  <c r="K293" i="7"/>
  <c r="I293" i="7"/>
  <c r="G293" i="7"/>
  <c r="S292" i="7"/>
  <c r="R292" i="7"/>
  <c r="T292" i="7" s="1"/>
  <c r="Q292" i="7"/>
  <c r="P292" i="7"/>
  <c r="U292" i="7" s="1"/>
  <c r="L292" i="7"/>
  <c r="J292" i="7"/>
  <c r="H292" i="7"/>
  <c r="N292" i="7" s="1"/>
  <c r="F292" i="7"/>
  <c r="E292" i="7"/>
  <c r="O292" i="7" s="1"/>
  <c r="D292" i="7"/>
  <c r="U291" i="7"/>
  <c r="T291" i="7"/>
  <c r="O291" i="7"/>
  <c r="N291" i="7"/>
  <c r="M291" i="7"/>
  <c r="K291" i="7"/>
  <c r="I291" i="7"/>
  <c r="G291" i="7"/>
  <c r="U290" i="7"/>
  <c r="T290" i="7"/>
  <c r="O290" i="7"/>
  <c r="N290" i="7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O288" i="7"/>
  <c r="N288" i="7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O286" i="7"/>
  <c r="N286" i="7"/>
  <c r="M286" i="7"/>
  <c r="K286" i="7"/>
  <c r="I286" i="7"/>
  <c r="G286" i="7"/>
  <c r="S285" i="7"/>
  <c r="R285" i="7"/>
  <c r="T285" i="7" s="1"/>
  <c r="Q285" i="7"/>
  <c r="P285" i="7"/>
  <c r="L285" i="7"/>
  <c r="J285" i="7"/>
  <c r="H285" i="7"/>
  <c r="F285" i="7"/>
  <c r="E285" i="7"/>
  <c r="M285" i="7" s="1"/>
  <c r="D285" i="7"/>
  <c r="U284" i="7"/>
  <c r="T284" i="7"/>
  <c r="N284" i="7"/>
  <c r="O284" i="7" s="1"/>
  <c r="M284" i="7"/>
  <c r="K284" i="7"/>
  <c r="I284" i="7"/>
  <c r="G284" i="7"/>
  <c r="U283" i="7"/>
  <c r="T283" i="7"/>
  <c r="O283" i="7"/>
  <c r="N283" i="7"/>
  <c r="M283" i="7"/>
  <c r="K283" i="7"/>
  <c r="I283" i="7"/>
  <c r="G283" i="7"/>
  <c r="U282" i="7"/>
  <c r="T282" i="7"/>
  <c r="N282" i="7"/>
  <c r="O282" i="7" s="1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O279" i="7"/>
  <c r="N279" i="7"/>
  <c r="M279" i="7"/>
  <c r="K279" i="7"/>
  <c r="I279" i="7"/>
  <c r="G279" i="7"/>
  <c r="U278" i="7"/>
  <c r="T278" i="7"/>
  <c r="N278" i="7"/>
  <c r="O278" i="7" s="1"/>
  <c r="M278" i="7"/>
  <c r="K278" i="7"/>
  <c r="I278" i="7"/>
  <c r="G278" i="7"/>
  <c r="U277" i="7"/>
  <c r="T277" i="7"/>
  <c r="O277" i="7"/>
  <c r="N277" i="7"/>
  <c r="M277" i="7"/>
  <c r="K277" i="7"/>
  <c r="I277" i="7"/>
  <c r="G277" i="7"/>
  <c r="U276" i="7"/>
  <c r="T276" i="7"/>
  <c r="O276" i="7"/>
  <c r="N276" i="7"/>
  <c r="M276" i="7"/>
  <c r="K276" i="7"/>
  <c r="I276" i="7"/>
  <c r="G276" i="7"/>
  <c r="S275" i="7"/>
  <c r="R275" i="7"/>
  <c r="T275" i="7" s="1"/>
  <c r="Q275" i="7"/>
  <c r="P275" i="7"/>
  <c r="L275" i="7"/>
  <c r="J275" i="7"/>
  <c r="H275" i="7"/>
  <c r="F275" i="7"/>
  <c r="E275" i="7"/>
  <c r="D275" i="7"/>
  <c r="U274" i="7"/>
  <c r="T274" i="7"/>
  <c r="N274" i="7"/>
  <c r="O274" i="7" s="1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O268" i="7"/>
  <c r="N268" i="7"/>
  <c r="M268" i="7"/>
  <c r="K268" i="7"/>
  <c r="I268" i="7"/>
  <c r="G268" i="7"/>
  <c r="S267" i="7"/>
  <c r="R267" i="7"/>
  <c r="T267" i="7" s="1"/>
  <c r="Q267" i="7"/>
  <c r="P267" i="7"/>
  <c r="U267" i="7" s="1"/>
  <c r="L267" i="7"/>
  <c r="J267" i="7"/>
  <c r="H267" i="7"/>
  <c r="F267" i="7"/>
  <c r="N267" i="7" s="1"/>
  <c r="E267" i="7"/>
  <c r="M267" i="7" s="1"/>
  <c r="D267" i="7"/>
  <c r="U266" i="7"/>
  <c r="T266" i="7"/>
  <c r="N266" i="7"/>
  <c r="O266" i="7" s="1"/>
  <c r="M266" i="7"/>
  <c r="K266" i="7"/>
  <c r="I266" i="7"/>
  <c r="G266" i="7"/>
  <c r="U265" i="7"/>
  <c r="T265" i="7"/>
  <c r="N265" i="7"/>
  <c r="O265" i="7" s="1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O263" i="7"/>
  <c r="N263" i="7"/>
  <c r="M263" i="7"/>
  <c r="K263" i="7"/>
  <c r="I263" i="7"/>
  <c r="G263" i="7"/>
  <c r="S260" i="7"/>
  <c r="R260" i="7"/>
  <c r="T260" i="7" s="1"/>
  <c r="Q260" i="7"/>
  <c r="P260" i="7"/>
  <c r="L260" i="7"/>
  <c r="J260" i="7"/>
  <c r="H260" i="7"/>
  <c r="N260" i="7" s="1"/>
  <c r="O260" i="7" s="1"/>
  <c r="F260" i="7"/>
  <c r="E260" i="7"/>
  <c r="M260" i="7" s="1"/>
  <c r="D260" i="7"/>
  <c r="S259" i="7"/>
  <c r="R259" i="7"/>
  <c r="T259" i="7" s="1"/>
  <c r="Q259" i="7"/>
  <c r="P259" i="7"/>
  <c r="L259" i="7"/>
  <c r="J259" i="7"/>
  <c r="H259" i="7"/>
  <c r="F259" i="7"/>
  <c r="E259" i="7"/>
  <c r="M259" i="7" s="1"/>
  <c r="D259" i="7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O256" i="7"/>
  <c r="N256" i="7"/>
  <c r="M256" i="7"/>
  <c r="K256" i="7"/>
  <c r="I256" i="7"/>
  <c r="G256" i="7"/>
  <c r="U255" i="7"/>
  <c r="T255" i="7"/>
  <c r="N255" i="7"/>
  <c r="O255" i="7" s="1"/>
  <c r="M255" i="7"/>
  <c r="K255" i="7"/>
  <c r="I255" i="7"/>
  <c r="G255" i="7"/>
  <c r="S254" i="7"/>
  <c r="R254" i="7"/>
  <c r="T254" i="7" s="1"/>
  <c r="Q254" i="7"/>
  <c r="P254" i="7"/>
  <c r="U254" i="7" s="1"/>
  <c r="L254" i="7"/>
  <c r="J254" i="7"/>
  <c r="H254" i="7"/>
  <c r="F254" i="7"/>
  <c r="E254" i="7"/>
  <c r="K254" i="7" s="1"/>
  <c r="D254" i="7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O251" i="7"/>
  <c r="N251" i="7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O248" i="7"/>
  <c r="N248" i="7"/>
  <c r="M248" i="7"/>
  <c r="K248" i="7"/>
  <c r="I248" i="7"/>
  <c r="G248" i="7"/>
  <c r="S247" i="7"/>
  <c r="R247" i="7"/>
  <c r="T247" i="7" s="1"/>
  <c r="Q247" i="7"/>
  <c r="P247" i="7"/>
  <c r="L247" i="7"/>
  <c r="J247" i="7"/>
  <c r="H247" i="7"/>
  <c r="F247" i="7"/>
  <c r="N247" i="7" s="1"/>
  <c r="E247" i="7"/>
  <c r="D247" i="7"/>
  <c r="U246" i="7"/>
  <c r="T246" i="7"/>
  <c r="O246" i="7"/>
  <c r="N246" i="7"/>
  <c r="M246" i="7"/>
  <c r="K246" i="7"/>
  <c r="I246" i="7"/>
  <c r="G246" i="7"/>
  <c r="U245" i="7"/>
  <c r="T245" i="7"/>
  <c r="N245" i="7"/>
  <c r="O245" i="7" s="1"/>
  <c r="M245" i="7"/>
  <c r="K245" i="7"/>
  <c r="I245" i="7"/>
  <c r="G245" i="7"/>
  <c r="U244" i="7"/>
  <c r="T244" i="7"/>
  <c r="N244" i="7"/>
  <c r="O244" i="7" s="1"/>
  <c r="M244" i="7"/>
  <c r="K244" i="7"/>
  <c r="I244" i="7"/>
  <c r="G244" i="7"/>
  <c r="U243" i="7"/>
  <c r="T243" i="7"/>
  <c r="N243" i="7"/>
  <c r="O243" i="7" s="1"/>
  <c r="M243" i="7"/>
  <c r="K243" i="7"/>
  <c r="I243" i="7"/>
  <c r="G243" i="7"/>
  <c r="U242" i="7"/>
  <c r="T242" i="7"/>
  <c r="N242" i="7"/>
  <c r="O242" i="7" s="1"/>
  <c r="M242" i="7"/>
  <c r="K242" i="7"/>
  <c r="I242" i="7"/>
  <c r="G242" i="7"/>
  <c r="U241" i="7"/>
  <c r="T241" i="7"/>
  <c r="O241" i="7"/>
  <c r="N241" i="7"/>
  <c r="M241" i="7"/>
  <c r="K241" i="7"/>
  <c r="I241" i="7"/>
  <c r="G241" i="7"/>
  <c r="S240" i="7"/>
  <c r="R240" i="7"/>
  <c r="T240" i="7" s="1"/>
  <c r="Q240" i="7"/>
  <c r="P240" i="7"/>
  <c r="U240" i="7" s="1"/>
  <c r="L240" i="7"/>
  <c r="J240" i="7"/>
  <c r="H240" i="7"/>
  <c r="F240" i="7"/>
  <c r="N240" i="7" s="1"/>
  <c r="O240" i="7" s="1"/>
  <c r="E240" i="7"/>
  <c r="D240" i="7"/>
  <c r="U239" i="7"/>
  <c r="T239" i="7"/>
  <c r="O239" i="7"/>
  <c r="N239" i="7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N237" i="7"/>
  <c r="O237" i="7" s="1"/>
  <c r="M237" i="7"/>
  <c r="K237" i="7"/>
  <c r="I237" i="7"/>
  <c r="G237" i="7"/>
  <c r="U236" i="7"/>
  <c r="T236" i="7"/>
  <c r="N236" i="7"/>
  <c r="O236" i="7" s="1"/>
  <c r="M236" i="7"/>
  <c r="K236" i="7"/>
  <c r="I236" i="7"/>
  <c r="G236" i="7"/>
  <c r="U235" i="7"/>
  <c r="T235" i="7"/>
  <c r="O235" i="7"/>
  <c r="N235" i="7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T231" i="7" s="1"/>
  <c r="Q231" i="7"/>
  <c r="P231" i="7"/>
  <c r="L231" i="7"/>
  <c r="J231" i="7"/>
  <c r="H231" i="7"/>
  <c r="F231" i="7"/>
  <c r="E231" i="7"/>
  <c r="M231" i="7" s="1"/>
  <c r="D231" i="7"/>
  <c r="S230" i="7"/>
  <c r="R230" i="7"/>
  <c r="T230" i="7" s="1"/>
  <c r="Q230" i="7"/>
  <c r="P230" i="7"/>
  <c r="L230" i="7"/>
  <c r="J230" i="7"/>
  <c r="H230" i="7"/>
  <c r="F230" i="7"/>
  <c r="E230" i="7"/>
  <c r="K230" i="7" s="1"/>
  <c r="D230" i="7"/>
  <c r="U229" i="7"/>
  <c r="T229" i="7"/>
  <c r="O229" i="7"/>
  <c r="N229" i="7"/>
  <c r="M229" i="7"/>
  <c r="K229" i="7"/>
  <c r="I229" i="7"/>
  <c r="G229" i="7"/>
  <c r="U228" i="7"/>
  <c r="T228" i="7"/>
  <c r="O228" i="7"/>
  <c r="N228" i="7"/>
  <c r="M228" i="7"/>
  <c r="K228" i="7"/>
  <c r="I228" i="7"/>
  <c r="G228" i="7"/>
  <c r="U227" i="7"/>
  <c r="T227" i="7"/>
  <c r="O227" i="7"/>
  <c r="N227" i="7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N225" i="7"/>
  <c r="O225" i="7" s="1"/>
  <c r="M225" i="7"/>
  <c r="K225" i="7"/>
  <c r="I225" i="7"/>
  <c r="G225" i="7"/>
  <c r="S224" i="7"/>
  <c r="R224" i="7"/>
  <c r="T224" i="7" s="1"/>
  <c r="Q224" i="7"/>
  <c r="P224" i="7"/>
  <c r="L224" i="7"/>
  <c r="J224" i="7"/>
  <c r="H224" i="7"/>
  <c r="F224" i="7"/>
  <c r="N224" i="7" s="1"/>
  <c r="E224" i="7"/>
  <c r="M224" i="7" s="1"/>
  <c r="D224" i="7"/>
  <c r="U223" i="7"/>
  <c r="T223" i="7"/>
  <c r="O223" i="7"/>
  <c r="N223" i="7"/>
  <c r="M223" i="7"/>
  <c r="K223" i="7"/>
  <c r="I223" i="7"/>
  <c r="G223" i="7"/>
  <c r="U222" i="7"/>
  <c r="T222" i="7"/>
  <c r="O222" i="7"/>
  <c r="N222" i="7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N219" i="7"/>
  <c r="O219" i="7" s="1"/>
  <c r="M219" i="7"/>
  <c r="K219" i="7"/>
  <c r="I219" i="7"/>
  <c r="G219" i="7"/>
  <c r="U218" i="7"/>
  <c r="T218" i="7"/>
  <c r="N218" i="7"/>
  <c r="O218" i="7" s="1"/>
  <c r="M218" i="7"/>
  <c r="K218" i="7"/>
  <c r="I218" i="7"/>
  <c r="G218" i="7"/>
  <c r="U217" i="7"/>
  <c r="T217" i="7"/>
  <c r="N217" i="7"/>
  <c r="O217" i="7" s="1"/>
  <c r="M217" i="7"/>
  <c r="K217" i="7"/>
  <c r="I217" i="7"/>
  <c r="G217" i="7"/>
  <c r="S216" i="7"/>
  <c r="R216" i="7"/>
  <c r="T216" i="7" s="1"/>
  <c r="Q216" i="7"/>
  <c r="P216" i="7"/>
  <c r="U216" i="7" s="1"/>
  <c r="L216" i="7"/>
  <c r="J216" i="7"/>
  <c r="H216" i="7"/>
  <c r="F216" i="7"/>
  <c r="N216" i="7" s="1"/>
  <c r="O216" i="7" s="1"/>
  <c r="E216" i="7"/>
  <c r="D216" i="7"/>
  <c r="U215" i="7"/>
  <c r="T215" i="7"/>
  <c r="O215" i="7"/>
  <c r="N215" i="7"/>
  <c r="M215" i="7"/>
  <c r="K215" i="7"/>
  <c r="I215" i="7"/>
  <c r="G215" i="7"/>
  <c r="U214" i="7"/>
  <c r="T214" i="7"/>
  <c r="O214" i="7"/>
  <c r="N214" i="7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O212" i="7"/>
  <c r="N212" i="7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O210" i="7"/>
  <c r="N210" i="7"/>
  <c r="M210" i="7"/>
  <c r="K210" i="7"/>
  <c r="I210" i="7"/>
  <c r="G210" i="7"/>
  <c r="U209" i="7"/>
  <c r="T209" i="7"/>
  <c r="N209" i="7"/>
  <c r="O209" i="7" s="1"/>
  <c r="M209" i="7"/>
  <c r="K209" i="7"/>
  <c r="I209" i="7"/>
  <c r="G209" i="7"/>
  <c r="U208" i="7"/>
  <c r="T208" i="7"/>
  <c r="O208" i="7"/>
  <c r="N208" i="7"/>
  <c r="M208" i="7"/>
  <c r="K208" i="7"/>
  <c r="I208" i="7"/>
  <c r="G208" i="7"/>
  <c r="S205" i="7"/>
  <c r="R205" i="7"/>
  <c r="T205" i="7" s="1"/>
  <c r="Q205" i="7"/>
  <c r="P205" i="7"/>
  <c r="L205" i="7"/>
  <c r="J205" i="7"/>
  <c r="H205" i="7"/>
  <c r="F205" i="7"/>
  <c r="E205" i="7"/>
  <c r="M205" i="7" s="1"/>
  <c r="D205" i="7"/>
  <c r="S204" i="7"/>
  <c r="R204" i="7"/>
  <c r="T204" i="7" s="1"/>
  <c r="Q204" i="7"/>
  <c r="P204" i="7"/>
  <c r="L204" i="7"/>
  <c r="J204" i="7"/>
  <c r="H204" i="7"/>
  <c r="F204" i="7"/>
  <c r="E204" i="7"/>
  <c r="K204" i="7" s="1"/>
  <c r="D204" i="7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O201" i="7"/>
  <c r="N201" i="7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N199" i="7"/>
  <c r="O199" i="7" s="1"/>
  <c r="M199" i="7"/>
  <c r="K199" i="7"/>
  <c r="I199" i="7"/>
  <c r="G199" i="7"/>
  <c r="S198" i="7"/>
  <c r="R198" i="7"/>
  <c r="T198" i="7" s="1"/>
  <c r="Q198" i="7"/>
  <c r="P198" i="7"/>
  <c r="L198" i="7"/>
  <c r="J198" i="7"/>
  <c r="H198" i="7"/>
  <c r="F198" i="7"/>
  <c r="N198" i="7" s="1"/>
  <c r="O198" i="7" s="1"/>
  <c r="E198" i="7"/>
  <c r="D198" i="7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N195" i="7"/>
  <c r="O195" i="7" s="1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O193" i="7"/>
  <c r="N193" i="7"/>
  <c r="M193" i="7"/>
  <c r="K193" i="7"/>
  <c r="I193" i="7"/>
  <c r="G193" i="7"/>
  <c r="U192" i="7"/>
  <c r="T192" i="7"/>
  <c r="O192" i="7"/>
  <c r="N192" i="7"/>
  <c r="M192" i="7"/>
  <c r="K192" i="7"/>
  <c r="I192" i="7"/>
  <c r="G192" i="7"/>
  <c r="S191" i="7"/>
  <c r="R191" i="7"/>
  <c r="T191" i="7" s="1"/>
  <c r="Q191" i="7"/>
  <c r="P191" i="7"/>
  <c r="U191" i="7" s="1"/>
  <c r="L191" i="7"/>
  <c r="J191" i="7"/>
  <c r="H191" i="7"/>
  <c r="F191" i="7"/>
  <c r="N191" i="7" s="1"/>
  <c r="O191" i="7" s="1"/>
  <c r="E191" i="7"/>
  <c r="D191" i="7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N188" i="7"/>
  <c r="O188" i="7" s="1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S185" i="7"/>
  <c r="R185" i="7"/>
  <c r="T185" i="7" s="1"/>
  <c r="Q185" i="7"/>
  <c r="P185" i="7"/>
  <c r="U185" i="7" s="1"/>
  <c r="L185" i="7"/>
  <c r="J185" i="7"/>
  <c r="H185" i="7"/>
  <c r="F185" i="7"/>
  <c r="N185" i="7" s="1"/>
  <c r="O185" i="7" s="1"/>
  <c r="E185" i="7"/>
  <c r="D185" i="7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N181" i="7"/>
  <c r="O181" i="7" s="1"/>
  <c r="M181" i="7"/>
  <c r="K181" i="7"/>
  <c r="I181" i="7"/>
  <c r="G181" i="7"/>
  <c r="U180" i="7"/>
  <c r="T180" i="7"/>
  <c r="O180" i="7"/>
  <c r="N180" i="7"/>
  <c r="M180" i="7"/>
  <c r="K180" i="7"/>
  <c r="I180" i="7"/>
  <c r="G180" i="7"/>
  <c r="S179" i="7"/>
  <c r="R179" i="7"/>
  <c r="T179" i="7" s="1"/>
  <c r="Q179" i="7"/>
  <c r="P179" i="7"/>
  <c r="L179" i="7"/>
  <c r="J179" i="7"/>
  <c r="H179" i="7"/>
  <c r="F179" i="7"/>
  <c r="N179" i="7" s="1"/>
  <c r="E179" i="7"/>
  <c r="D179" i="7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N175" i="7"/>
  <c r="O175" i="7" s="1"/>
  <c r="M175" i="7"/>
  <c r="K175" i="7"/>
  <c r="I175" i="7"/>
  <c r="G175" i="7"/>
  <c r="U174" i="7"/>
  <c r="T174" i="7"/>
  <c r="O174" i="7"/>
  <c r="N174" i="7"/>
  <c r="M174" i="7"/>
  <c r="K174" i="7"/>
  <c r="I174" i="7"/>
  <c r="G174" i="7"/>
  <c r="U173" i="7"/>
  <c r="T173" i="7"/>
  <c r="N173" i="7"/>
  <c r="O173" i="7" s="1"/>
  <c r="M173" i="7"/>
  <c r="K173" i="7"/>
  <c r="I173" i="7"/>
  <c r="G173" i="7"/>
  <c r="S170" i="7"/>
  <c r="R170" i="7"/>
  <c r="T170" i="7" s="1"/>
  <c r="Q170" i="7"/>
  <c r="P170" i="7"/>
  <c r="L170" i="7"/>
  <c r="J170" i="7"/>
  <c r="H170" i="7"/>
  <c r="F170" i="7"/>
  <c r="N170" i="7" s="1"/>
  <c r="E170" i="7"/>
  <c r="M170" i="7" s="1"/>
  <c r="D170" i="7"/>
  <c r="G170" i="7" s="1"/>
  <c r="S169" i="7"/>
  <c r="R169" i="7"/>
  <c r="T169" i="7" s="1"/>
  <c r="Q169" i="7"/>
  <c r="P169" i="7"/>
  <c r="U169" i="7" s="1"/>
  <c r="L169" i="7"/>
  <c r="J169" i="7"/>
  <c r="H169" i="7"/>
  <c r="F169" i="7"/>
  <c r="N169" i="7" s="1"/>
  <c r="E169" i="7"/>
  <c r="M169" i="7" s="1"/>
  <c r="D169" i="7"/>
  <c r="U168" i="7"/>
  <c r="T168" i="7"/>
  <c r="O168" i="7"/>
  <c r="N168" i="7"/>
  <c r="M168" i="7"/>
  <c r="K168" i="7"/>
  <c r="I168" i="7"/>
  <c r="G168" i="7"/>
  <c r="U167" i="7"/>
  <c r="T167" i="7"/>
  <c r="O167" i="7"/>
  <c r="N167" i="7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N165" i="7"/>
  <c r="O165" i="7" s="1"/>
  <c r="M165" i="7"/>
  <c r="K165" i="7"/>
  <c r="I165" i="7"/>
  <c r="G165" i="7"/>
  <c r="U164" i="7"/>
  <c r="T164" i="7"/>
  <c r="O164" i="7"/>
  <c r="N164" i="7"/>
  <c r="M164" i="7"/>
  <c r="K164" i="7"/>
  <c r="I164" i="7"/>
  <c r="G164" i="7"/>
  <c r="S163" i="7"/>
  <c r="R163" i="7"/>
  <c r="Q163" i="7"/>
  <c r="P163" i="7"/>
  <c r="L163" i="7"/>
  <c r="J163" i="7"/>
  <c r="H163" i="7"/>
  <c r="F163" i="7"/>
  <c r="N163" i="7" s="1"/>
  <c r="E163" i="7"/>
  <c r="D163" i="7"/>
  <c r="I163" i="7" s="1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N159" i="7"/>
  <c r="O159" i="7" s="1"/>
  <c r="M159" i="7"/>
  <c r="K159" i="7"/>
  <c r="I159" i="7"/>
  <c r="G159" i="7"/>
  <c r="U158" i="7"/>
  <c r="T158" i="7"/>
  <c r="O158" i="7"/>
  <c r="N158" i="7"/>
  <c r="M158" i="7"/>
  <c r="K158" i="7"/>
  <c r="I158" i="7"/>
  <c r="G158" i="7"/>
  <c r="S157" i="7"/>
  <c r="R157" i="7"/>
  <c r="T157" i="7" s="1"/>
  <c r="Q157" i="7"/>
  <c r="P157" i="7"/>
  <c r="U157" i="7" s="1"/>
  <c r="L157" i="7"/>
  <c r="J157" i="7"/>
  <c r="H157" i="7"/>
  <c r="F157" i="7"/>
  <c r="N157" i="7" s="1"/>
  <c r="E157" i="7"/>
  <c r="M157" i="7" s="1"/>
  <c r="D157" i="7"/>
  <c r="U156" i="7"/>
  <c r="T156" i="7"/>
  <c r="O156" i="7"/>
  <c r="N156" i="7"/>
  <c r="M156" i="7"/>
  <c r="K156" i="7"/>
  <c r="I156" i="7"/>
  <c r="G156" i="7"/>
  <c r="U155" i="7"/>
  <c r="T155" i="7"/>
  <c r="O155" i="7"/>
  <c r="N155" i="7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N153" i="7"/>
  <c r="O153" i="7" s="1"/>
  <c r="M153" i="7"/>
  <c r="K153" i="7"/>
  <c r="I153" i="7"/>
  <c r="G153" i="7"/>
  <c r="U152" i="7"/>
  <c r="T152" i="7"/>
  <c r="N152" i="7"/>
  <c r="O152" i="7" s="1"/>
  <c r="M152" i="7"/>
  <c r="K152" i="7"/>
  <c r="I152" i="7"/>
  <c r="G152" i="7"/>
  <c r="U151" i="7"/>
  <c r="T151" i="7"/>
  <c r="O151" i="7"/>
  <c r="N151" i="7"/>
  <c r="M151" i="7"/>
  <c r="K151" i="7"/>
  <c r="I151" i="7"/>
  <c r="G151" i="7"/>
  <c r="S150" i="7"/>
  <c r="R150" i="7"/>
  <c r="T150" i="7" s="1"/>
  <c r="Q150" i="7"/>
  <c r="P150" i="7"/>
  <c r="U150" i="7" s="1"/>
  <c r="L150" i="7"/>
  <c r="J150" i="7"/>
  <c r="H150" i="7"/>
  <c r="F150" i="7"/>
  <c r="N150" i="7" s="1"/>
  <c r="E150" i="7"/>
  <c r="K150" i="7" s="1"/>
  <c r="D150" i="7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O146" i="7"/>
  <c r="N146" i="7"/>
  <c r="M146" i="7"/>
  <c r="K146" i="7"/>
  <c r="I146" i="7"/>
  <c r="G146" i="7"/>
  <c r="U145" i="7"/>
  <c r="T145" i="7"/>
  <c r="O145" i="7"/>
  <c r="N145" i="7"/>
  <c r="M145" i="7"/>
  <c r="K145" i="7"/>
  <c r="I145" i="7"/>
  <c r="G145" i="7"/>
  <c r="S144" i="7"/>
  <c r="R144" i="7"/>
  <c r="T144" i="7" s="1"/>
  <c r="Q144" i="7"/>
  <c r="P144" i="7"/>
  <c r="L144" i="7"/>
  <c r="J144" i="7"/>
  <c r="H144" i="7"/>
  <c r="F144" i="7"/>
  <c r="N144" i="7" s="1"/>
  <c r="O144" i="7" s="1"/>
  <c r="E144" i="7"/>
  <c r="M144" i="7" s="1"/>
  <c r="D144" i="7"/>
  <c r="U143" i="7"/>
  <c r="T143" i="7"/>
  <c r="O143" i="7"/>
  <c r="N143" i="7"/>
  <c r="M143" i="7"/>
  <c r="K143" i="7"/>
  <c r="I143" i="7"/>
  <c r="G143" i="7"/>
  <c r="U142" i="7"/>
  <c r="T142" i="7"/>
  <c r="O142" i="7"/>
  <c r="N142" i="7"/>
  <c r="M142" i="7"/>
  <c r="K142" i="7"/>
  <c r="I142" i="7"/>
  <c r="G142" i="7"/>
  <c r="U141" i="7"/>
  <c r="T141" i="7"/>
  <c r="O141" i="7"/>
  <c r="N141" i="7"/>
  <c r="M141" i="7"/>
  <c r="K141" i="7"/>
  <c r="I141" i="7"/>
  <c r="G141" i="7"/>
  <c r="U140" i="7"/>
  <c r="T140" i="7"/>
  <c r="O140" i="7"/>
  <c r="N140" i="7"/>
  <c r="M140" i="7"/>
  <c r="K140" i="7"/>
  <c r="I140" i="7"/>
  <c r="G140" i="7"/>
  <c r="U139" i="7"/>
  <c r="T139" i="7"/>
  <c r="N139" i="7"/>
  <c r="O139" i="7" s="1"/>
  <c r="M139" i="7"/>
  <c r="K139" i="7"/>
  <c r="I139" i="7"/>
  <c r="G139" i="7"/>
  <c r="U138" i="7"/>
  <c r="T138" i="7"/>
  <c r="O138" i="7"/>
  <c r="N138" i="7"/>
  <c r="M138" i="7"/>
  <c r="K138" i="7"/>
  <c r="I138" i="7"/>
  <c r="G138" i="7"/>
  <c r="S137" i="7"/>
  <c r="R137" i="7"/>
  <c r="T137" i="7" s="1"/>
  <c r="Q137" i="7"/>
  <c r="P137" i="7"/>
  <c r="L137" i="7"/>
  <c r="J137" i="7"/>
  <c r="H137" i="7"/>
  <c r="F137" i="7"/>
  <c r="E137" i="7"/>
  <c r="D137" i="7"/>
  <c r="G137" i="7" s="1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N133" i="7"/>
  <c r="O133" i="7" s="1"/>
  <c r="M133" i="7"/>
  <c r="K133" i="7"/>
  <c r="I133" i="7"/>
  <c r="G133" i="7"/>
  <c r="S132" i="7"/>
  <c r="R132" i="7"/>
  <c r="T132" i="7" s="1"/>
  <c r="Q132" i="7"/>
  <c r="P132" i="7"/>
  <c r="U132" i="7" s="1"/>
  <c r="L132" i="7"/>
  <c r="J132" i="7"/>
  <c r="H132" i="7"/>
  <c r="F132" i="7"/>
  <c r="N132" i="7" s="1"/>
  <c r="O132" i="7" s="1"/>
  <c r="E132" i="7"/>
  <c r="D132" i="7"/>
  <c r="G132" i="7" s="1"/>
  <c r="U131" i="7"/>
  <c r="T131" i="7"/>
  <c r="O131" i="7"/>
  <c r="N131" i="7"/>
  <c r="M131" i="7"/>
  <c r="K131" i="7"/>
  <c r="I131" i="7"/>
  <c r="G131" i="7"/>
  <c r="U130" i="7"/>
  <c r="T130" i="7"/>
  <c r="O130" i="7"/>
  <c r="N130" i="7"/>
  <c r="M130" i="7"/>
  <c r="K130" i="7"/>
  <c r="I130" i="7"/>
  <c r="G130" i="7"/>
  <c r="U129" i="7"/>
  <c r="T129" i="7"/>
  <c r="O129" i="7"/>
  <c r="N129" i="7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S126" i="7"/>
  <c r="R126" i="7"/>
  <c r="T126" i="7" s="1"/>
  <c r="Q126" i="7"/>
  <c r="P126" i="7"/>
  <c r="U126" i="7" s="1"/>
  <c r="L126" i="7"/>
  <c r="J126" i="7"/>
  <c r="H126" i="7"/>
  <c r="F126" i="7"/>
  <c r="N126" i="7" s="1"/>
  <c r="E126" i="7"/>
  <c r="K126" i="7" s="1"/>
  <c r="D126" i="7"/>
  <c r="G126" i="7" s="1"/>
  <c r="U125" i="7"/>
  <c r="T125" i="7"/>
  <c r="O125" i="7"/>
  <c r="N125" i="7"/>
  <c r="M125" i="7"/>
  <c r="K125" i="7"/>
  <c r="I125" i="7"/>
  <c r="G125" i="7"/>
  <c r="U124" i="7"/>
  <c r="T124" i="7"/>
  <c r="N124" i="7"/>
  <c r="O124" i="7" s="1"/>
  <c r="M124" i="7"/>
  <c r="K124" i="7"/>
  <c r="I124" i="7"/>
  <c r="G124" i="7"/>
  <c r="U123" i="7"/>
  <c r="T123" i="7"/>
  <c r="O123" i="7"/>
  <c r="N123" i="7"/>
  <c r="M123" i="7"/>
  <c r="K123" i="7"/>
  <c r="I123" i="7"/>
  <c r="G123" i="7"/>
  <c r="U122" i="7"/>
  <c r="T122" i="7"/>
  <c r="O122" i="7"/>
  <c r="N122" i="7"/>
  <c r="M122" i="7"/>
  <c r="K122" i="7"/>
  <c r="I122" i="7"/>
  <c r="G122" i="7"/>
  <c r="S121" i="7"/>
  <c r="R121" i="7"/>
  <c r="T121" i="7" s="1"/>
  <c r="Q121" i="7"/>
  <c r="P121" i="7"/>
  <c r="U121" i="7" s="1"/>
  <c r="L121" i="7"/>
  <c r="J121" i="7"/>
  <c r="H121" i="7"/>
  <c r="F121" i="7"/>
  <c r="N121" i="7" s="1"/>
  <c r="E121" i="7"/>
  <c r="K121" i="7" s="1"/>
  <c r="D121" i="7"/>
  <c r="I121" i="7" s="1"/>
  <c r="U120" i="7"/>
  <c r="T120" i="7"/>
  <c r="O120" i="7"/>
  <c r="N120" i="7"/>
  <c r="M120" i="7"/>
  <c r="K120" i="7"/>
  <c r="I120" i="7"/>
  <c r="G120" i="7"/>
  <c r="U119" i="7"/>
  <c r="T119" i="7"/>
  <c r="N119" i="7"/>
  <c r="O119" i="7" s="1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N117" i="7"/>
  <c r="O117" i="7" s="1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N115" i="7"/>
  <c r="O115" i="7" s="1"/>
  <c r="M115" i="7"/>
  <c r="K115" i="7"/>
  <c r="I115" i="7"/>
  <c r="G115" i="7"/>
  <c r="U114" i="7"/>
  <c r="T114" i="7"/>
  <c r="N114" i="7"/>
  <c r="O114" i="7" s="1"/>
  <c r="M114" i="7"/>
  <c r="K114" i="7"/>
  <c r="I114" i="7"/>
  <c r="G114" i="7"/>
  <c r="U113" i="7"/>
  <c r="T113" i="7"/>
  <c r="O113" i="7"/>
  <c r="N113" i="7"/>
  <c r="M113" i="7"/>
  <c r="K113" i="7"/>
  <c r="I113" i="7"/>
  <c r="G113" i="7"/>
  <c r="S112" i="7"/>
  <c r="R112" i="7"/>
  <c r="T112" i="7" s="1"/>
  <c r="Q112" i="7"/>
  <c r="P112" i="7"/>
  <c r="L112" i="7"/>
  <c r="J112" i="7"/>
  <c r="H112" i="7"/>
  <c r="F112" i="7"/>
  <c r="N112" i="7" s="1"/>
  <c r="E112" i="7"/>
  <c r="K112" i="7" s="1"/>
  <c r="D112" i="7"/>
  <c r="I112" i="7" s="1"/>
  <c r="U111" i="7"/>
  <c r="T111" i="7"/>
  <c r="O111" i="7"/>
  <c r="N111" i="7"/>
  <c r="M111" i="7"/>
  <c r="K111" i="7"/>
  <c r="I111" i="7"/>
  <c r="G111" i="7"/>
  <c r="U110" i="7"/>
  <c r="T110" i="7"/>
  <c r="N110" i="7"/>
  <c r="O110" i="7" s="1"/>
  <c r="M110" i="7"/>
  <c r="K110" i="7"/>
  <c r="I110" i="7"/>
  <c r="G110" i="7"/>
  <c r="U109" i="7"/>
  <c r="T109" i="7"/>
  <c r="N109" i="7"/>
  <c r="O109" i="7" s="1"/>
  <c r="M109" i="7"/>
  <c r="K109" i="7"/>
  <c r="I109" i="7"/>
  <c r="G109" i="7"/>
  <c r="U108" i="7"/>
  <c r="T108" i="7"/>
  <c r="O108" i="7"/>
  <c r="N108" i="7"/>
  <c r="M108" i="7"/>
  <c r="K108" i="7"/>
  <c r="I108" i="7"/>
  <c r="G108" i="7"/>
  <c r="U107" i="7"/>
  <c r="T107" i="7"/>
  <c r="N107" i="7"/>
  <c r="O107" i="7" s="1"/>
  <c r="M107" i="7"/>
  <c r="K107" i="7"/>
  <c r="I107" i="7"/>
  <c r="G107" i="7"/>
  <c r="S106" i="7"/>
  <c r="R106" i="7"/>
  <c r="T106" i="7" s="1"/>
  <c r="Q106" i="7"/>
  <c r="P106" i="7"/>
  <c r="L106" i="7"/>
  <c r="J106" i="7"/>
  <c r="H106" i="7"/>
  <c r="F106" i="7"/>
  <c r="N106" i="7" s="1"/>
  <c r="E106" i="7"/>
  <c r="K106" i="7" s="1"/>
  <c r="D106" i="7"/>
  <c r="I106" i="7" s="1"/>
  <c r="U105" i="7"/>
  <c r="T105" i="7"/>
  <c r="N105" i="7"/>
  <c r="O105" i="7" s="1"/>
  <c r="M105" i="7"/>
  <c r="K105" i="7"/>
  <c r="I105" i="7"/>
  <c r="G105" i="7"/>
  <c r="S102" i="7"/>
  <c r="R102" i="7"/>
  <c r="T102" i="7" s="1"/>
  <c r="Q102" i="7"/>
  <c r="P102" i="7"/>
  <c r="L102" i="7"/>
  <c r="J102" i="7"/>
  <c r="H102" i="7"/>
  <c r="F102" i="7"/>
  <c r="E102" i="7"/>
  <c r="M102" i="7" s="1"/>
  <c r="D102" i="7"/>
  <c r="S101" i="7"/>
  <c r="R101" i="7"/>
  <c r="T101" i="7" s="1"/>
  <c r="Q101" i="7"/>
  <c r="P101" i="7"/>
  <c r="L101" i="7"/>
  <c r="J101" i="7"/>
  <c r="H101" i="7"/>
  <c r="F101" i="7"/>
  <c r="E101" i="7"/>
  <c r="M101" i="7" s="1"/>
  <c r="D101" i="7"/>
  <c r="U100" i="7"/>
  <c r="T100" i="7"/>
  <c r="O100" i="7"/>
  <c r="N100" i="7"/>
  <c r="M100" i="7"/>
  <c r="K100" i="7"/>
  <c r="I100" i="7"/>
  <c r="G100" i="7"/>
  <c r="U99" i="7"/>
  <c r="T99" i="7"/>
  <c r="N99" i="7"/>
  <c r="O99" i="7" s="1"/>
  <c r="M99" i="7"/>
  <c r="K99" i="7"/>
  <c r="I99" i="7"/>
  <c r="G99" i="7"/>
  <c r="U98" i="7"/>
  <c r="T98" i="7"/>
  <c r="N98" i="7"/>
  <c r="O98" i="7" s="1"/>
  <c r="M98" i="7"/>
  <c r="K98" i="7"/>
  <c r="I98" i="7"/>
  <c r="G98" i="7"/>
  <c r="U97" i="7"/>
  <c r="T97" i="7"/>
  <c r="N97" i="7"/>
  <c r="O97" i="7" s="1"/>
  <c r="M97" i="7"/>
  <c r="K97" i="7"/>
  <c r="I97" i="7"/>
  <c r="G97" i="7"/>
  <c r="S96" i="7"/>
  <c r="R96" i="7"/>
  <c r="Q96" i="7"/>
  <c r="P96" i="7"/>
  <c r="L96" i="7"/>
  <c r="J96" i="7"/>
  <c r="H96" i="7"/>
  <c r="F96" i="7"/>
  <c r="E96" i="7"/>
  <c r="M96" i="7" s="1"/>
  <c r="D96" i="7"/>
  <c r="U95" i="7"/>
  <c r="T95" i="7"/>
  <c r="O95" i="7"/>
  <c r="N95" i="7"/>
  <c r="M95" i="7"/>
  <c r="K95" i="7"/>
  <c r="I95" i="7"/>
  <c r="G95" i="7"/>
  <c r="U94" i="7"/>
  <c r="T94" i="7"/>
  <c r="N94" i="7"/>
  <c r="O94" i="7" s="1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N92" i="7"/>
  <c r="O92" i="7" s="1"/>
  <c r="M92" i="7"/>
  <c r="K92" i="7"/>
  <c r="I92" i="7"/>
  <c r="G92" i="7"/>
  <c r="S91" i="7"/>
  <c r="R91" i="7"/>
  <c r="T91" i="7" s="1"/>
  <c r="Q91" i="7"/>
  <c r="P91" i="7"/>
  <c r="L91" i="7"/>
  <c r="J91" i="7"/>
  <c r="H91" i="7"/>
  <c r="F91" i="7"/>
  <c r="N91" i="7" s="1"/>
  <c r="O91" i="7" s="1"/>
  <c r="E91" i="7"/>
  <c r="K91" i="7" s="1"/>
  <c r="D91" i="7"/>
  <c r="I91" i="7" s="1"/>
  <c r="U90" i="7"/>
  <c r="T90" i="7"/>
  <c r="N90" i="7"/>
  <c r="O90" i="7" s="1"/>
  <c r="M90" i="7"/>
  <c r="K90" i="7"/>
  <c r="I90" i="7"/>
  <c r="G90" i="7"/>
  <c r="U89" i="7"/>
  <c r="T89" i="7"/>
  <c r="N89" i="7"/>
  <c r="O89" i="7" s="1"/>
  <c r="M89" i="7"/>
  <c r="K89" i="7"/>
  <c r="I89" i="7"/>
  <c r="G89" i="7"/>
  <c r="U88" i="7"/>
  <c r="T88" i="7"/>
  <c r="N88" i="7"/>
  <c r="O88" i="7" s="1"/>
  <c r="M88" i="7"/>
  <c r="K88" i="7"/>
  <c r="I88" i="7"/>
  <c r="G88" i="7"/>
  <c r="S85" i="7"/>
  <c r="R85" i="7"/>
  <c r="T85" i="7" s="1"/>
  <c r="Q85" i="7"/>
  <c r="P85" i="7"/>
  <c r="L85" i="7"/>
  <c r="J85" i="7"/>
  <c r="H85" i="7"/>
  <c r="F85" i="7"/>
  <c r="N85" i="7" s="1"/>
  <c r="E85" i="7"/>
  <c r="M85" i="7" s="1"/>
  <c r="D85" i="7"/>
  <c r="I85" i="7" s="1"/>
  <c r="S84" i="7"/>
  <c r="R84" i="7"/>
  <c r="T84" i="7" s="1"/>
  <c r="Q84" i="7"/>
  <c r="P84" i="7"/>
  <c r="L84" i="7"/>
  <c r="J84" i="7"/>
  <c r="U84" i="7" s="1"/>
  <c r="H84" i="7"/>
  <c r="F84" i="7"/>
  <c r="N84" i="7" s="1"/>
  <c r="E84" i="7"/>
  <c r="K84" i="7" s="1"/>
  <c r="D84" i="7"/>
  <c r="I84" i="7" s="1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N81" i="7"/>
  <c r="O81" i="7" s="1"/>
  <c r="M81" i="7"/>
  <c r="K81" i="7"/>
  <c r="I81" i="7"/>
  <c r="G81" i="7"/>
  <c r="U80" i="7"/>
  <c r="T80" i="7"/>
  <c r="O80" i="7"/>
  <c r="N80" i="7"/>
  <c r="M80" i="7"/>
  <c r="K80" i="7"/>
  <c r="I80" i="7"/>
  <c r="G80" i="7"/>
  <c r="U79" i="7"/>
  <c r="T79" i="7"/>
  <c r="N79" i="7"/>
  <c r="O79" i="7" s="1"/>
  <c r="M79" i="7"/>
  <c r="K79" i="7"/>
  <c r="I79" i="7"/>
  <c r="G79" i="7"/>
  <c r="S78" i="7"/>
  <c r="R78" i="7"/>
  <c r="Q78" i="7"/>
  <c r="P78" i="7"/>
  <c r="L78" i="7"/>
  <c r="J78" i="7"/>
  <c r="H78" i="7"/>
  <c r="F78" i="7"/>
  <c r="N78" i="7" s="1"/>
  <c r="E78" i="7"/>
  <c r="D78" i="7"/>
  <c r="I78" i="7" s="1"/>
  <c r="U77" i="7"/>
  <c r="T77" i="7"/>
  <c r="O77" i="7"/>
  <c r="N77" i="7"/>
  <c r="M77" i="7"/>
  <c r="K77" i="7"/>
  <c r="I77" i="7"/>
  <c r="G77" i="7"/>
  <c r="U76" i="7"/>
  <c r="T76" i="7"/>
  <c r="N76" i="7"/>
  <c r="O76" i="7" s="1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N74" i="7"/>
  <c r="O74" i="7" s="1"/>
  <c r="M74" i="7"/>
  <c r="K74" i="7"/>
  <c r="I74" i="7"/>
  <c r="G74" i="7"/>
  <c r="U73" i="7"/>
  <c r="T73" i="7"/>
  <c r="N73" i="7"/>
  <c r="O73" i="7" s="1"/>
  <c r="M73" i="7"/>
  <c r="K73" i="7"/>
  <c r="I73" i="7"/>
  <c r="G73" i="7"/>
  <c r="U72" i="7"/>
  <c r="T72" i="7"/>
  <c r="O72" i="7"/>
  <c r="N72" i="7"/>
  <c r="M72" i="7"/>
  <c r="K72" i="7"/>
  <c r="I72" i="7"/>
  <c r="G72" i="7"/>
  <c r="U71" i="7"/>
  <c r="T71" i="7"/>
  <c r="N71" i="7"/>
  <c r="O71" i="7" s="1"/>
  <c r="M71" i="7"/>
  <c r="K71" i="7"/>
  <c r="I71" i="7"/>
  <c r="G71" i="7"/>
  <c r="S70" i="7"/>
  <c r="R70" i="7"/>
  <c r="T70" i="7" s="1"/>
  <c r="Q70" i="7"/>
  <c r="P70" i="7"/>
  <c r="L70" i="7"/>
  <c r="J70" i="7"/>
  <c r="H70" i="7"/>
  <c r="F70" i="7"/>
  <c r="E70" i="7"/>
  <c r="D70" i="7"/>
  <c r="U69" i="7"/>
  <c r="T69" i="7"/>
  <c r="O69" i="7"/>
  <c r="N69" i="7"/>
  <c r="M69" i="7"/>
  <c r="K69" i="7"/>
  <c r="I69" i="7"/>
  <c r="G69" i="7"/>
  <c r="U68" i="7"/>
  <c r="T68" i="7"/>
  <c r="N68" i="7"/>
  <c r="O68" i="7" s="1"/>
  <c r="M68" i="7"/>
  <c r="K68" i="7"/>
  <c r="I68" i="7"/>
  <c r="G68" i="7"/>
  <c r="U67" i="7"/>
  <c r="T67" i="7"/>
  <c r="O67" i="7"/>
  <c r="N67" i="7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O64" i="7"/>
  <c r="N64" i="7"/>
  <c r="M64" i="7"/>
  <c r="K64" i="7"/>
  <c r="I64" i="7"/>
  <c r="G64" i="7"/>
  <c r="S63" i="7"/>
  <c r="R63" i="7"/>
  <c r="T63" i="7" s="1"/>
  <c r="Q63" i="7"/>
  <c r="P63" i="7"/>
  <c r="L63" i="7"/>
  <c r="J63" i="7"/>
  <c r="H63" i="7"/>
  <c r="F63" i="7"/>
  <c r="N63" i="7" s="1"/>
  <c r="E63" i="7"/>
  <c r="M63" i="7" s="1"/>
  <c r="D63" i="7"/>
  <c r="I63" i="7" s="1"/>
  <c r="U62" i="7"/>
  <c r="T62" i="7"/>
  <c r="O62" i="7"/>
  <c r="N62" i="7"/>
  <c r="M62" i="7"/>
  <c r="K62" i="7"/>
  <c r="I62" i="7"/>
  <c r="G62" i="7"/>
  <c r="U61" i="7"/>
  <c r="T61" i="7"/>
  <c r="N61" i="7"/>
  <c r="O61" i="7" s="1"/>
  <c r="M61" i="7"/>
  <c r="K61" i="7"/>
  <c r="I61" i="7"/>
  <c r="G61" i="7"/>
  <c r="U60" i="7"/>
  <c r="T60" i="7"/>
  <c r="O60" i="7"/>
  <c r="N60" i="7"/>
  <c r="M60" i="7"/>
  <c r="K60" i="7"/>
  <c r="I60" i="7"/>
  <c r="G60" i="7"/>
  <c r="U59" i="7"/>
  <c r="T59" i="7"/>
  <c r="O59" i="7"/>
  <c r="N59" i="7"/>
  <c r="M59" i="7"/>
  <c r="K59" i="7"/>
  <c r="I59" i="7"/>
  <c r="G59" i="7"/>
  <c r="S58" i="7"/>
  <c r="R58" i="7"/>
  <c r="T58" i="7" s="1"/>
  <c r="Q58" i="7"/>
  <c r="P58" i="7"/>
  <c r="L58" i="7"/>
  <c r="J58" i="7"/>
  <c r="U58" i="7" s="1"/>
  <c r="H58" i="7"/>
  <c r="F58" i="7"/>
  <c r="N58" i="7" s="1"/>
  <c r="E58" i="7"/>
  <c r="K58" i="7" s="1"/>
  <c r="D58" i="7"/>
  <c r="I58" i="7" s="1"/>
  <c r="U57" i="7"/>
  <c r="T57" i="7"/>
  <c r="N57" i="7"/>
  <c r="O57" i="7" s="1"/>
  <c r="M57" i="7"/>
  <c r="K57" i="7"/>
  <c r="I57" i="7"/>
  <c r="G57" i="7"/>
  <c r="S54" i="7"/>
  <c r="R54" i="7"/>
  <c r="Q54" i="7"/>
  <c r="P54" i="7"/>
  <c r="L54" i="7"/>
  <c r="J54" i="7"/>
  <c r="H54" i="7"/>
  <c r="F54" i="7"/>
  <c r="N54" i="7" s="1"/>
  <c r="E54" i="7"/>
  <c r="D54" i="7"/>
  <c r="I54" i="7" s="1"/>
  <c r="S53" i="7"/>
  <c r="R53" i="7"/>
  <c r="T53" i="7" s="1"/>
  <c r="Q53" i="7"/>
  <c r="P53" i="7"/>
  <c r="U53" i="7" s="1"/>
  <c r="L53" i="7"/>
  <c r="J53" i="7"/>
  <c r="H53" i="7"/>
  <c r="F53" i="7"/>
  <c r="E53" i="7"/>
  <c r="D53" i="7"/>
  <c r="U52" i="7"/>
  <c r="T52" i="7"/>
  <c r="O52" i="7"/>
  <c r="N52" i="7"/>
  <c r="M52" i="7"/>
  <c r="K52" i="7"/>
  <c r="I52" i="7"/>
  <c r="G52" i="7"/>
  <c r="U51" i="7"/>
  <c r="T51" i="7"/>
  <c r="N51" i="7"/>
  <c r="O51" i="7" s="1"/>
  <c r="M51" i="7"/>
  <c r="K51" i="7"/>
  <c r="I51" i="7"/>
  <c r="G51" i="7"/>
  <c r="U50" i="7"/>
  <c r="T50" i="7"/>
  <c r="O50" i="7"/>
  <c r="N50" i="7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S47" i="7"/>
  <c r="R47" i="7"/>
  <c r="T47" i="7" s="1"/>
  <c r="Q47" i="7"/>
  <c r="P47" i="7"/>
  <c r="L47" i="7"/>
  <c r="J47" i="7"/>
  <c r="H47" i="7"/>
  <c r="F47" i="7"/>
  <c r="N47" i="7" s="1"/>
  <c r="E47" i="7"/>
  <c r="M47" i="7" s="1"/>
  <c r="D47" i="7"/>
  <c r="I47" i="7" s="1"/>
  <c r="U46" i="7"/>
  <c r="T46" i="7"/>
  <c r="N46" i="7"/>
  <c r="O46" i="7" s="1"/>
  <c r="M46" i="7"/>
  <c r="K46" i="7"/>
  <c r="I46" i="7"/>
  <c r="G46" i="7"/>
  <c r="U45" i="7"/>
  <c r="T45" i="7"/>
  <c r="O45" i="7"/>
  <c r="N45" i="7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N43" i="7"/>
  <c r="O43" i="7" s="1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S40" i="7"/>
  <c r="R40" i="7"/>
  <c r="T40" i="7" s="1"/>
  <c r="Q40" i="7"/>
  <c r="P40" i="7"/>
  <c r="U40" i="7" s="1"/>
  <c r="L40" i="7"/>
  <c r="J40" i="7"/>
  <c r="H40" i="7"/>
  <c r="F40" i="7"/>
  <c r="N40" i="7" s="1"/>
  <c r="E40" i="7"/>
  <c r="K40" i="7" s="1"/>
  <c r="D40" i="7"/>
  <c r="I40" i="7" s="1"/>
  <c r="U39" i="7"/>
  <c r="T39" i="7"/>
  <c r="O39" i="7"/>
  <c r="N39" i="7"/>
  <c r="M39" i="7"/>
  <c r="K39" i="7"/>
  <c r="I39" i="7"/>
  <c r="G39" i="7"/>
  <c r="U38" i="7"/>
  <c r="T38" i="7"/>
  <c r="O38" i="7"/>
  <c r="N38" i="7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S35" i="7"/>
  <c r="R35" i="7"/>
  <c r="Q35" i="7"/>
  <c r="P35" i="7"/>
  <c r="L35" i="7"/>
  <c r="J35" i="7"/>
  <c r="H35" i="7"/>
  <c r="F35" i="7"/>
  <c r="N35" i="7" s="1"/>
  <c r="E35" i="7"/>
  <c r="D35" i="7"/>
  <c r="I35" i="7" s="1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N32" i="7"/>
  <c r="O32" i="7" s="1"/>
  <c r="M32" i="7"/>
  <c r="K32" i="7"/>
  <c r="I32" i="7"/>
  <c r="G32" i="7"/>
  <c r="U31" i="7"/>
  <c r="T31" i="7"/>
  <c r="O31" i="7"/>
  <c r="N31" i="7"/>
  <c r="M31" i="7"/>
  <c r="K31" i="7"/>
  <c r="I31" i="7"/>
  <c r="G31" i="7"/>
  <c r="U30" i="7"/>
  <c r="T30" i="7"/>
  <c r="O30" i="7"/>
  <c r="N30" i="7"/>
  <c r="M30" i="7"/>
  <c r="K30" i="7"/>
  <c r="I30" i="7"/>
  <c r="G30" i="7"/>
  <c r="U29" i="7"/>
  <c r="T29" i="7"/>
  <c r="O29" i="7"/>
  <c r="N29" i="7"/>
  <c r="M29" i="7"/>
  <c r="K29" i="7"/>
  <c r="I29" i="7"/>
  <c r="G29" i="7"/>
  <c r="U28" i="7"/>
  <c r="T28" i="7"/>
  <c r="N28" i="7"/>
  <c r="O28" i="7" s="1"/>
  <c r="M28" i="7"/>
  <c r="K28" i="7"/>
  <c r="I28" i="7"/>
  <c r="G28" i="7"/>
  <c r="S27" i="7"/>
  <c r="R27" i="7"/>
  <c r="T27" i="7" s="1"/>
  <c r="Q27" i="7"/>
  <c r="P27" i="7"/>
  <c r="L27" i="7"/>
  <c r="J27" i="7"/>
  <c r="H27" i="7"/>
  <c r="F27" i="7"/>
  <c r="E27" i="7"/>
  <c r="D27" i="7"/>
  <c r="U26" i="7"/>
  <c r="T26" i="7"/>
  <c r="O26" i="7"/>
  <c r="N26" i="7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O24" i="7"/>
  <c r="N24" i="7"/>
  <c r="M24" i="7"/>
  <c r="K24" i="7"/>
  <c r="I24" i="7"/>
  <c r="G24" i="7"/>
  <c r="U23" i="7"/>
  <c r="T23" i="7"/>
  <c r="N23" i="7"/>
  <c r="O23" i="7" s="1"/>
  <c r="M23" i="7"/>
  <c r="K23" i="7"/>
  <c r="I23" i="7"/>
  <c r="G23" i="7"/>
  <c r="U22" i="7"/>
  <c r="T22" i="7"/>
  <c r="O22" i="7"/>
  <c r="N22" i="7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O20" i="7"/>
  <c r="N20" i="7"/>
  <c r="M20" i="7"/>
  <c r="K20" i="7"/>
  <c r="I20" i="7"/>
  <c r="G20" i="7"/>
  <c r="S19" i="7"/>
  <c r="R19" i="7"/>
  <c r="T19" i="7" s="1"/>
  <c r="Q19" i="7"/>
  <c r="P19" i="7"/>
  <c r="L19" i="7"/>
  <c r="J19" i="7"/>
  <c r="U19" i="7" s="1"/>
  <c r="H19" i="7"/>
  <c r="F19" i="7"/>
  <c r="N19" i="7" s="1"/>
  <c r="E19" i="7"/>
  <c r="M19" i="7" s="1"/>
  <c r="D19" i="7"/>
  <c r="I19" i="7" s="1"/>
  <c r="U18" i="7"/>
  <c r="T18" i="7"/>
  <c r="O18" i="7"/>
  <c r="N18" i="7"/>
  <c r="M18" i="7"/>
  <c r="K18" i="7"/>
  <c r="I18" i="7"/>
  <c r="G18" i="7"/>
  <c r="U17" i="7"/>
  <c r="T17" i="7"/>
  <c r="O17" i="7"/>
  <c r="N17" i="7"/>
  <c r="M17" i="7"/>
  <c r="K17" i="7"/>
  <c r="I17" i="7"/>
  <c r="G17" i="7"/>
  <c r="U16" i="7"/>
  <c r="T16" i="7"/>
  <c r="O16" i="7"/>
  <c r="N16" i="7"/>
  <c r="M16" i="7"/>
  <c r="K16" i="7"/>
  <c r="I16" i="7"/>
  <c r="G16" i="7"/>
  <c r="U15" i="7"/>
  <c r="T15" i="7"/>
  <c r="O15" i="7"/>
  <c r="N15" i="7"/>
  <c r="M15" i="7"/>
  <c r="K15" i="7"/>
  <c r="I15" i="7"/>
  <c r="G15" i="7"/>
  <c r="U14" i="7"/>
  <c r="T14" i="7"/>
  <c r="N14" i="7"/>
  <c r="O14" i="7" s="1"/>
  <c r="M14" i="7"/>
  <c r="K14" i="7"/>
  <c r="I14" i="7"/>
  <c r="G14" i="7"/>
  <c r="U13" i="7"/>
  <c r="T13" i="7"/>
  <c r="N13" i="7"/>
  <c r="O13" i="7" s="1"/>
  <c r="M13" i="7"/>
  <c r="K13" i="7"/>
  <c r="I13" i="7"/>
  <c r="G13" i="7"/>
  <c r="U12" i="7"/>
  <c r="T12" i="7"/>
  <c r="N12" i="7"/>
  <c r="O12" i="7" s="1"/>
  <c r="M12" i="7"/>
  <c r="K12" i="7"/>
  <c r="I12" i="7"/>
  <c r="G12" i="7"/>
  <c r="U11" i="7"/>
  <c r="T11" i="7"/>
  <c r="N11" i="7"/>
  <c r="O11" i="7" s="1"/>
  <c r="M11" i="7"/>
  <c r="K11" i="7"/>
  <c r="I11" i="7"/>
  <c r="G11" i="7"/>
  <c r="S10" i="7"/>
  <c r="R10" i="7"/>
  <c r="T10" i="7" s="1"/>
  <c r="Q10" i="7"/>
  <c r="P10" i="7"/>
  <c r="L10" i="7"/>
  <c r="J10" i="7"/>
  <c r="U10" i="7" s="1"/>
  <c r="H10" i="7"/>
  <c r="F10" i="7"/>
  <c r="N10" i="7" s="1"/>
  <c r="E10" i="7"/>
  <c r="K10" i="7" s="1"/>
  <c r="D10" i="7"/>
  <c r="I10" i="7" s="1"/>
  <c r="U9" i="7"/>
  <c r="T9" i="7"/>
  <c r="N9" i="7"/>
  <c r="O9" i="7" s="1"/>
  <c r="M9" i="7"/>
  <c r="K9" i="7"/>
  <c r="I9" i="7"/>
  <c r="G9" i="7"/>
  <c r="U8" i="7"/>
  <c r="T8" i="7"/>
  <c r="N8" i="7"/>
  <c r="O8" i="7" s="1"/>
  <c r="M8" i="7"/>
  <c r="K8" i="7"/>
  <c r="I8" i="7"/>
  <c r="G8" i="7"/>
  <c r="S339" i="6"/>
  <c r="R339" i="6"/>
  <c r="T339" i="6" s="1"/>
  <c r="Q339" i="6"/>
  <c r="P339" i="6"/>
  <c r="L339" i="6"/>
  <c r="J339" i="6"/>
  <c r="H339" i="6"/>
  <c r="F339" i="6"/>
  <c r="N339" i="6" s="1"/>
  <c r="E339" i="6"/>
  <c r="O339" i="6" s="1"/>
  <c r="D339" i="6"/>
  <c r="I339" i="6" s="1"/>
  <c r="S338" i="6"/>
  <c r="R338" i="6"/>
  <c r="T338" i="6" s="1"/>
  <c r="Q338" i="6"/>
  <c r="P338" i="6"/>
  <c r="L338" i="6"/>
  <c r="J338" i="6"/>
  <c r="H338" i="6"/>
  <c r="F338" i="6"/>
  <c r="E338" i="6"/>
  <c r="K338" i="6" s="1"/>
  <c r="D338" i="6"/>
  <c r="S337" i="6"/>
  <c r="R337" i="6"/>
  <c r="T337" i="6" s="1"/>
  <c r="Q337" i="6"/>
  <c r="P337" i="6"/>
  <c r="L337" i="6"/>
  <c r="J337" i="6"/>
  <c r="H337" i="6"/>
  <c r="F337" i="6"/>
  <c r="E337" i="6"/>
  <c r="D337" i="6"/>
  <c r="U336" i="6"/>
  <c r="T336" i="6"/>
  <c r="O336" i="6"/>
  <c r="N336" i="6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S332" i="6"/>
  <c r="R332" i="6"/>
  <c r="Q332" i="6"/>
  <c r="P332" i="6"/>
  <c r="L332" i="6"/>
  <c r="J332" i="6"/>
  <c r="H332" i="6"/>
  <c r="F332" i="6"/>
  <c r="N332" i="6" s="1"/>
  <c r="E332" i="6"/>
  <c r="D332" i="6"/>
  <c r="U331" i="6"/>
  <c r="T331" i="6"/>
  <c r="N331" i="6"/>
  <c r="O331" i="6" s="1"/>
  <c r="M331" i="6"/>
  <c r="K331" i="6"/>
  <c r="I331" i="6"/>
  <c r="G331" i="6"/>
  <c r="U330" i="6"/>
  <c r="T330" i="6"/>
  <c r="N330" i="6"/>
  <c r="O330" i="6" s="1"/>
  <c r="M330" i="6"/>
  <c r="K330" i="6"/>
  <c r="I330" i="6"/>
  <c r="G330" i="6"/>
  <c r="U329" i="6"/>
  <c r="T329" i="6"/>
  <c r="N329" i="6"/>
  <c r="O329" i="6" s="1"/>
  <c r="M329" i="6"/>
  <c r="K329" i="6"/>
  <c r="I329" i="6"/>
  <c r="G329" i="6"/>
  <c r="U328" i="6"/>
  <c r="T328" i="6"/>
  <c r="N328" i="6"/>
  <c r="O328" i="6" s="1"/>
  <c r="M328" i="6"/>
  <c r="K328" i="6"/>
  <c r="I328" i="6"/>
  <c r="G328" i="6"/>
  <c r="U327" i="6"/>
  <c r="T327" i="6"/>
  <c r="N327" i="6"/>
  <c r="O327" i="6" s="1"/>
  <c r="M327" i="6"/>
  <c r="K327" i="6"/>
  <c r="I327" i="6"/>
  <c r="G327" i="6"/>
  <c r="U326" i="6"/>
  <c r="T326" i="6"/>
  <c r="N326" i="6"/>
  <c r="O326" i="6" s="1"/>
  <c r="M326" i="6"/>
  <c r="K326" i="6"/>
  <c r="I326" i="6"/>
  <c r="G326" i="6"/>
  <c r="U325" i="6"/>
  <c r="T325" i="6"/>
  <c r="N325" i="6"/>
  <c r="O325" i="6" s="1"/>
  <c r="M325" i="6"/>
  <c r="K325" i="6"/>
  <c r="I325" i="6"/>
  <c r="G325" i="6"/>
  <c r="U324" i="6"/>
  <c r="T324" i="6"/>
  <c r="O324" i="6"/>
  <c r="N324" i="6"/>
  <c r="M324" i="6"/>
  <c r="K324" i="6"/>
  <c r="I324" i="6"/>
  <c r="G324" i="6"/>
  <c r="S323" i="6"/>
  <c r="R323" i="6"/>
  <c r="T323" i="6" s="1"/>
  <c r="Q323" i="6"/>
  <c r="P323" i="6"/>
  <c r="L323" i="6"/>
  <c r="J323" i="6"/>
  <c r="H323" i="6"/>
  <c r="F323" i="6"/>
  <c r="N323" i="6" s="1"/>
  <c r="E323" i="6"/>
  <c r="M323" i="6" s="1"/>
  <c r="D323" i="6"/>
  <c r="I323" i="6" s="1"/>
  <c r="U322" i="6"/>
  <c r="T322" i="6"/>
  <c r="N322" i="6"/>
  <c r="O322" i="6" s="1"/>
  <c r="M322" i="6"/>
  <c r="K322" i="6"/>
  <c r="I322" i="6"/>
  <c r="G322" i="6"/>
  <c r="U321" i="6"/>
  <c r="T321" i="6"/>
  <c r="N321" i="6"/>
  <c r="O321" i="6" s="1"/>
  <c r="M321" i="6"/>
  <c r="K321" i="6"/>
  <c r="I321" i="6"/>
  <c r="G321" i="6"/>
  <c r="U320" i="6"/>
  <c r="T320" i="6"/>
  <c r="O320" i="6"/>
  <c r="N320" i="6"/>
  <c r="M320" i="6"/>
  <c r="K320" i="6"/>
  <c r="I320" i="6"/>
  <c r="G320" i="6"/>
  <c r="U319" i="6"/>
  <c r="T319" i="6"/>
  <c r="N319" i="6"/>
  <c r="O319" i="6" s="1"/>
  <c r="M319" i="6"/>
  <c r="K319" i="6"/>
  <c r="I319" i="6"/>
  <c r="G319" i="6"/>
  <c r="U318" i="6"/>
  <c r="T318" i="6"/>
  <c r="N318" i="6"/>
  <c r="O318" i="6" s="1"/>
  <c r="M318" i="6"/>
  <c r="K318" i="6"/>
  <c r="I318" i="6"/>
  <c r="G318" i="6"/>
  <c r="S317" i="6"/>
  <c r="R317" i="6"/>
  <c r="T317" i="6" s="1"/>
  <c r="Q317" i="6"/>
  <c r="P317" i="6"/>
  <c r="U317" i="6" s="1"/>
  <c r="L317" i="6"/>
  <c r="J317" i="6"/>
  <c r="H317" i="6"/>
  <c r="F317" i="6"/>
  <c r="N317" i="6" s="1"/>
  <c r="O317" i="6" s="1"/>
  <c r="E317" i="6"/>
  <c r="M317" i="6" s="1"/>
  <c r="D317" i="6"/>
  <c r="I317" i="6" s="1"/>
  <c r="U316" i="6"/>
  <c r="T316" i="6"/>
  <c r="N316" i="6"/>
  <c r="O316" i="6" s="1"/>
  <c r="M316" i="6"/>
  <c r="K316" i="6"/>
  <c r="I316" i="6"/>
  <c r="G316" i="6"/>
  <c r="U315" i="6"/>
  <c r="T315" i="6"/>
  <c r="N315" i="6"/>
  <c r="O315" i="6" s="1"/>
  <c r="M315" i="6"/>
  <c r="K315" i="6"/>
  <c r="I315" i="6"/>
  <c r="G315" i="6"/>
  <c r="U314" i="6"/>
  <c r="T314" i="6"/>
  <c r="N314" i="6"/>
  <c r="O314" i="6" s="1"/>
  <c r="M314" i="6"/>
  <c r="K314" i="6"/>
  <c r="I314" i="6"/>
  <c r="G314" i="6"/>
  <c r="U313" i="6"/>
  <c r="T313" i="6"/>
  <c r="N313" i="6"/>
  <c r="O313" i="6" s="1"/>
  <c r="M313" i="6"/>
  <c r="K313" i="6"/>
  <c r="I313" i="6"/>
  <c r="G313" i="6"/>
  <c r="U312" i="6"/>
  <c r="T312" i="6"/>
  <c r="N312" i="6"/>
  <c r="O312" i="6" s="1"/>
  <c r="M312" i="6"/>
  <c r="K312" i="6"/>
  <c r="I312" i="6"/>
  <c r="G312" i="6"/>
  <c r="U311" i="6"/>
  <c r="T311" i="6"/>
  <c r="N311" i="6"/>
  <c r="O311" i="6" s="1"/>
  <c r="M311" i="6"/>
  <c r="K311" i="6"/>
  <c r="I311" i="6"/>
  <c r="G311" i="6"/>
  <c r="S310" i="6"/>
  <c r="R310" i="6"/>
  <c r="T310" i="6" s="1"/>
  <c r="Q310" i="6"/>
  <c r="P310" i="6"/>
  <c r="L310" i="6"/>
  <c r="J310" i="6"/>
  <c r="H310" i="6"/>
  <c r="F310" i="6"/>
  <c r="N310" i="6" s="1"/>
  <c r="E310" i="6"/>
  <c r="M310" i="6" s="1"/>
  <c r="D310" i="6"/>
  <c r="G310" i="6" s="1"/>
  <c r="U309" i="6"/>
  <c r="T309" i="6"/>
  <c r="N309" i="6"/>
  <c r="O309" i="6" s="1"/>
  <c r="M309" i="6"/>
  <c r="K309" i="6"/>
  <c r="I309" i="6"/>
  <c r="G309" i="6"/>
  <c r="U308" i="6"/>
  <c r="T308" i="6"/>
  <c r="N308" i="6"/>
  <c r="O308" i="6" s="1"/>
  <c r="M308" i="6"/>
  <c r="K308" i="6"/>
  <c r="I308" i="6"/>
  <c r="G308" i="6"/>
  <c r="U307" i="6"/>
  <c r="T307" i="6"/>
  <c r="O307" i="6"/>
  <c r="N307" i="6"/>
  <c r="M307" i="6"/>
  <c r="K307" i="6"/>
  <c r="I307" i="6"/>
  <c r="G307" i="6"/>
  <c r="U306" i="6"/>
  <c r="T306" i="6"/>
  <c r="N306" i="6"/>
  <c r="O306" i="6" s="1"/>
  <c r="M306" i="6"/>
  <c r="K306" i="6"/>
  <c r="I306" i="6"/>
  <c r="G306" i="6"/>
  <c r="U305" i="6"/>
  <c r="T305" i="6"/>
  <c r="O305" i="6"/>
  <c r="N305" i="6"/>
  <c r="M305" i="6"/>
  <c r="K305" i="6"/>
  <c r="I305" i="6"/>
  <c r="G305" i="6"/>
  <c r="U304" i="6"/>
  <c r="T304" i="6"/>
  <c r="N304" i="6"/>
  <c r="O304" i="6" s="1"/>
  <c r="M304" i="6"/>
  <c r="K304" i="6"/>
  <c r="I304" i="6"/>
  <c r="G304" i="6"/>
  <c r="S303" i="6"/>
  <c r="R303" i="6"/>
  <c r="T303" i="6" s="1"/>
  <c r="Q303" i="6"/>
  <c r="P303" i="6"/>
  <c r="U303" i="6" s="1"/>
  <c r="L303" i="6"/>
  <c r="J303" i="6"/>
  <c r="H303" i="6"/>
  <c r="F303" i="6"/>
  <c r="N303" i="6" s="1"/>
  <c r="O303" i="6" s="1"/>
  <c r="E303" i="6"/>
  <c r="K303" i="6" s="1"/>
  <c r="D303" i="6"/>
  <c r="U302" i="6"/>
  <c r="T302" i="6"/>
  <c r="N302" i="6"/>
  <c r="O302" i="6" s="1"/>
  <c r="M302" i="6"/>
  <c r="K302" i="6"/>
  <c r="I302" i="6"/>
  <c r="G302" i="6"/>
  <c r="S299" i="6"/>
  <c r="R299" i="6"/>
  <c r="T299" i="6" s="1"/>
  <c r="Q299" i="6"/>
  <c r="P299" i="6"/>
  <c r="L299" i="6"/>
  <c r="J299" i="6"/>
  <c r="H299" i="6"/>
  <c r="F299" i="6"/>
  <c r="N299" i="6" s="1"/>
  <c r="E299" i="6"/>
  <c r="M299" i="6" s="1"/>
  <c r="D299" i="6"/>
  <c r="I299" i="6" s="1"/>
  <c r="S298" i="6"/>
  <c r="R298" i="6"/>
  <c r="T298" i="6" s="1"/>
  <c r="Q298" i="6"/>
  <c r="P298" i="6"/>
  <c r="L298" i="6"/>
  <c r="J298" i="6"/>
  <c r="H298" i="6"/>
  <c r="F298" i="6"/>
  <c r="E298" i="6"/>
  <c r="D298" i="6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S292" i="6"/>
  <c r="R292" i="6"/>
  <c r="T292" i="6" s="1"/>
  <c r="Q292" i="6"/>
  <c r="P292" i="6"/>
  <c r="L292" i="6"/>
  <c r="J292" i="6"/>
  <c r="H292" i="6"/>
  <c r="F292" i="6"/>
  <c r="N292" i="6" s="1"/>
  <c r="E292" i="6"/>
  <c r="M292" i="6" s="1"/>
  <c r="D292" i="6"/>
  <c r="G292" i="6" s="1"/>
  <c r="U291" i="6"/>
  <c r="T291" i="6"/>
  <c r="O291" i="6"/>
  <c r="N291" i="6"/>
  <c r="M291" i="6"/>
  <c r="K291" i="6"/>
  <c r="I291" i="6"/>
  <c r="G291" i="6"/>
  <c r="U290" i="6"/>
  <c r="T290" i="6"/>
  <c r="N290" i="6"/>
  <c r="O290" i="6" s="1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N288" i="6"/>
  <c r="O288" i="6" s="1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S285" i="6"/>
  <c r="R285" i="6"/>
  <c r="T285" i="6" s="1"/>
  <c r="Q285" i="6"/>
  <c r="P285" i="6"/>
  <c r="L285" i="6"/>
  <c r="J285" i="6"/>
  <c r="H285" i="6"/>
  <c r="F285" i="6"/>
  <c r="N285" i="6" s="1"/>
  <c r="O285" i="6" s="1"/>
  <c r="E285" i="6"/>
  <c r="K285" i="6" s="1"/>
  <c r="D285" i="6"/>
  <c r="U284" i="6"/>
  <c r="T284" i="6"/>
  <c r="O284" i="6"/>
  <c r="N284" i="6"/>
  <c r="M284" i="6"/>
  <c r="K284" i="6"/>
  <c r="I284" i="6"/>
  <c r="G284" i="6"/>
  <c r="U283" i="6"/>
  <c r="T283" i="6"/>
  <c r="N283" i="6"/>
  <c r="O283" i="6" s="1"/>
  <c r="M283" i="6"/>
  <c r="K283" i="6"/>
  <c r="I283" i="6"/>
  <c r="G283" i="6"/>
  <c r="U282" i="6"/>
  <c r="T282" i="6"/>
  <c r="O282" i="6"/>
  <c r="N282" i="6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N279" i="6"/>
  <c r="O279" i="6" s="1"/>
  <c r="M279" i="6"/>
  <c r="K279" i="6"/>
  <c r="I279" i="6"/>
  <c r="G279" i="6"/>
  <c r="U278" i="6"/>
  <c r="T278" i="6"/>
  <c r="N278" i="6"/>
  <c r="O278" i="6" s="1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O276" i="6"/>
  <c r="N276" i="6"/>
  <c r="M276" i="6"/>
  <c r="K276" i="6"/>
  <c r="I276" i="6"/>
  <c r="G276" i="6"/>
  <c r="S275" i="6"/>
  <c r="R275" i="6"/>
  <c r="T275" i="6" s="1"/>
  <c r="Q275" i="6"/>
  <c r="P275" i="6"/>
  <c r="L275" i="6"/>
  <c r="J275" i="6"/>
  <c r="H275" i="6"/>
  <c r="F275" i="6"/>
  <c r="N275" i="6" s="1"/>
  <c r="E275" i="6"/>
  <c r="M275" i="6" s="1"/>
  <c r="D275" i="6"/>
  <c r="I275" i="6" s="1"/>
  <c r="U274" i="6"/>
  <c r="T274" i="6"/>
  <c r="N274" i="6"/>
  <c r="O274" i="6" s="1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O272" i="6"/>
  <c r="N272" i="6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O269" i="6"/>
  <c r="N269" i="6"/>
  <c r="M269" i="6"/>
  <c r="K269" i="6"/>
  <c r="I269" i="6"/>
  <c r="G269" i="6"/>
  <c r="U268" i="6"/>
  <c r="T268" i="6"/>
  <c r="O268" i="6"/>
  <c r="N268" i="6"/>
  <c r="M268" i="6"/>
  <c r="K268" i="6"/>
  <c r="I268" i="6"/>
  <c r="G268" i="6"/>
  <c r="S267" i="6"/>
  <c r="R267" i="6"/>
  <c r="T267" i="6" s="1"/>
  <c r="Q267" i="6"/>
  <c r="P267" i="6"/>
  <c r="L267" i="6"/>
  <c r="J267" i="6"/>
  <c r="H267" i="6"/>
  <c r="F267" i="6"/>
  <c r="N267" i="6" s="1"/>
  <c r="E267" i="6"/>
  <c r="D267" i="6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N263" i="6"/>
  <c r="O263" i="6" s="1"/>
  <c r="M263" i="6"/>
  <c r="K263" i="6"/>
  <c r="I263" i="6"/>
  <c r="G263" i="6"/>
  <c r="S260" i="6"/>
  <c r="R260" i="6"/>
  <c r="T260" i="6" s="1"/>
  <c r="Q260" i="6"/>
  <c r="P260" i="6"/>
  <c r="L260" i="6"/>
  <c r="J260" i="6"/>
  <c r="H260" i="6"/>
  <c r="F260" i="6"/>
  <c r="E260" i="6"/>
  <c r="D260" i="6"/>
  <c r="G260" i="6" s="1"/>
  <c r="S259" i="6"/>
  <c r="R259" i="6"/>
  <c r="Q259" i="6"/>
  <c r="P259" i="6"/>
  <c r="L259" i="6"/>
  <c r="J259" i="6"/>
  <c r="H259" i="6"/>
  <c r="F259" i="6"/>
  <c r="N259" i="6" s="1"/>
  <c r="E259" i="6"/>
  <c r="K259" i="6" s="1"/>
  <c r="D259" i="6"/>
  <c r="U258" i="6"/>
  <c r="T258" i="6"/>
  <c r="O258" i="6"/>
  <c r="N258" i="6"/>
  <c r="M258" i="6"/>
  <c r="K258" i="6"/>
  <c r="I258" i="6"/>
  <c r="G258" i="6"/>
  <c r="U257" i="6"/>
  <c r="T257" i="6"/>
  <c r="N257" i="6"/>
  <c r="O257" i="6" s="1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N255" i="6"/>
  <c r="O255" i="6" s="1"/>
  <c r="M255" i="6"/>
  <c r="K255" i="6"/>
  <c r="I255" i="6"/>
  <c r="G255" i="6"/>
  <c r="S254" i="6"/>
  <c r="R254" i="6"/>
  <c r="T254" i="6" s="1"/>
  <c r="Q254" i="6"/>
  <c r="P254" i="6"/>
  <c r="L254" i="6"/>
  <c r="J254" i="6"/>
  <c r="H254" i="6"/>
  <c r="F254" i="6"/>
  <c r="E254" i="6"/>
  <c r="M254" i="6" s="1"/>
  <c r="D254" i="6"/>
  <c r="U253" i="6"/>
  <c r="T253" i="6"/>
  <c r="N253" i="6"/>
  <c r="O253" i="6" s="1"/>
  <c r="M253" i="6"/>
  <c r="K253" i="6"/>
  <c r="I253" i="6"/>
  <c r="G253" i="6"/>
  <c r="U252" i="6"/>
  <c r="T252" i="6"/>
  <c r="N252" i="6"/>
  <c r="O252" i="6" s="1"/>
  <c r="M252" i="6"/>
  <c r="K252" i="6"/>
  <c r="I252" i="6"/>
  <c r="G252" i="6"/>
  <c r="U251" i="6"/>
  <c r="T251" i="6"/>
  <c r="N251" i="6"/>
  <c r="O251" i="6" s="1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N249" i="6"/>
  <c r="O249" i="6" s="1"/>
  <c r="M249" i="6"/>
  <c r="K249" i="6"/>
  <c r="I249" i="6"/>
  <c r="G249" i="6"/>
  <c r="U248" i="6"/>
  <c r="T248" i="6"/>
  <c r="O248" i="6"/>
  <c r="N248" i="6"/>
  <c r="M248" i="6"/>
  <c r="K248" i="6"/>
  <c r="I248" i="6"/>
  <c r="G248" i="6"/>
  <c r="S247" i="6"/>
  <c r="R247" i="6"/>
  <c r="T247" i="6" s="1"/>
  <c r="Q247" i="6"/>
  <c r="P247" i="6"/>
  <c r="L247" i="6"/>
  <c r="J247" i="6"/>
  <c r="H247" i="6"/>
  <c r="F247" i="6"/>
  <c r="E247" i="6"/>
  <c r="D247" i="6"/>
  <c r="U246" i="6"/>
  <c r="T246" i="6"/>
  <c r="O246" i="6"/>
  <c r="N246" i="6"/>
  <c r="M246" i="6"/>
  <c r="K246" i="6"/>
  <c r="I246" i="6"/>
  <c r="G246" i="6"/>
  <c r="U245" i="6"/>
  <c r="T245" i="6"/>
  <c r="N245" i="6"/>
  <c r="O245" i="6" s="1"/>
  <c r="M245" i="6"/>
  <c r="K245" i="6"/>
  <c r="I245" i="6"/>
  <c r="G245" i="6"/>
  <c r="U244" i="6"/>
  <c r="T244" i="6"/>
  <c r="O244" i="6"/>
  <c r="N244" i="6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N241" i="6"/>
  <c r="O241" i="6" s="1"/>
  <c r="M241" i="6"/>
  <c r="K241" i="6"/>
  <c r="I241" i="6"/>
  <c r="G241" i="6"/>
  <c r="S240" i="6"/>
  <c r="R240" i="6"/>
  <c r="T240" i="6" s="1"/>
  <c r="Q240" i="6"/>
  <c r="P240" i="6"/>
  <c r="L240" i="6"/>
  <c r="J240" i="6"/>
  <c r="H240" i="6"/>
  <c r="F240" i="6"/>
  <c r="N240" i="6" s="1"/>
  <c r="E240" i="6"/>
  <c r="M240" i="6" s="1"/>
  <c r="D240" i="6"/>
  <c r="G240" i="6" s="1"/>
  <c r="U239" i="6"/>
  <c r="T239" i="6"/>
  <c r="O239" i="6"/>
  <c r="N239" i="6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S231" i="6"/>
  <c r="R231" i="6"/>
  <c r="Q231" i="6"/>
  <c r="P231" i="6"/>
  <c r="L231" i="6"/>
  <c r="J231" i="6"/>
  <c r="H231" i="6"/>
  <c r="F231" i="6"/>
  <c r="E231" i="6"/>
  <c r="K231" i="6" s="1"/>
  <c r="D231" i="6"/>
  <c r="S230" i="6"/>
  <c r="R230" i="6"/>
  <c r="T230" i="6" s="1"/>
  <c r="Q230" i="6"/>
  <c r="P230" i="6"/>
  <c r="L230" i="6"/>
  <c r="J230" i="6"/>
  <c r="H230" i="6"/>
  <c r="F230" i="6"/>
  <c r="N230" i="6" s="1"/>
  <c r="E230" i="6"/>
  <c r="M230" i="6" s="1"/>
  <c r="D230" i="6"/>
  <c r="U229" i="6"/>
  <c r="T229" i="6"/>
  <c r="O229" i="6"/>
  <c r="N229" i="6"/>
  <c r="M229" i="6"/>
  <c r="K229" i="6"/>
  <c r="I229" i="6"/>
  <c r="G229" i="6"/>
  <c r="U228" i="6"/>
  <c r="T228" i="6"/>
  <c r="N228" i="6"/>
  <c r="O228" i="6" s="1"/>
  <c r="M228" i="6"/>
  <c r="K228" i="6"/>
  <c r="I228" i="6"/>
  <c r="G228" i="6"/>
  <c r="U227" i="6"/>
  <c r="T227" i="6"/>
  <c r="N227" i="6"/>
  <c r="O227" i="6" s="1"/>
  <c r="M227" i="6"/>
  <c r="K227" i="6"/>
  <c r="I227" i="6"/>
  <c r="G227" i="6"/>
  <c r="U226" i="6"/>
  <c r="T226" i="6"/>
  <c r="N226" i="6"/>
  <c r="O226" i="6" s="1"/>
  <c r="M226" i="6"/>
  <c r="K226" i="6"/>
  <c r="I226" i="6"/>
  <c r="G226" i="6"/>
  <c r="U225" i="6"/>
  <c r="T225" i="6"/>
  <c r="N225" i="6"/>
  <c r="O225" i="6" s="1"/>
  <c r="M225" i="6"/>
  <c r="K225" i="6"/>
  <c r="I225" i="6"/>
  <c r="G225" i="6"/>
  <c r="S224" i="6"/>
  <c r="R224" i="6"/>
  <c r="T224" i="6" s="1"/>
  <c r="Q224" i="6"/>
  <c r="P224" i="6"/>
  <c r="L224" i="6"/>
  <c r="J224" i="6"/>
  <c r="H224" i="6"/>
  <c r="F224" i="6"/>
  <c r="E224" i="6"/>
  <c r="K224" i="6" s="1"/>
  <c r="D224" i="6"/>
  <c r="G224" i="6" s="1"/>
  <c r="U223" i="6"/>
  <c r="T223" i="6"/>
  <c r="N223" i="6"/>
  <c r="O223" i="6" s="1"/>
  <c r="M223" i="6"/>
  <c r="K223" i="6"/>
  <c r="I223" i="6"/>
  <c r="G223" i="6"/>
  <c r="U222" i="6"/>
  <c r="T222" i="6"/>
  <c r="N222" i="6"/>
  <c r="O222" i="6" s="1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N220" i="6"/>
  <c r="O220" i="6" s="1"/>
  <c r="M220" i="6"/>
  <c r="K220" i="6"/>
  <c r="I220" i="6"/>
  <c r="G220" i="6"/>
  <c r="U219" i="6"/>
  <c r="T219" i="6"/>
  <c r="N219" i="6"/>
  <c r="O219" i="6" s="1"/>
  <c r="M219" i="6"/>
  <c r="K219" i="6"/>
  <c r="I219" i="6"/>
  <c r="G219" i="6"/>
  <c r="U218" i="6"/>
  <c r="T218" i="6"/>
  <c r="N218" i="6"/>
  <c r="O218" i="6" s="1"/>
  <c r="M218" i="6"/>
  <c r="K218" i="6"/>
  <c r="I218" i="6"/>
  <c r="G218" i="6"/>
  <c r="U217" i="6"/>
  <c r="T217" i="6"/>
  <c r="N217" i="6"/>
  <c r="O217" i="6" s="1"/>
  <c r="M217" i="6"/>
  <c r="K217" i="6"/>
  <c r="I217" i="6"/>
  <c r="G217" i="6"/>
  <c r="S216" i="6"/>
  <c r="R216" i="6"/>
  <c r="T216" i="6" s="1"/>
  <c r="Q216" i="6"/>
  <c r="P216" i="6"/>
  <c r="L216" i="6"/>
  <c r="J216" i="6"/>
  <c r="H216" i="6"/>
  <c r="F216" i="6"/>
  <c r="N216" i="6" s="1"/>
  <c r="E216" i="6"/>
  <c r="D216" i="6"/>
  <c r="U215" i="6"/>
  <c r="T215" i="6"/>
  <c r="O215" i="6"/>
  <c r="N215" i="6"/>
  <c r="M215" i="6"/>
  <c r="K215" i="6"/>
  <c r="I215" i="6"/>
  <c r="G215" i="6"/>
  <c r="U214" i="6"/>
  <c r="T214" i="6"/>
  <c r="N214" i="6"/>
  <c r="O214" i="6" s="1"/>
  <c r="M214" i="6"/>
  <c r="K214" i="6"/>
  <c r="I214" i="6"/>
  <c r="G214" i="6"/>
  <c r="U213" i="6"/>
  <c r="T213" i="6"/>
  <c r="N213" i="6"/>
  <c r="O213" i="6" s="1"/>
  <c r="M213" i="6"/>
  <c r="K213" i="6"/>
  <c r="I213" i="6"/>
  <c r="G213" i="6"/>
  <c r="U212" i="6"/>
  <c r="T212" i="6"/>
  <c r="N212" i="6"/>
  <c r="O212" i="6" s="1"/>
  <c r="M212" i="6"/>
  <c r="K212" i="6"/>
  <c r="I212" i="6"/>
  <c r="G212" i="6"/>
  <c r="U211" i="6"/>
  <c r="T211" i="6"/>
  <c r="N211" i="6"/>
  <c r="O211" i="6" s="1"/>
  <c r="M211" i="6"/>
  <c r="K211" i="6"/>
  <c r="I211" i="6"/>
  <c r="G211" i="6"/>
  <c r="U210" i="6"/>
  <c r="T210" i="6"/>
  <c r="N210" i="6"/>
  <c r="O210" i="6" s="1"/>
  <c r="M210" i="6"/>
  <c r="K210" i="6"/>
  <c r="I210" i="6"/>
  <c r="G210" i="6"/>
  <c r="U209" i="6"/>
  <c r="T209" i="6"/>
  <c r="N209" i="6"/>
  <c r="O209" i="6" s="1"/>
  <c r="M209" i="6"/>
  <c r="K209" i="6"/>
  <c r="I209" i="6"/>
  <c r="G209" i="6"/>
  <c r="U208" i="6"/>
  <c r="T208" i="6"/>
  <c r="N208" i="6"/>
  <c r="O208" i="6" s="1"/>
  <c r="M208" i="6"/>
  <c r="K208" i="6"/>
  <c r="I208" i="6"/>
  <c r="G208" i="6"/>
  <c r="S205" i="6"/>
  <c r="R205" i="6"/>
  <c r="Q205" i="6"/>
  <c r="P205" i="6"/>
  <c r="L205" i="6"/>
  <c r="J205" i="6"/>
  <c r="H205" i="6"/>
  <c r="F205" i="6"/>
  <c r="N205" i="6" s="1"/>
  <c r="O205" i="6" s="1"/>
  <c r="E205" i="6"/>
  <c r="D205" i="6"/>
  <c r="S204" i="6"/>
  <c r="R204" i="6"/>
  <c r="T204" i="6" s="1"/>
  <c r="Q204" i="6"/>
  <c r="P204" i="6"/>
  <c r="L204" i="6"/>
  <c r="J204" i="6"/>
  <c r="U204" i="6" s="1"/>
  <c r="H204" i="6"/>
  <c r="F204" i="6"/>
  <c r="N204" i="6" s="1"/>
  <c r="E204" i="6"/>
  <c r="M204" i="6" s="1"/>
  <c r="D204" i="6"/>
  <c r="I204" i="6" s="1"/>
  <c r="U203" i="6"/>
  <c r="T203" i="6"/>
  <c r="O203" i="6"/>
  <c r="N203" i="6"/>
  <c r="M203" i="6"/>
  <c r="K203" i="6"/>
  <c r="I203" i="6"/>
  <c r="G203" i="6"/>
  <c r="U202" i="6"/>
  <c r="T202" i="6"/>
  <c r="N202" i="6"/>
  <c r="O202" i="6" s="1"/>
  <c r="M202" i="6"/>
  <c r="K202" i="6"/>
  <c r="I202" i="6"/>
  <c r="G202" i="6"/>
  <c r="U201" i="6"/>
  <c r="T201" i="6"/>
  <c r="O201" i="6"/>
  <c r="N201" i="6"/>
  <c r="M201" i="6"/>
  <c r="K201" i="6"/>
  <c r="I201" i="6"/>
  <c r="G201" i="6"/>
  <c r="U200" i="6"/>
  <c r="T200" i="6"/>
  <c r="O200" i="6"/>
  <c r="N200" i="6"/>
  <c r="M200" i="6"/>
  <c r="K200" i="6"/>
  <c r="I200" i="6"/>
  <c r="G200" i="6"/>
  <c r="U199" i="6"/>
  <c r="T199" i="6"/>
  <c r="O199" i="6"/>
  <c r="N199" i="6"/>
  <c r="M199" i="6"/>
  <c r="K199" i="6"/>
  <c r="I199" i="6"/>
  <c r="G199" i="6"/>
  <c r="S198" i="6"/>
  <c r="R198" i="6"/>
  <c r="T198" i="6" s="1"/>
  <c r="Q198" i="6"/>
  <c r="P198" i="6"/>
  <c r="L198" i="6"/>
  <c r="J198" i="6"/>
  <c r="H198" i="6"/>
  <c r="F198" i="6"/>
  <c r="E198" i="6"/>
  <c r="K198" i="6" s="1"/>
  <c r="D198" i="6"/>
  <c r="U197" i="6"/>
  <c r="T197" i="6"/>
  <c r="N197" i="6"/>
  <c r="O197" i="6" s="1"/>
  <c r="M197" i="6"/>
  <c r="K197" i="6"/>
  <c r="I197" i="6"/>
  <c r="G197" i="6"/>
  <c r="U196" i="6"/>
  <c r="T196" i="6"/>
  <c r="N196" i="6"/>
  <c r="O196" i="6" s="1"/>
  <c r="M196" i="6"/>
  <c r="K196" i="6"/>
  <c r="I196" i="6"/>
  <c r="G196" i="6"/>
  <c r="U195" i="6"/>
  <c r="T195" i="6"/>
  <c r="N195" i="6"/>
  <c r="O195" i="6" s="1"/>
  <c r="M195" i="6"/>
  <c r="K195" i="6"/>
  <c r="I195" i="6"/>
  <c r="G195" i="6"/>
  <c r="U194" i="6"/>
  <c r="T194" i="6"/>
  <c r="N194" i="6"/>
  <c r="O194" i="6" s="1"/>
  <c r="M194" i="6"/>
  <c r="K194" i="6"/>
  <c r="I194" i="6"/>
  <c r="G194" i="6"/>
  <c r="U193" i="6"/>
  <c r="T193" i="6"/>
  <c r="N193" i="6"/>
  <c r="O193" i="6" s="1"/>
  <c r="M193" i="6"/>
  <c r="K193" i="6"/>
  <c r="I193" i="6"/>
  <c r="G193" i="6"/>
  <c r="U192" i="6"/>
  <c r="T192" i="6"/>
  <c r="N192" i="6"/>
  <c r="O192" i="6" s="1"/>
  <c r="M192" i="6"/>
  <c r="K192" i="6"/>
  <c r="I192" i="6"/>
  <c r="G192" i="6"/>
  <c r="S191" i="6"/>
  <c r="R191" i="6"/>
  <c r="T191" i="6" s="1"/>
  <c r="Q191" i="6"/>
  <c r="P191" i="6"/>
  <c r="L191" i="6"/>
  <c r="J191" i="6"/>
  <c r="H191" i="6"/>
  <c r="F191" i="6"/>
  <c r="N191" i="6" s="1"/>
  <c r="E191" i="6"/>
  <c r="M191" i="6" s="1"/>
  <c r="D191" i="6"/>
  <c r="U190" i="6"/>
  <c r="T190" i="6"/>
  <c r="N190" i="6"/>
  <c r="O190" i="6" s="1"/>
  <c r="M190" i="6"/>
  <c r="K190" i="6"/>
  <c r="I190" i="6"/>
  <c r="G190" i="6"/>
  <c r="U189" i="6"/>
  <c r="T189" i="6"/>
  <c r="N189" i="6"/>
  <c r="O189" i="6" s="1"/>
  <c r="M189" i="6"/>
  <c r="K189" i="6"/>
  <c r="I189" i="6"/>
  <c r="G189" i="6"/>
  <c r="U188" i="6"/>
  <c r="T188" i="6"/>
  <c r="N188" i="6"/>
  <c r="O188" i="6" s="1"/>
  <c r="M188" i="6"/>
  <c r="K188" i="6"/>
  <c r="I188" i="6"/>
  <c r="G188" i="6"/>
  <c r="U187" i="6"/>
  <c r="T187" i="6"/>
  <c r="N187" i="6"/>
  <c r="O187" i="6" s="1"/>
  <c r="M187" i="6"/>
  <c r="K187" i="6"/>
  <c r="I187" i="6"/>
  <c r="G187" i="6"/>
  <c r="U186" i="6"/>
  <c r="T186" i="6"/>
  <c r="N186" i="6"/>
  <c r="O186" i="6" s="1"/>
  <c r="M186" i="6"/>
  <c r="K186" i="6"/>
  <c r="I186" i="6"/>
  <c r="G186" i="6"/>
  <c r="S185" i="6"/>
  <c r="R185" i="6"/>
  <c r="Q185" i="6"/>
  <c r="P185" i="6"/>
  <c r="L185" i="6"/>
  <c r="J185" i="6"/>
  <c r="H185" i="6"/>
  <c r="F185" i="6"/>
  <c r="N185" i="6" s="1"/>
  <c r="O185" i="6" s="1"/>
  <c r="E185" i="6"/>
  <c r="D185" i="6"/>
  <c r="U184" i="6"/>
  <c r="T184" i="6"/>
  <c r="N184" i="6"/>
  <c r="O184" i="6" s="1"/>
  <c r="M184" i="6"/>
  <c r="K184" i="6"/>
  <c r="I184" i="6"/>
  <c r="G184" i="6"/>
  <c r="U183" i="6"/>
  <c r="T183" i="6"/>
  <c r="O183" i="6"/>
  <c r="N183" i="6"/>
  <c r="M183" i="6"/>
  <c r="K183" i="6"/>
  <c r="I183" i="6"/>
  <c r="G183" i="6"/>
  <c r="U182" i="6"/>
  <c r="T182" i="6"/>
  <c r="N182" i="6"/>
  <c r="O182" i="6" s="1"/>
  <c r="M182" i="6"/>
  <c r="K182" i="6"/>
  <c r="I182" i="6"/>
  <c r="G182" i="6"/>
  <c r="U181" i="6"/>
  <c r="T181" i="6"/>
  <c r="N181" i="6"/>
  <c r="O181" i="6" s="1"/>
  <c r="M181" i="6"/>
  <c r="K181" i="6"/>
  <c r="I181" i="6"/>
  <c r="G181" i="6"/>
  <c r="U180" i="6"/>
  <c r="T180" i="6"/>
  <c r="O180" i="6"/>
  <c r="N180" i="6"/>
  <c r="M180" i="6"/>
  <c r="K180" i="6"/>
  <c r="I180" i="6"/>
  <c r="G180" i="6"/>
  <c r="S179" i="6"/>
  <c r="R179" i="6"/>
  <c r="T179" i="6" s="1"/>
  <c r="Q179" i="6"/>
  <c r="P179" i="6"/>
  <c r="L179" i="6"/>
  <c r="J179" i="6"/>
  <c r="H179" i="6"/>
  <c r="F179" i="6"/>
  <c r="N179" i="6" s="1"/>
  <c r="O179" i="6" s="1"/>
  <c r="E179" i="6"/>
  <c r="M179" i="6" s="1"/>
  <c r="D179" i="6"/>
  <c r="U178" i="6"/>
  <c r="T178" i="6"/>
  <c r="O178" i="6"/>
  <c r="N178" i="6"/>
  <c r="M178" i="6"/>
  <c r="K178" i="6"/>
  <c r="I178" i="6"/>
  <c r="G178" i="6"/>
  <c r="U177" i="6"/>
  <c r="T177" i="6"/>
  <c r="N177" i="6"/>
  <c r="O177" i="6" s="1"/>
  <c r="M177" i="6"/>
  <c r="K177" i="6"/>
  <c r="I177" i="6"/>
  <c r="G177" i="6"/>
  <c r="U176" i="6"/>
  <c r="T176" i="6"/>
  <c r="N176" i="6"/>
  <c r="O176" i="6" s="1"/>
  <c r="M176" i="6"/>
  <c r="K176" i="6"/>
  <c r="I176" i="6"/>
  <c r="G176" i="6"/>
  <c r="U175" i="6"/>
  <c r="T175" i="6"/>
  <c r="N175" i="6"/>
  <c r="O175" i="6" s="1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S170" i="6"/>
  <c r="R170" i="6"/>
  <c r="T170" i="6" s="1"/>
  <c r="Q170" i="6"/>
  <c r="P170" i="6"/>
  <c r="L170" i="6"/>
  <c r="J170" i="6"/>
  <c r="H170" i="6"/>
  <c r="F170" i="6"/>
  <c r="N170" i="6" s="1"/>
  <c r="E170" i="6"/>
  <c r="D170" i="6"/>
  <c r="S169" i="6"/>
  <c r="R169" i="6"/>
  <c r="T169" i="6" s="1"/>
  <c r="Q169" i="6"/>
  <c r="P169" i="6"/>
  <c r="L169" i="6"/>
  <c r="J169" i="6"/>
  <c r="H169" i="6"/>
  <c r="F169" i="6"/>
  <c r="N169" i="6" s="1"/>
  <c r="E169" i="6"/>
  <c r="D169" i="6"/>
  <c r="I169" i="6" s="1"/>
  <c r="U168" i="6"/>
  <c r="T168" i="6"/>
  <c r="O168" i="6"/>
  <c r="N168" i="6"/>
  <c r="M168" i="6"/>
  <c r="K168" i="6"/>
  <c r="I168" i="6"/>
  <c r="G168" i="6"/>
  <c r="U167" i="6"/>
  <c r="T167" i="6"/>
  <c r="N167" i="6"/>
  <c r="O167" i="6" s="1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N165" i="6"/>
  <c r="O165" i="6" s="1"/>
  <c r="M165" i="6"/>
  <c r="K165" i="6"/>
  <c r="I165" i="6"/>
  <c r="G165" i="6"/>
  <c r="U164" i="6"/>
  <c r="T164" i="6"/>
  <c r="N164" i="6"/>
  <c r="O164" i="6" s="1"/>
  <c r="M164" i="6"/>
  <c r="K164" i="6"/>
  <c r="I164" i="6"/>
  <c r="G164" i="6"/>
  <c r="S163" i="6"/>
  <c r="R163" i="6"/>
  <c r="T163" i="6" s="1"/>
  <c r="Q163" i="6"/>
  <c r="P163" i="6"/>
  <c r="L163" i="6"/>
  <c r="J163" i="6"/>
  <c r="H163" i="6"/>
  <c r="F163" i="6"/>
  <c r="N163" i="6" s="1"/>
  <c r="E163" i="6"/>
  <c r="D163" i="6"/>
  <c r="I163" i="6" s="1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N160" i="6"/>
  <c r="O160" i="6" s="1"/>
  <c r="M160" i="6"/>
  <c r="K160" i="6"/>
  <c r="I160" i="6"/>
  <c r="G160" i="6"/>
  <c r="U159" i="6"/>
  <c r="T159" i="6"/>
  <c r="N159" i="6"/>
  <c r="O159" i="6" s="1"/>
  <c r="M159" i="6"/>
  <c r="K159" i="6"/>
  <c r="I159" i="6"/>
  <c r="G159" i="6"/>
  <c r="U158" i="6"/>
  <c r="T158" i="6"/>
  <c r="N158" i="6"/>
  <c r="O158" i="6" s="1"/>
  <c r="M158" i="6"/>
  <c r="K158" i="6"/>
  <c r="I158" i="6"/>
  <c r="G158" i="6"/>
  <c r="S157" i="6"/>
  <c r="R157" i="6"/>
  <c r="T157" i="6" s="1"/>
  <c r="Q157" i="6"/>
  <c r="P157" i="6"/>
  <c r="L157" i="6"/>
  <c r="J157" i="6"/>
  <c r="H157" i="6"/>
  <c r="F157" i="6"/>
  <c r="N157" i="6" s="1"/>
  <c r="E157" i="6"/>
  <c r="M157" i="6" s="1"/>
  <c r="D157" i="6"/>
  <c r="U156" i="6"/>
  <c r="T156" i="6"/>
  <c r="O156" i="6"/>
  <c r="N156" i="6"/>
  <c r="M156" i="6"/>
  <c r="K156" i="6"/>
  <c r="I156" i="6"/>
  <c r="G156" i="6"/>
  <c r="U155" i="6"/>
  <c r="T155" i="6"/>
  <c r="N155" i="6"/>
  <c r="O155" i="6" s="1"/>
  <c r="M155" i="6"/>
  <c r="K155" i="6"/>
  <c r="I155" i="6"/>
  <c r="G155" i="6"/>
  <c r="U154" i="6"/>
  <c r="T154" i="6"/>
  <c r="N154" i="6"/>
  <c r="O154" i="6" s="1"/>
  <c r="M154" i="6"/>
  <c r="K154" i="6"/>
  <c r="I154" i="6"/>
  <c r="G154" i="6"/>
  <c r="U153" i="6"/>
  <c r="T153" i="6"/>
  <c r="N153" i="6"/>
  <c r="O153" i="6" s="1"/>
  <c r="M153" i="6"/>
  <c r="K153" i="6"/>
  <c r="I153" i="6"/>
  <c r="G153" i="6"/>
  <c r="U152" i="6"/>
  <c r="T152" i="6"/>
  <c r="N152" i="6"/>
  <c r="O152" i="6" s="1"/>
  <c r="M152" i="6"/>
  <c r="K152" i="6"/>
  <c r="I152" i="6"/>
  <c r="G152" i="6"/>
  <c r="U151" i="6"/>
  <c r="T151" i="6"/>
  <c r="N151" i="6"/>
  <c r="O151" i="6" s="1"/>
  <c r="M151" i="6"/>
  <c r="K151" i="6"/>
  <c r="I151" i="6"/>
  <c r="G151" i="6"/>
  <c r="S150" i="6"/>
  <c r="R150" i="6"/>
  <c r="T150" i="6" s="1"/>
  <c r="Q150" i="6"/>
  <c r="P150" i="6"/>
  <c r="L150" i="6"/>
  <c r="J150" i="6"/>
  <c r="H150" i="6"/>
  <c r="F150" i="6"/>
  <c r="E150" i="6"/>
  <c r="M150" i="6" s="1"/>
  <c r="D150" i="6"/>
  <c r="G150" i="6" s="1"/>
  <c r="U149" i="6"/>
  <c r="T149" i="6"/>
  <c r="O149" i="6"/>
  <c r="N149" i="6"/>
  <c r="M149" i="6"/>
  <c r="K149" i="6"/>
  <c r="I149" i="6"/>
  <c r="G149" i="6"/>
  <c r="U148" i="6"/>
  <c r="T148" i="6"/>
  <c r="O148" i="6"/>
  <c r="N148" i="6"/>
  <c r="M148" i="6"/>
  <c r="K148" i="6"/>
  <c r="I148" i="6"/>
  <c r="G148" i="6"/>
  <c r="U147" i="6"/>
  <c r="T147" i="6"/>
  <c r="N147" i="6"/>
  <c r="O147" i="6" s="1"/>
  <c r="M147" i="6"/>
  <c r="K147" i="6"/>
  <c r="I147" i="6"/>
  <c r="G147" i="6"/>
  <c r="U146" i="6"/>
  <c r="T146" i="6"/>
  <c r="O146" i="6"/>
  <c r="N146" i="6"/>
  <c r="M146" i="6"/>
  <c r="K146" i="6"/>
  <c r="I146" i="6"/>
  <c r="G146" i="6"/>
  <c r="U145" i="6"/>
  <c r="T145" i="6"/>
  <c r="O145" i="6"/>
  <c r="N145" i="6"/>
  <c r="M145" i="6"/>
  <c r="K145" i="6"/>
  <c r="I145" i="6"/>
  <c r="G145" i="6"/>
  <c r="S144" i="6"/>
  <c r="R144" i="6"/>
  <c r="T144" i="6" s="1"/>
  <c r="Q144" i="6"/>
  <c r="P144" i="6"/>
  <c r="L144" i="6"/>
  <c r="J144" i="6"/>
  <c r="H144" i="6"/>
  <c r="F144" i="6"/>
  <c r="E144" i="6"/>
  <c r="K144" i="6" s="1"/>
  <c r="D144" i="6"/>
  <c r="G144" i="6" s="1"/>
  <c r="U143" i="6"/>
  <c r="T143" i="6"/>
  <c r="O143" i="6"/>
  <c r="N143" i="6"/>
  <c r="M143" i="6"/>
  <c r="K143" i="6"/>
  <c r="I143" i="6"/>
  <c r="G143" i="6"/>
  <c r="U142" i="6"/>
  <c r="T142" i="6"/>
  <c r="N142" i="6"/>
  <c r="O142" i="6" s="1"/>
  <c r="M142" i="6"/>
  <c r="K142" i="6"/>
  <c r="I142" i="6"/>
  <c r="G142" i="6"/>
  <c r="U141" i="6"/>
  <c r="T141" i="6"/>
  <c r="N141" i="6"/>
  <c r="O141" i="6" s="1"/>
  <c r="M141" i="6"/>
  <c r="K141" i="6"/>
  <c r="I141" i="6"/>
  <c r="G141" i="6"/>
  <c r="U140" i="6"/>
  <c r="T140" i="6"/>
  <c r="N140" i="6"/>
  <c r="O140" i="6" s="1"/>
  <c r="M140" i="6"/>
  <c r="K140" i="6"/>
  <c r="I140" i="6"/>
  <c r="G140" i="6"/>
  <c r="U139" i="6"/>
  <c r="T139" i="6"/>
  <c r="N139" i="6"/>
  <c r="O139" i="6" s="1"/>
  <c r="M139" i="6"/>
  <c r="K139" i="6"/>
  <c r="I139" i="6"/>
  <c r="G139" i="6"/>
  <c r="U138" i="6"/>
  <c r="T138" i="6"/>
  <c r="O138" i="6"/>
  <c r="N138" i="6"/>
  <c r="M138" i="6"/>
  <c r="K138" i="6"/>
  <c r="I138" i="6"/>
  <c r="G138" i="6"/>
  <c r="S137" i="6"/>
  <c r="R137" i="6"/>
  <c r="T137" i="6" s="1"/>
  <c r="Q137" i="6"/>
  <c r="P137" i="6"/>
  <c r="L137" i="6"/>
  <c r="J137" i="6"/>
  <c r="H137" i="6"/>
  <c r="F137" i="6"/>
  <c r="E137" i="6"/>
  <c r="M137" i="6" s="1"/>
  <c r="D137" i="6"/>
  <c r="G137" i="6" s="1"/>
  <c r="U136" i="6"/>
  <c r="T136" i="6"/>
  <c r="O136" i="6"/>
  <c r="N136" i="6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N134" i="6"/>
  <c r="O134" i="6" s="1"/>
  <c r="M134" i="6"/>
  <c r="K134" i="6"/>
  <c r="I134" i="6"/>
  <c r="G134" i="6"/>
  <c r="U133" i="6"/>
  <c r="T133" i="6"/>
  <c r="N133" i="6"/>
  <c r="O133" i="6" s="1"/>
  <c r="M133" i="6"/>
  <c r="K133" i="6"/>
  <c r="I133" i="6"/>
  <c r="G133" i="6"/>
  <c r="S132" i="6"/>
  <c r="R132" i="6"/>
  <c r="T132" i="6" s="1"/>
  <c r="Q132" i="6"/>
  <c r="P132" i="6"/>
  <c r="L132" i="6"/>
  <c r="J132" i="6"/>
  <c r="U132" i="6" s="1"/>
  <c r="H132" i="6"/>
  <c r="F132" i="6"/>
  <c r="E132" i="6"/>
  <c r="D132" i="6"/>
  <c r="U131" i="6"/>
  <c r="T131" i="6"/>
  <c r="O131" i="6"/>
  <c r="N131" i="6"/>
  <c r="M131" i="6"/>
  <c r="K131" i="6"/>
  <c r="I131" i="6"/>
  <c r="G131" i="6"/>
  <c r="U130" i="6"/>
  <c r="T130" i="6"/>
  <c r="N130" i="6"/>
  <c r="O130" i="6" s="1"/>
  <c r="M130" i="6"/>
  <c r="K130" i="6"/>
  <c r="I130" i="6"/>
  <c r="G130" i="6"/>
  <c r="U129" i="6"/>
  <c r="T129" i="6"/>
  <c r="O129" i="6"/>
  <c r="N129" i="6"/>
  <c r="M129" i="6"/>
  <c r="K129" i="6"/>
  <c r="I129" i="6"/>
  <c r="G129" i="6"/>
  <c r="U128" i="6"/>
  <c r="T128" i="6"/>
  <c r="N128" i="6"/>
  <c r="O128" i="6" s="1"/>
  <c r="M128" i="6"/>
  <c r="K128" i="6"/>
  <c r="I128" i="6"/>
  <c r="G128" i="6"/>
  <c r="U127" i="6"/>
  <c r="T127" i="6"/>
  <c r="O127" i="6"/>
  <c r="N127" i="6"/>
  <c r="M127" i="6"/>
  <c r="K127" i="6"/>
  <c r="I127" i="6"/>
  <c r="G127" i="6"/>
  <c r="S126" i="6"/>
  <c r="R126" i="6"/>
  <c r="T126" i="6" s="1"/>
  <c r="Q126" i="6"/>
  <c r="P126" i="6"/>
  <c r="L126" i="6"/>
  <c r="J126" i="6"/>
  <c r="H126" i="6"/>
  <c r="F126" i="6"/>
  <c r="N126" i="6" s="1"/>
  <c r="E126" i="6"/>
  <c r="D126" i="6"/>
  <c r="G126" i="6" s="1"/>
  <c r="U125" i="6"/>
  <c r="T125" i="6"/>
  <c r="O125" i="6"/>
  <c r="N125" i="6"/>
  <c r="M125" i="6"/>
  <c r="K125" i="6"/>
  <c r="I125" i="6"/>
  <c r="G125" i="6"/>
  <c r="U124" i="6"/>
  <c r="T124" i="6"/>
  <c r="N124" i="6"/>
  <c r="O124" i="6" s="1"/>
  <c r="M124" i="6"/>
  <c r="K124" i="6"/>
  <c r="I124" i="6"/>
  <c r="G124" i="6"/>
  <c r="U123" i="6"/>
  <c r="T123" i="6"/>
  <c r="N123" i="6"/>
  <c r="O123" i="6" s="1"/>
  <c r="M123" i="6"/>
  <c r="K123" i="6"/>
  <c r="I123" i="6"/>
  <c r="G123" i="6"/>
  <c r="U122" i="6"/>
  <c r="T122" i="6"/>
  <c r="N122" i="6"/>
  <c r="O122" i="6" s="1"/>
  <c r="M122" i="6"/>
  <c r="K122" i="6"/>
  <c r="I122" i="6"/>
  <c r="G122" i="6"/>
  <c r="S121" i="6"/>
  <c r="R121" i="6"/>
  <c r="T121" i="6" s="1"/>
  <c r="Q121" i="6"/>
  <c r="P121" i="6"/>
  <c r="L121" i="6"/>
  <c r="J121" i="6"/>
  <c r="H121" i="6"/>
  <c r="F121" i="6"/>
  <c r="E121" i="6"/>
  <c r="M121" i="6" s="1"/>
  <c r="D121" i="6"/>
  <c r="U120" i="6"/>
  <c r="T120" i="6"/>
  <c r="O120" i="6"/>
  <c r="N120" i="6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N117" i="6"/>
  <c r="O117" i="6" s="1"/>
  <c r="M117" i="6"/>
  <c r="K117" i="6"/>
  <c r="I117" i="6"/>
  <c r="G117" i="6"/>
  <c r="U116" i="6"/>
  <c r="T116" i="6"/>
  <c r="O116" i="6"/>
  <c r="N116" i="6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N114" i="6"/>
  <c r="O114" i="6" s="1"/>
  <c r="M114" i="6"/>
  <c r="K114" i="6"/>
  <c r="I114" i="6"/>
  <c r="G114" i="6"/>
  <c r="U113" i="6"/>
  <c r="T113" i="6"/>
  <c r="N113" i="6"/>
  <c r="O113" i="6" s="1"/>
  <c r="M113" i="6"/>
  <c r="K113" i="6"/>
  <c r="I113" i="6"/>
  <c r="G113" i="6"/>
  <c r="S112" i="6"/>
  <c r="R112" i="6"/>
  <c r="T112" i="6" s="1"/>
  <c r="Q112" i="6"/>
  <c r="P112" i="6"/>
  <c r="U112" i="6" s="1"/>
  <c r="L112" i="6"/>
  <c r="J112" i="6"/>
  <c r="H112" i="6"/>
  <c r="F112" i="6"/>
  <c r="N112" i="6" s="1"/>
  <c r="E112" i="6"/>
  <c r="D112" i="6"/>
  <c r="U111" i="6"/>
  <c r="T111" i="6"/>
  <c r="O111" i="6"/>
  <c r="N111" i="6"/>
  <c r="M111" i="6"/>
  <c r="K111" i="6"/>
  <c r="I111" i="6"/>
  <c r="G111" i="6"/>
  <c r="U110" i="6"/>
  <c r="T110" i="6"/>
  <c r="N110" i="6"/>
  <c r="O110" i="6" s="1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N108" i="6"/>
  <c r="O108" i="6" s="1"/>
  <c r="M108" i="6"/>
  <c r="K108" i="6"/>
  <c r="I108" i="6"/>
  <c r="G108" i="6"/>
  <c r="U107" i="6"/>
  <c r="T107" i="6"/>
  <c r="O107" i="6"/>
  <c r="N107" i="6"/>
  <c r="M107" i="6"/>
  <c r="K107" i="6"/>
  <c r="I107" i="6"/>
  <c r="G107" i="6"/>
  <c r="S106" i="6"/>
  <c r="R106" i="6"/>
  <c r="Q106" i="6"/>
  <c r="P106" i="6"/>
  <c r="U106" i="6" s="1"/>
  <c r="L106" i="6"/>
  <c r="J106" i="6"/>
  <c r="H106" i="6"/>
  <c r="F106" i="6"/>
  <c r="E106" i="6"/>
  <c r="D106" i="6"/>
  <c r="U105" i="6"/>
  <c r="T105" i="6"/>
  <c r="N105" i="6"/>
  <c r="O105" i="6" s="1"/>
  <c r="M105" i="6"/>
  <c r="K105" i="6"/>
  <c r="I105" i="6"/>
  <c r="G105" i="6"/>
  <c r="S102" i="6"/>
  <c r="R102" i="6"/>
  <c r="T102" i="6" s="1"/>
  <c r="Q102" i="6"/>
  <c r="P102" i="6"/>
  <c r="L102" i="6"/>
  <c r="J102" i="6"/>
  <c r="H102" i="6"/>
  <c r="F102" i="6"/>
  <c r="E102" i="6"/>
  <c r="K102" i="6" s="1"/>
  <c r="D102" i="6"/>
  <c r="G102" i="6" s="1"/>
  <c r="S101" i="6"/>
  <c r="R101" i="6"/>
  <c r="T101" i="6" s="1"/>
  <c r="Q101" i="6"/>
  <c r="P101" i="6"/>
  <c r="L101" i="6"/>
  <c r="J101" i="6"/>
  <c r="H101" i="6"/>
  <c r="F101" i="6"/>
  <c r="N101" i="6" s="1"/>
  <c r="E101" i="6"/>
  <c r="M101" i="6" s="1"/>
  <c r="D101" i="6"/>
  <c r="U100" i="6"/>
  <c r="T100" i="6"/>
  <c r="N100" i="6"/>
  <c r="O100" i="6" s="1"/>
  <c r="M100" i="6"/>
  <c r="K100" i="6"/>
  <c r="I100" i="6"/>
  <c r="G100" i="6"/>
  <c r="U99" i="6"/>
  <c r="T99" i="6"/>
  <c r="N99" i="6"/>
  <c r="O99" i="6" s="1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N97" i="6"/>
  <c r="O97" i="6" s="1"/>
  <c r="M97" i="6"/>
  <c r="K97" i="6"/>
  <c r="I97" i="6"/>
  <c r="G97" i="6"/>
  <c r="S96" i="6"/>
  <c r="R96" i="6"/>
  <c r="Q96" i="6"/>
  <c r="P96" i="6"/>
  <c r="U96" i="6" s="1"/>
  <c r="L96" i="6"/>
  <c r="J96" i="6"/>
  <c r="H96" i="6"/>
  <c r="F96" i="6"/>
  <c r="N96" i="6" s="1"/>
  <c r="E96" i="6"/>
  <c r="D96" i="6"/>
  <c r="U95" i="6"/>
  <c r="T95" i="6"/>
  <c r="O95" i="6"/>
  <c r="N95" i="6"/>
  <c r="M95" i="6"/>
  <c r="K95" i="6"/>
  <c r="I95" i="6"/>
  <c r="G95" i="6"/>
  <c r="U94" i="6"/>
  <c r="T94" i="6"/>
  <c r="N94" i="6"/>
  <c r="O94" i="6" s="1"/>
  <c r="M94" i="6"/>
  <c r="K94" i="6"/>
  <c r="I94" i="6"/>
  <c r="G94" i="6"/>
  <c r="U93" i="6"/>
  <c r="T93" i="6"/>
  <c r="N93" i="6"/>
  <c r="O93" i="6" s="1"/>
  <c r="M93" i="6"/>
  <c r="K93" i="6"/>
  <c r="I93" i="6"/>
  <c r="G93" i="6"/>
  <c r="U92" i="6"/>
  <c r="T92" i="6"/>
  <c r="N92" i="6"/>
  <c r="O92" i="6" s="1"/>
  <c r="M92" i="6"/>
  <c r="K92" i="6"/>
  <c r="I92" i="6"/>
  <c r="G92" i="6"/>
  <c r="S91" i="6"/>
  <c r="R91" i="6"/>
  <c r="Q91" i="6"/>
  <c r="P91" i="6"/>
  <c r="U91" i="6" s="1"/>
  <c r="L91" i="6"/>
  <c r="J91" i="6"/>
  <c r="H91" i="6"/>
  <c r="F91" i="6"/>
  <c r="E91" i="6"/>
  <c r="D91" i="6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S85" i="6"/>
  <c r="R85" i="6"/>
  <c r="T85" i="6" s="1"/>
  <c r="Q85" i="6"/>
  <c r="P85" i="6"/>
  <c r="L85" i="6"/>
  <c r="J85" i="6"/>
  <c r="H85" i="6"/>
  <c r="F85" i="6"/>
  <c r="N85" i="6" s="1"/>
  <c r="E85" i="6"/>
  <c r="K85" i="6" s="1"/>
  <c r="D85" i="6"/>
  <c r="G85" i="6" s="1"/>
  <c r="S84" i="6"/>
  <c r="R84" i="6"/>
  <c r="T84" i="6" s="1"/>
  <c r="Q84" i="6"/>
  <c r="P84" i="6"/>
  <c r="L84" i="6"/>
  <c r="J84" i="6"/>
  <c r="H84" i="6"/>
  <c r="F84" i="6"/>
  <c r="E84" i="6"/>
  <c r="M84" i="6" s="1"/>
  <c r="D84" i="6"/>
  <c r="U83" i="6"/>
  <c r="T83" i="6"/>
  <c r="N83" i="6"/>
  <c r="O83" i="6" s="1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N81" i="6"/>
  <c r="O81" i="6" s="1"/>
  <c r="M81" i="6"/>
  <c r="K81" i="6"/>
  <c r="I81" i="6"/>
  <c r="G81" i="6"/>
  <c r="U80" i="6"/>
  <c r="T80" i="6"/>
  <c r="O80" i="6"/>
  <c r="N80" i="6"/>
  <c r="M80" i="6"/>
  <c r="K80" i="6"/>
  <c r="I80" i="6"/>
  <c r="G80" i="6"/>
  <c r="U79" i="6"/>
  <c r="T79" i="6"/>
  <c r="N79" i="6"/>
  <c r="O79" i="6" s="1"/>
  <c r="M79" i="6"/>
  <c r="K79" i="6"/>
  <c r="I79" i="6"/>
  <c r="G79" i="6"/>
  <c r="S78" i="6"/>
  <c r="R78" i="6"/>
  <c r="T78" i="6" s="1"/>
  <c r="Q78" i="6"/>
  <c r="P78" i="6"/>
  <c r="U78" i="6" s="1"/>
  <c r="L78" i="6"/>
  <c r="J78" i="6"/>
  <c r="H78" i="6"/>
  <c r="F78" i="6"/>
  <c r="N78" i="6" s="1"/>
  <c r="E78" i="6"/>
  <c r="D78" i="6"/>
  <c r="U77" i="6"/>
  <c r="T77" i="6"/>
  <c r="O77" i="6"/>
  <c r="N77" i="6"/>
  <c r="M77" i="6"/>
  <c r="K77" i="6"/>
  <c r="I77" i="6"/>
  <c r="G77" i="6"/>
  <c r="U76" i="6"/>
  <c r="T76" i="6"/>
  <c r="O76" i="6"/>
  <c r="N76" i="6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N74" i="6"/>
  <c r="O74" i="6" s="1"/>
  <c r="M74" i="6"/>
  <c r="K74" i="6"/>
  <c r="I74" i="6"/>
  <c r="G74" i="6"/>
  <c r="U73" i="6"/>
  <c r="T73" i="6"/>
  <c r="N73" i="6"/>
  <c r="O73" i="6" s="1"/>
  <c r="M73" i="6"/>
  <c r="K73" i="6"/>
  <c r="I73" i="6"/>
  <c r="G73" i="6"/>
  <c r="U72" i="6"/>
  <c r="T72" i="6"/>
  <c r="N72" i="6"/>
  <c r="O72" i="6" s="1"/>
  <c r="M72" i="6"/>
  <c r="K72" i="6"/>
  <c r="I72" i="6"/>
  <c r="G72" i="6"/>
  <c r="U71" i="6"/>
  <c r="T71" i="6"/>
  <c r="N71" i="6"/>
  <c r="O71" i="6" s="1"/>
  <c r="M71" i="6"/>
  <c r="K71" i="6"/>
  <c r="I71" i="6"/>
  <c r="G71" i="6"/>
  <c r="S70" i="6"/>
  <c r="R70" i="6"/>
  <c r="Q70" i="6"/>
  <c r="P70" i="6"/>
  <c r="U70" i="6" s="1"/>
  <c r="L70" i="6"/>
  <c r="J70" i="6"/>
  <c r="H70" i="6"/>
  <c r="F70" i="6"/>
  <c r="E70" i="6"/>
  <c r="D70" i="6"/>
  <c r="U69" i="6"/>
  <c r="T69" i="6"/>
  <c r="O69" i="6"/>
  <c r="N69" i="6"/>
  <c r="M69" i="6"/>
  <c r="K69" i="6"/>
  <c r="I69" i="6"/>
  <c r="G69" i="6"/>
  <c r="U68" i="6"/>
  <c r="T68" i="6"/>
  <c r="N68" i="6"/>
  <c r="O68" i="6" s="1"/>
  <c r="M68" i="6"/>
  <c r="K68" i="6"/>
  <c r="I68" i="6"/>
  <c r="G68" i="6"/>
  <c r="U67" i="6"/>
  <c r="T67" i="6"/>
  <c r="N67" i="6"/>
  <c r="O67" i="6" s="1"/>
  <c r="M67" i="6"/>
  <c r="K67" i="6"/>
  <c r="I67" i="6"/>
  <c r="G67" i="6"/>
  <c r="U66" i="6"/>
  <c r="T66" i="6"/>
  <c r="N66" i="6"/>
  <c r="O66" i="6" s="1"/>
  <c r="M66" i="6"/>
  <c r="K66" i="6"/>
  <c r="I66" i="6"/>
  <c r="G66" i="6"/>
  <c r="U65" i="6"/>
  <c r="T65" i="6"/>
  <c r="N65" i="6"/>
  <c r="O65" i="6" s="1"/>
  <c r="M65" i="6"/>
  <c r="K65" i="6"/>
  <c r="I65" i="6"/>
  <c r="G65" i="6"/>
  <c r="U64" i="6"/>
  <c r="T64" i="6"/>
  <c r="O64" i="6"/>
  <c r="N64" i="6"/>
  <c r="M64" i="6"/>
  <c r="K64" i="6"/>
  <c r="I64" i="6"/>
  <c r="G64" i="6"/>
  <c r="S63" i="6"/>
  <c r="R63" i="6"/>
  <c r="T63" i="6" s="1"/>
  <c r="Q63" i="6"/>
  <c r="P63" i="6"/>
  <c r="U63" i="6" s="1"/>
  <c r="L63" i="6"/>
  <c r="J63" i="6"/>
  <c r="H63" i="6"/>
  <c r="F63" i="6"/>
  <c r="N63" i="6" s="1"/>
  <c r="E63" i="6"/>
  <c r="K63" i="6" s="1"/>
  <c r="D63" i="6"/>
  <c r="G63" i="6" s="1"/>
  <c r="U62" i="6"/>
  <c r="T62" i="6"/>
  <c r="O62" i="6"/>
  <c r="N62" i="6"/>
  <c r="M62" i="6"/>
  <c r="K62" i="6"/>
  <c r="I62" i="6"/>
  <c r="G62" i="6"/>
  <c r="U61" i="6"/>
  <c r="T61" i="6"/>
  <c r="N61" i="6"/>
  <c r="O61" i="6" s="1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R58" i="6"/>
  <c r="T58" i="6" s="1"/>
  <c r="Q58" i="6"/>
  <c r="P58" i="6"/>
  <c r="L58" i="6"/>
  <c r="J58" i="6"/>
  <c r="H58" i="6"/>
  <c r="F58" i="6"/>
  <c r="E58" i="6"/>
  <c r="M58" i="6" s="1"/>
  <c r="D58" i="6"/>
  <c r="U57" i="6"/>
  <c r="T57" i="6"/>
  <c r="N57" i="6"/>
  <c r="O57" i="6" s="1"/>
  <c r="M57" i="6"/>
  <c r="K57" i="6"/>
  <c r="I57" i="6"/>
  <c r="G57" i="6"/>
  <c r="S54" i="6"/>
  <c r="R54" i="6"/>
  <c r="T54" i="6" s="1"/>
  <c r="Q54" i="6"/>
  <c r="P54" i="6"/>
  <c r="U54" i="6" s="1"/>
  <c r="L54" i="6"/>
  <c r="J54" i="6"/>
  <c r="H54" i="6"/>
  <c r="F54" i="6"/>
  <c r="N54" i="6" s="1"/>
  <c r="E54" i="6"/>
  <c r="D54" i="6"/>
  <c r="S53" i="6"/>
  <c r="R53" i="6"/>
  <c r="Q53" i="6"/>
  <c r="P53" i="6"/>
  <c r="U53" i="6" s="1"/>
  <c r="L53" i="6"/>
  <c r="J53" i="6"/>
  <c r="H53" i="6"/>
  <c r="F53" i="6"/>
  <c r="E53" i="6"/>
  <c r="M53" i="6" s="1"/>
  <c r="D53" i="6"/>
  <c r="U52" i="6"/>
  <c r="T52" i="6"/>
  <c r="N52" i="6"/>
  <c r="O52" i="6" s="1"/>
  <c r="M52" i="6"/>
  <c r="K52" i="6"/>
  <c r="I52" i="6"/>
  <c r="G52" i="6"/>
  <c r="U51" i="6"/>
  <c r="T51" i="6"/>
  <c r="N51" i="6"/>
  <c r="O51" i="6" s="1"/>
  <c r="M51" i="6"/>
  <c r="K51" i="6"/>
  <c r="I51" i="6"/>
  <c r="G51" i="6"/>
  <c r="U50" i="6"/>
  <c r="T50" i="6"/>
  <c r="N50" i="6"/>
  <c r="O50" i="6" s="1"/>
  <c r="M50" i="6"/>
  <c r="K50" i="6"/>
  <c r="I50" i="6"/>
  <c r="G50" i="6"/>
  <c r="U49" i="6"/>
  <c r="T49" i="6"/>
  <c r="N49" i="6"/>
  <c r="O49" i="6" s="1"/>
  <c r="M49" i="6"/>
  <c r="K49" i="6"/>
  <c r="I49" i="6"/>
  <c r="G49" i="6"/>
  <c r="U48" i="6"/>
  <c r="T48" i="6"/>
  <c r="N48" i="6"/>
  <c r="O48" i="6" s="1"/>
  <c r="M48" i="6"/>
  <c r="K48" i="6"/>
  <c r="I48" i="6"/>
  <c r="G48" i="6"/>
  <c r="S47" i="6"/>
  <c r="R47" i="6"/>
  <c r="T47" i="6" s="1"/>
  <c r="Q47" i="6"/>
  <c r="P47" i="6"/>
  <c r="L47" i="6"/>
  <c r="J47" i="6"/>
  <c r="H47" i="6"/>
  <c r="F47" i="6"/>
  <c r="E47" i="6"/>
  <c r="K47" i="6" s="1"/>
  <c r="D47" i="6"/>
  <c r="G47" i="6" s="1"/>
  <c r="U46" i="6"/>
  <c r="T46" i="6"/>
  <c r="N46" i="6"/>
  <c r="O46" i="6" s="1"/>
  <c r="M46" i="6"/>
  <c r="K46" i="6"/>
  <c r="I46" i="6"/>
  <c r="G46" i="6"/>
  <c r="U45" i="6"/>
  <c r="T45" i="6"/>
  <c r="N45" i="6"/>
  <c r="O45" i="6" s="1"/>
  <c r="M45" i="6"/>
  <c r="K45" i="6"/>
  <c r="I45" i="6"/>
  <c r="G45" i="6"/>
  <c r="U44" i="6"/>
  <c r="T44" i="6"/>
  <c r="N44" i="6"/>
  <c r="O44" i="6" s="1"/>
  <c r="M44" i="6"/>
  <c r="K44" i="6"/>
  <c r="I44" i="6"/>
  <c r="G44" i="6"/>
  <c r="U43" i="6"/>
  <c r="T43" i="6"/>
  <c r="N43" i="6"/>
  <c r="O43" i="6" s="1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S40" i="6"/>
  <c r="R40" i="6"/>
  <c r="T40" i="6" s="1"/>
  <c r="Q40" i="6"/>
  <c r="P40" i="6"/>
  <c r="L40" i="6"/>
  <c r="J40" i="6"/>
  <c r="H40" i="6"/>
  <c r="F40" i="6"/>
  <c r="E40" i="6"/>
  <c r="M40" i="6" s="1"/>
  <c r="D40" i="6"/>
  <c r="U39" i="6"/>
  <c r="T39" i="6"/>
  <c r="O39" i="6"/>
  <c r="N39" i="6"/>
  <c r="M39" i="6"/>
  <c r="K39" i="6"/>
  <c r="I39" i="6"/>
  <c r="G39" i="6"/>
  <c r="U38" i="6"/>
  <c r="T38" i="6"/>
  <c r="N38" i="6"/>
  <c r="O38" i="6" s="1"/>
  <c r="M38" i="6"/>
  <c r="K38" i="6"/>
  <c r="I38" i="6"/>
  <c r="G38" i="6"/>
  <c r="U37" i="6"/>
  <c r="T37" i="6"/>
  <c r="N37" i="6"/>
  <c r="O37" i="6" s="1"/>
  <c r="M37" i="6"/>
  <c r="K37" i="6"/>
  <c r="I37" i="6"/>
  <c r="G37" i="6"/>
  <c r="U36" i="6"/>
  <c r="T36" i="6"/>
  <c r="N36" i="6"/>
  <c r="O36" i="6" s="1"/>
  <c r="M36" i="6"/>
  <c r="K36" i="6"/>
  <c r="I36" i="6"/>
  <c r="G36" i="6"/>
  <c r="S35" i="6"/>
  <c r="R35" i="6"/>
  <c r="Q35" i="6"/>
  <c r="P35" i="6"/>
  <c r="U35" i="6" s="1"/>
  <c r="L35" i="6"/>
  <c r="J35" i="6"/>
  <c r="H35" i="6"/>
  <c r="F35" i="6"/>
  <c r="N35" i="6" s="1"/>
  <c r="E35" i="6"/>
  <c r="D35" i="6"/>
  <c r="U34" i="6"/>
  <c r="T34" i="6"/>
  <c r="O34" i="6"/>
  <c r="N34" i="6"/>
  <c r="M34" i="6"/>
  <c r="K34" i="6"/>
  <c r="I34" i="6"/>
  <c r="G34" i="6"/>
  <c r="U33" i="6"/>
  <c r="T33" i="6"/>
  <c r="N33" i="6"/>
  <c r="O33" i="6" s="1"/>
  <c r="M33" i="6"/>
  <c r="K33" i="6"/>
  <c r="I33" i="6"/>
  <c r="G33" i="6"/>
  <c r="U32" i="6"/>
  <c r="T32" i="6"/>
  <c r="N32" i="6"/>
  <c r="O32" i="6" s="1"/>
  <c r="M32" i="6"/>
  <c r="K32" i="6"/>
  <c r="I32" i="6"/>
  <c r="G32" i="6"/>
  <c r="U31" i="6"/>
  <c r="T31" i="6"/>
  <c r="N31" i="6"/>
  <c r="O31" i="6" s="1"/>
  <c r="M31" i="6"/>
  <c r="K31" i="6"/>
  <c r="I31" i="6"/>
  <c r="G31" i="6"/>
  <c r="U30" i="6"/>
  <c r="T30" i="6"/>
  <c r="N30" i="6"/>
  <c r="O30" i="6" s="1"/>
  <c r="M30" i="6"/>
  <c r="K30" i="6"/>
  <c r="I30" i="6"/>
  <c r="G30" i="6"/>
  <c r="U29" i="6"/>
  <c r="T29" i="6"/>
  <c r="N29" i="6"/>
  <c r="O29" i="6" s="1"/>
  <c r="M29" i="6"/>
  <c r="K29" i="6"/>
  <c r="I29" i="6"/>
  <c r="G29" i="6"/>
  <c r="U28" i="6"/>
  <c r="T28" i="6"/>
  <c r="N28" i="6"/>
  <c r="O28" i="6" s="1"/>
  <c r="M28" i="6"/>
  <c r="K28" i="6"/>
  <c r="I28" i="6"/>
  <c r="G28" i="6"/>
  <c r="S27" i="6"/>
  <c r="R27" i="6"/>
  <c r="Q27" i="6"/>
  <c r="P27" i="6"/>
  <c r="U27" i="6" s="1"/>
  <c r="L27" i="6"/>
  <c r="J27" i="6"/>
  <c r="H27" i="6"/>
  <c r="F27" i="6"/>
  <c r="N27" i="6" s="1"/>
  <c r="E27" i="6"/>
  <c r="M27" i="6" s="1"/>
  <c r="D27" i="6"/>
  <c r="I27" i="6" s="1"/>
  <c r="U26" i="6"/>
  <c r="T26" i="6"/>
  <c r="N26" i="6"/>
  <c r="O26" i="6" s="1"/>
  <c r="M26" i="6"/>
  <c r="K26" i="6"/>
  <c r="I26" i="6"/>
  <c r="G26" i="6"/>
  <c r="U25" i="6"/>
  <c r="T25" i="6"/>
  <c r="N25" i="6"/>
  <c r="O25" i="6" s="1"/>
  <c r="M25" i="6"/>
  <c r="K25" i="6"/>
  <c r="I25" i="6"/>
  <c r="G25" i="6"/>
  <c r="U24" i="6"/>
  <c r="T24" i="6"/>
  <c r="N24" i="6"/>
  <c r="O24" i="6" s="1"/>
  <c r="M24" i="6"/>
  <c r="K24" i="6"/>
  <c r="I24" i="6"/>
  <c r="G24" i="6"/>
  <c r="U23" i="6"/>
  <c r="T23" i="6"/>
  <c r="N23" i="6"/>
  <c r="O23" i="6" s="1"/>
  <c r="M23" i="6"/>
  <c r="K23" i="6"/>
  <c r="I23" i="6"/>
  <c r="G23" i="6"/>
  <c r="U22" i="6"/>
  <c r="T22" i="6"/>
  <c r="N22" i="6"/>
  <c r="O22" i="6" s="1"/>
  <c r="M22" i="6"/>
  <c r="K22" i="6"/>
  <c r="I22" i="6"/>
  <c r="G22" i="6"/>
  <c r="U21" i="6"/>
  <c r="T21" i="6"/>
  <c r="N21" i="6"/>
  <c r="O21" i="6" s="1"/>
  <c r="M21" i="6"/>
  <c r="K21" i="6"/>
  <c r="I21" i="6"/>
  <c r="G21" i="6"/>
  <c r="U20" i="6"/>
  <c r="T20" i="6"/>
  <c r="N20" i="6"/>
  <c r="O20" i="6" s="1"/>
  <c r="M20" i="6"/>
  <c r="K20" i="6"/>
  <c r="I20" i="6"/>
  <c r="G20" i="6"/>
  <c r="S19" i="6"/>
  <c r="R19" i="6"/>
  <c r="T19" i="6" s="1"/>
  <c r="Q19" i="6"/>
  <c r="P19" i="6"/>
  <c r="L19" i="6"/>
  <c r="J19" i="6"/>
  <c r="H19" i="6"/>
  <c r="F19" i="6"/>
  <c r="E19" i="6"/>
  <c r="K19" i="6" s="1"/>
  <c r="D19" i="6"/>
  <c r="G19" i="6" s="1"/>
  <c r="U18" i="6"/>
  <c r="T18" i="6"/>
  <c r="O18" i="6"/>
  <c r="N18" i="6"/>
  <c r="M18" i="6"/>
  <c r="K18" i="6"/>
  <c r="I18" i="6"/>
  <c r="G18" i="6"/>
  <c r="U17" i="6"/>
  <c r="T17" i="6"/>
  <c r="N17" i="6"/>
  <c r="O17" i="6" s="1"/>
  <c r="M17" i="6"/>
  <c r="K17" i="6"/>
  <c r="I17" i="6"/>
  <c r="G17" i="6"/>
  <c r="U16" i="6"/>
  <c r="T16" i="6"/>
  <c r="N16" i="6"/>
  <c r="O16" i="6" s="1"/>
  <c r="M16" i="6"/>
  <c r="K16" i="6"/>
  <c r="I16" i="6"/>
  <c r="G16" i="6"/>
  <c r="U15" i="6"/>
  <c r="T15" i="6"/>
  <c r="N15" i="6"/>
  <c r="O15" i="6" s="1"/>
  <c r="M15" i="6"/>
  <c r="K15" i="6"/>
  <c r="I15" i="6"/>
  <c r="G15" i="6"/>
  <c r="U14" i="6"/>
  <c r="T14" i="6"/>
  <c r="N14" i="6"/>
  <c r="O14" i="6" s="1"/>
  <c r="M14" i="6"/>
  <c r="K14" i="6"/>
  <c r="I14" i="6"/>
  <c r="G14" i="6"/>
  <c r="U13" i="6"/>
  <c r="T13" i="6"/>
  <c r="N13" i="6"/>
  <c r="O13" i="6" s="1"/>
  <c r="M13" i="6"/>
  <c r="K13" i="6"/>
  <c r="I13" i="6"/>
  <c r="G13" i="6"/>
  <c r="U12" i="6"/>
  <c r="T12" i="6"/>
  <c r="N12" i="6"/>
  <c r="O12" i="6" s="1"/>
  <c r="M12" i="6"/>
  <c r="K12" i="6"/>
  <c r="I12" i="6"/>
  <c r="G12" i="6"/>
  <c r="U11" i="6"/>
  <c r="T11" i="6"/>
  <c r="N11" i="6"/>
  <c r="O11" i="6" s="1"/>
  <c r="M11" i="6"/>
  <c r="K11" i="6"/>
  <c r="I11" i="6"/>
  <c r="G11" i="6"/>
  <c r="S10" i="6"/>
  <c r="R10" i="6"/>
  <c r="T10" i="6" s="1"/>
  <c r="Q10" i="6"/>
  <c r="P10" i="6"/>
  <c r="L10" i="6"/>
  <c r="J10" i="6"/>
  <c r="H10" i="6"/>
  <c r="F10" i="6"/>
  <c r="N10" i="6" s="1"/>
  <c r="E10" i="6"/>
  <c r="M10" i="6" s="1"/>
  <c r="D10" i="6"/>
  <c r="U9" i="6"/>
  <c r="T9" i="6"/>
  <c r="N9" i="6"/>
  <c r="O9" i="6" s="1"/>
  <c r="M9" i="6"/>
  <c r="K9" i="6"/>
  <c r="I9" i="6"/>
  <c r="G9" i="6"/>
  <c r="U8" i="6"/>
  <c r="T8" i="6"/>
  <c r="N8" i="6"/>
  <c r="O8" i="6" s="1"/>
  <c r="M8" i="6"/>
  <c r="K8" i="6"/>
  <c r="I8" i="6"/>
  <c r="G8" i="6"/>
  <c r="S339" i="5"/>
  <c r="R339" i="5"/>
  <c r="T339" i="5" s="1"/>
  <c r="Q339" i="5"/>
  <c r="P339" i="5"/>
  <c r="L339" i="5"/>
  <c r="J339" i="5"/>
  <c r="H339" i="5"/>
  <c r="F339" i="5"/>
  <c r="E339" i="5"/>
  <c r="D339" i="5"/>
  <c r="G339" i="5" s="1"/>
  <c r="S338" i="5"/>
  <c r="R338" i="5"/>
  <c r="T338" i="5" s="1"/>
  <c r="Q338" i="5"/>
  <c r="P338" i="5"/>
  <c r="L338" i="5"/>
  <c r="J338" i="5"/>
  <c r="H338" i="5"/>
  <c r="F338" i="5"/>
  <c r="N338" i="5" s="1"/>
  <c r="E338" i="5"/>
  <c r="M338" i="5" s="1"/>
  <c r="D338" i="5"/>
  <c r="I338" i="5" s="1"/>
  <c r="S337" i="5"/>
  <c r="R337" i="5"/>
  <c r="T337" i="5" s="1"/>
  <c r="Q337" i="5"/>
  <c r="P337" i="5"/>
  <c r="L337" i="5"/>
  <c r="J337" i="5"/>
  <c r="H337" i="5"/>
  <c r="F337" i="5"/>
  <c r="N337" i="5" s="1"/>
  <c r="E337" i="5"/>
  <c r="K337" i="5" s="1"/>
  <c r="D337" i="5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O333" i="5"/>
  <c r="N333" i="5"/>
  <c r="M333" i="5"/>
  <c r="K333" i="5"/>
  <c r="I333" i="5"/>
  <c r="G333" i="5"/>
  <c r="S332" i="5"/>
  <c r="R332" i="5"/>
  <c r="T332" i="5" s="1"/>
  <c r="Q332" i="5"/>
  <c r="P332" i="5"/>
  <c r="L332" i="5"/>
  <c r="J332" i="5"/>
  <c r="H332" i="5"/>
  <c r="F332" i="5"/>
  <c r="N332" i="5" s="1"/>
  <c r="E332" i="5"/>
  <c r="D332" i="5"/>
  <c r="I332" i="5" s="1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N324" i="5"/>
  <c r="O324" i="5" s="1"/>
  <c r="M324" i="5"/>
  <c r="K324" i="5"/>
  <c r="I324" i="5"/>
  <c r="G324" i="5"/>
  <c r="S323" i="5"/>
  <c r="R323" i="5"/>
  <c r="T323" i="5" s="1"/>
  <c r="Q323" i="5"/>
  <c r="P323" i="5"/>
  <c r="L323" i="5"/>
  <c r="J323" i="5"/>
  <c r="H323" i="5"/>
  <c r="F323" i="5"/>
  <c r="N323" i="5" s="1"/>
  <c r="E323" i="5"/>
  <c r="D323" i="5"/>
  <c r="G323" i="5" s="1"/>
  <c r="U322" i="5"/>
  <c r="T322" i="5"/>
  <c r="N322" i="5"/>
  <c r="O322" i="5" s="1"/>
  <c r="M322" i="5"/>
  <c r="K322" i="5"/>
  <c r="I322" i="5"/>
  <c r="G322" i="5"/>
  <c r="U321" i="5"/>
  <c r="T321" i="5"/>
  <c r="N321" i="5"/>
  <c r="O321" i="5" s="1"/>
  <c r="M321" i="5"/>
  <c r="K321" i="5"/>
  <c r="I321" i="5"/>
  <c r="G321" i="5"/>
  <c r="U320" i="5"/>
  <c r="T320" i="5"/>
  <c r="N320" i="5"/>
  <c r="O320" i="5" s="1"/>
  <c r="M320" i="5"/>
  <c r="K320" i="5"/>
  <c r="I320" i="5"/>
  <c r="G320" i="5"/>
  <c r="U319" i="5"/>
  <c r="T319" i="5"/>
  <c r="N319" i="5"/>
  <c r="O319" i="5" s="1"/>
  <c r="M319" i="5"/>
  <c r="K319" i="5"/>
  <c r="I319" i="5"/>
  <c r="G319" i="5"/>
  <c r="U318" i="5"/>
  <c r="T318" i="5"/>
  <c r="N318" i="5"/>
  <c r="O318" i="5" s="1"/>
  <c r="M318" i="5"/>
  <c r="K318" i="5"/>
  <c r="I318" i="5"/>
  <c r="G318" i="5"/>
  <c r="S317" i="5"/>
  <c r="R317" i="5"/>
  <c r="T317" i="5" s="1"/>
  <c r="Q317" i="5"/>
  <c r="P317" i="5"/>
  <c r="L317" i="5"/>
  <c r="J317" i="5"/>
  <c r="H317" i="5"/>
  <c r="F317" i="5"/>
  <c r="N317" i="5" s="1"/>
  <c r="E317" i="5"/>
  <c r="M317" i="5" s="1"/>
  <c r="D317" i="5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S310" i="5"/>
  <c r="R310" i="5"/>
  <c r="T310" i="5" s="1"/>
  <c r="Q310" i="5"/>
  <c r="P310" i="5"/>
  <c r="L310" i="5"/>
  <c r="J310" i="5"/>
  <c r="H310" i="5"/>
  <c r="F310" i="5"/>
  <c r="N310" i="5" s="1"/>
  <c r="E310" i="5"/>
  <c r="K310" i="5" s="1"/>
  <c r="D310" i="5"/>
  <c r="U309" i="5"/>
  <c r="T309" i="5"/>
  <c r="N309" i="5"/>
  <c r="O309" i="5" s="1"/>
  <c r="M309" i="5"/>
  <c r="K309" i="5"/>
  <c r="I309" i="5"/>
  <c r="G309" i="5"/>
  <c r="U308" i="5"/>
  <c r="T308" i="5"/>
  <c r="N308" i="5"/>
  <c r="O308" i="5" s="1"/>
  <c r="M308" i="5"/>
  <c r="K308" i="5"/>
  <c r="I308" i="5"/>
  <c r="G308" i="5"/>
  <c r="U307" i="5"/>
  <c r="T307" i="5"/>
  <c r="N307" i="5"/>
  <c r="O307" i="5" s="1"/>
  <c r="M307" i="5"/>
  <c r="K307" i="5"/>
  <c r="I307" i="5"/>
  <c r="G307" i="5"/>
  <c r="U306" i="5"/>
  <c r="T306" i="5"/>
  <c r="N306" i="5"/>
  <c r="O306" i="5" s="1"/>
  <c r="M306" i="5"/>
  <c r="K306" i="5"/>
  <c r="I306" i="5"/>
  <c r="G306" i="5"/>
  <c r="U305" i="5"/>
  <c r="T305" i="5"/>
  <c r="N305" i="5"/>
  <c r="O305" i="5" s="1"/>
  <c r="M305" i="5"/>
  <c r="K305" i="5"/>
  <c r="I305" i="5"/>
  <c r="G305" i="5"/>
  <c r="U304" i="5"/>
  <c r="T304" i="5"/>
  <c r="N304" i="5"/>
  <c r="O304" i="5" s="1"/>
  <c r="M304" i="5"/>
  <c r="K304" i="5"/>
  <c r="I304" i="5"/>
  <c r="G304" i="5"/>
  <c r="S303" i="5"/>
  <c r="R303" i="5"/>
  <c r="T303" i="5" s="1"/>
  <c r="Q303" i="5"/>
  <c r="P303" i="5"/>
  <c r="L303" i="5"/>
  <c r="J303" i="5"/>
  <c r="H303" i="5"/>
  <c r="F303" i="5"/>
  <c r="N303" i="5" s="1"/>
  <c r="O303" i="5" s="1"/>
  <c r="E303" i="5"/>
  <c r="D303" i="5"/>
  <c r="U302" i="5"/>
  <c r="T302" i="5"/>
  <c r="N302" i="5"/>
  <c r="O302" i="5" s="1"/>
  <c r="M302" i="5"/>
  <c r="K302" i="5"/>
  <c r="I302" i="5"/>
  <c r="G302" i="5"/>
  <c r="S299" i="5"/>
  <c r="R299" i="5"/>
  <c r="T299" i="5" s="1"/>
  <c r="Q299" i="5"/>
  <c r="P299" i="5"/>
  <c r="L299" i="5"/>
  <c r="J299" i="5"/>
  <c r="H299" i="5"/>
  <c r="F299" i="5"/>
  <c r="N299" i="5" s="1"/>
  <c r="E299" i="5"/>
  <c r="D299" i="5"/>
  <c r="G299" i="5" s="1"/>
  <c r="S298" i="5"/>
  <c r="R298" i="5"/>
  <c r="T298" i="5" s="1"/>
  <c r="Q298" i="5"/>
  <c r="P298" i="5"/>
  <c r="L298" i="5"/>
  <c r="J298" i="5"/>
  <c r="H298" i="5"/>
  <c r="F298" i="5"/>
  <c r="N298" i="5" s="1"/>
  <c r="E298" i="5"/>
  <c r="M298" i="5" s="1"/>
  <c r="D298" i="5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N295" i="5"/>
  <c r="O295" i="5" s="1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S292" i="5"/>
  <c r="R292" i="5"/>
  <c r="T292" i="5" s="1"/>
  <c r="Q292" i="5"/>
  <c r="P292" i="5"/>
  <c r="L292" i="5"/>
  <c r="J292" i="5"/>
  <c r="H292" i="5"/>
  <c r="F292" i="5"/>
  <c r="N292" i="5" s="1"/>
  <c r="E292" i="5"/>
  <c r="K292" i="5" s="1"/>
  <c r="D292" i="5"/>
  <c r="U291" i="5"/>
  <c r="T291" i="5"/>
  <c r="O291" i="5"/>
  <c r="N291" i="5"/>
  <c r="M291" i="5"/>
  <c r="K291" i="5"/>
  <c r="I291" i="5"/>
  <c r="G291" i="5"/>
  <c r="U290" i="5"/>
  <c r="T290" i="5"/>
  <c r="N290" i="5"/>
  <c r="O290" i="5" s="1"/>
  <c r="M290" i="5"/>
  <c r="K290" i="5"/>
  <c r="I290" i="5"/>
  <c r="G290" i="5"/>
  <c r="U289" i="5"/>
  <c r="T289" i="5"/>
  <c r="N289" i="5"/>
  <c r="O289" i="5" s="1"/>
  <c r="M289" i="5"/>
  <c r="K289" i="5"/>
  <c r="I289" i="5"/>
  <c r="G289" i="5"/>
  <c r="U288" i="5"/>
  <c r="T288" i="5"/>
  <c r="O288" i="5"/>
  <c r="N288" i="5"/>
  <c r="M288" i="5"/>
  <c r="K288" i="5"/>
  <c r="I288" i="5"/>
  <c r="G288" i="5"/>
  <c r="U287" i="5"/>
  <c r="T287" i="5"/>
  <c r="O287" i="5"/>
  <c r="N287" i="5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R285" i="5"/>
  <c r="T285" i="5" s="1"/>
  <c r="Q285" i="5"/>
  <c r="P285" i="5"/>
  <c r="L285" i="5"/>
  <c r="J285" i="5"/>
  <c r="H285" i="5"/>
  <c r="F285" i="5"/>
  <c r="N285" i="5" s="1"/>
  <c r="O285" i="5" s="1"/>
  <c r="E285" i="5"/>
  <c r="D285" i="5"/>
  <c r="I285" i="5" s="1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O282" i="5"/>
  <c r="N282" i="5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N278" i="5"/>
  <c r="O278" i="5" s="1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O276" i="5"/>
  <c r="N276" i="5"/>
  <c r="M276" i="5"/>
  <c r="K276" i="5"/>
  <c r="I276" i="5"/>
  <c r="G276" i="5"/>
  <c r="S275" i="5"/>
  <c r="R275" i="5"/>
  <c r="T275" i="5" s="1"/>
  <c r="Q275" i="5"/>
  <c r="P275" i="5"/>
  <c r="L275" i="5"/>
  <c r="J275" i="5"/>
  <c r="H275" i="5"/>
  <c r="F275" i="5"/>
  <c r="N275" i="5" s="1"/>
  <c r="E275" i="5"/>
  <c r="D275" i="5"/>
  <c r="G275" i="5" s="1"/>
  <c r="U274" i="5"/>
  <c r="T274" i="5"/>
  <c r="O274" i="5"/>
  <c r="N274" i="5"/>
  <c r="M274" i="5"/>
  <c r="K274" i="5"/>
  <c r="I274" i="5"/>
  <c r="G274" i="5"/>
  <c r="U273" i="5"/>
  <c r="T273" i="5"/>
  <c r="O273" i="5"/>
  <c r="N273" i="5"/>
  <c r="M273" i="5"/>
  <c r="K273" i="5"/>
  <c r="I273" i="5"/>
  <c r="G273" i="5"/>
  <c r="U272" i="5"/>
  <c r="T272" i="5"/>
  <c r="N272" i="5"/>
  <c r="O272" i="5" s="1"/>
  <c r="M272" i="5"/>
  <c r="K272" i="5"/>
  <c r="I272" i="5"/>
  <c r="G272" i="5"/>
  <c r="U271" i="5"/>
  <c r="T271" i="5"/>
  <c r="N271" i="5"/>
  <c r="O271" i="5" s="1"/>
  <c r="M271" i="5"/>
  <c r="K271" i="5"/>
  <c r="I271" i="5"/>
  <c r="G271" i="5"/>
  <c r="U270" i="5"/>
  <c r="T270" i="5"/>
  <c r="N270" i="5"/>
  <c r="O270" i="5" s="1"/>
  <c r="M270" i="5"/>
  <c r="K270" i="5"/>
  <c r="I270" i="5"/>
  <c r="G270" i="5"/>
  <c r="U269" i="5"/>
  <c r="T269" i="5"/>
  <c r="N269" i="5"/>
  <c r="O269" i="5" s="1"/>
  <c r="M269" i="5"/>
  <c r="K269" i="5"/>
  <c r="I269" i="5"/>
  <c r="G269" i="5"/>
  <c r="U268" i="5"/>
  <c r="T268" i="5"/>
  <c r="O268" i="5"/>
  <c r="N268" i="5"/>
  <c r="M268" i="5"/>
  <c r="K268" i="5"/>
  <c r="I268" i="5"/>
  <c r="G268" i="5"/>
  <c r="S267" i="5"/>
  <c r="R267" i="5"/>
  <c r="T267" i="5" s="1"/>
  <c r="Q267" i="5"/>
  <c r="P267" i="5"/>
  <c r="L267" i="5"/>
  <c r="J267" i="5"/>
  <c r="H267" i="5"/>
  <c r="F267" i="5"/>
  <c r="E267" i="5"/>
  <c r="D267" i="5"/>
  <c r="U266" i="5"/>
  <c r="T266" i="5"/>
  <c r="O266" i="5"/>
  <c r="N266" i="5"/>
  <c r="M266" i="5"/>
  <c r="K266" i="5"/>
  <c r="I266" i="5"/>
  <c r="G266" i="5"/>
  <c r="U265" i="5"/>
  <c r="T265" i="5"/>
  <c r="O265" i="5"/>
  <c r="N265" i="5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S260" i="5"/>
  <c r="R260" i="5"/>
  <c r="T260" i="5" s="1"/>
  <c r="Q260" i="5"/>
  <c r="P260" i="5"/>
  <c r="L260" i="5"/>
  <c r="J260" i="5"/>
  <c r="H260" i="5"/>
  <c r="F260" i="5"/>
  <c r="N260" i="5" s="1"/>
  <c r="E260" i="5"/>
  <c r="K260" i="5" s="1"/>
  <c r="D260" i="5"/>
  <c r="S259" i="5"/>
  <c r="R259" i="5"/>
  <c r="T259" i="5" s="1"/>
  <c r="Q259" i="5"/>
  <c r="P259" i="5"/>
  <c r="L259" i="5"/>
  <c r="J259" i="5"/>
  <c r="H259" i="5"/>
  <c r="F259" i="5"/>
  <c r="N259" i="5" s="1"/>
  <c r="O259" i="5" s="1"/>
  <c r="E259" i="5"/>
  <c r="K259" i="5" s="1"/>
  <c r="D259" i="5"/>
  <c r="U258" i="5"/>
  <c r="T258" i="5"/>
  <c r="O258" i="5"/>
  <c r="N258" i="5"/>
  <c r="M258" i="5"/>
  <c r="K258" i="5"/>
  <c r="I258" i="5"/>
  <c r="G258" i="5"/>
  <c r="U257" i="5"/>
  <c r="T257" i="5"/>
  <c r="N257" i="5"/>
  <c r="O257" i="5" s="1"/>
  <c r="M257" i="5"/>
  <c r="K257" i="5"/>
  <c r="I257" i="5"/>
  <c r="G257" i="5"/>
  <c r="U256" i="5"/>
  <c r="T256" i="5"/>
  <c r="O256" i="5"/>
  <c r="N256" i="5"/>
  <c r="M256" i="5"/>
  <c r="K256" i="5"/>
  <c r="I256" i="5"/>
  <c r="G256" i="5"/>
  <c r="U255" i="5"/>
  <c r="T255" i="5"/>
  <c r="N255" i="5"/>
  <c r="O255" i="5" s="1"/>
  <c r="M255" i="5"/>
  <c r="K255" i="5"/>
  <c r="I255" i="5"/>
  <c r="G255" i="5"/>
  <c r="S254" i="5"/>
  <c r="R254" i="5"/>
  <c r="T254" i="5" s="1"/>
  <c r="Q254" i="5"/>
  <c r="P254" i="5"/>
  <c r="L254" i="5"/>
  <c r="J254" i="5"/>
  <c r="H254" i="5"/>
  <c r="F254" i="5"/>
  <c r="N254" i="5" s="1"/>
  <c r="E254" i="5"/>
  <c r="D254" i="5"/>
  <c r="G254" i="5" s="1"/>
  <c r="U253" i="5"/>
  <c r="T253" i="5"/>
  <c r="O253" i="5"/>
  <c r="N253" i="5"/>
  <c r="M253" i="5"/>
  <c r="K253" i="5"/>
  <c r="I253" i="5"/>
  <c r="G253" i="5"/>
  <c r="U252" i="5"/>
  <c r="T252" i="5"/>
  <c r="O252" i="5"/>
  <c r="N252" i="5"/>
  <c r="M252" i="5"/>
  <c r="K252" i="5"/>
  <c r="I252" i="5"/>
  <c r="G252" i="5"/>
  <c r="U251" i="5"/>
  <c r="T251" i="5"/>
  <c r="O251" i="5"/>
  <c r="N251" i="5"/>
  <c r="M251" i="5"/>
  <c r="K251" i="5"/>
  <c r="I251" i="5"/>
  <c r="G251" i="5"/>
  <c r="U250" i="5"/>
  <c r="T250" i="5"/>
  <c r="N250" i="5"/>
  <c r="O250" i="5" s="1"/>
  <c r="M250" i="5"/>
  <c r="K250" i="5"/>
  <c r="I250" i="5"/>
  <c r="G250" i="5"/>
  <c r="U249" i="5"/>
  <c r="T249" i="5"/>
  <c r="N249" i="5"/>
  <c r="O249" i="5" s="1"/>
  <c r="M249" i="5"/>
  <c r="K249" i="5"/>
  <c r="I249" i="5"/>
  <c r="G249" i="5"/>
  <c r="U248" i="5"/>
  <c r="T248" i="5"/>
  <c r="N248" i="5"/>
  <c r="O248" i="5" s="1"/>
  <c r="M248" i="5"/>
  <c r="K248" i="5"/>
  <c r="I248" i="5"/>
  <c r="G248" i="5"/>
  <c r="S247" i="5"/>
  <c r="R247" i="5"/>
  <c r="T247" i="5" s="1"/>
  <c r="Q247" i="5"/>
  <c r="P247" i="5"/>
  <c r="L247" i="5"/>
  <c r="J247" i="5"/>
  <c r="H247" i="5"/>
  <c r="F247" i="5"/>
  <c r="N247" i="5" s="1"/>
  <c r="E247" i="5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O244" i="5"/>
  <c r="N244" i="5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O242" i="5"/>
  <c r="N242" i="5"/>
  <c r="M242" i="5"/>
  <c r="K242" i="5"/>
  <c r="I242" i="5"/>
  <c r="G242" i="5"/>
  <c r="U241" i="5"/>
  <c r="T241" i="5"/>
  <c r="O241" i="5"/>
  <c r="N241" i="5"/>
  <c r="M241" i="5"/>
  <c r="K241" i="5"/>
  <c r="I241" i="5"/>
  <c r="G241" i="5"/>
  <c r="S240" i="5"/>
  <c r="R240" i="5"/>
  <c r="T240" i="5" s="1"/>
  <c r="Q240" i="5"/>
  <c r="P240" i="5"/>
  <c r="L240" i="5"/>
  <c r="J240" i="5"/>
  <c r="H240" i="5"/>
  <c r="F240" i="5"/>
  <c r="N240" i="5" s="1"/>
  <c r="E240" i="5"/>
  <c r="K240" i="5" s="1"/>
  <c r="D240" i="5"/>
  <c r="U239" i="5"/>
  <c r="T239" i="5"/>
  <c r="O239" i="5"/>
  <c r="N239" i="5"/>
  <c r="M239" i="5"/>
  <c r="K239" i="5"/>
  <c r="I239" i="5"/>
  <c r="G239" i="5"/>
  <c r="U238" i="5"/>
  <c r="T238" i="5"/>
  <c r="O238" i="5"/>
  <c r="N238" i="5"/>
  <c r="M238" i="5"/>
  <c r="K238" i="5"/>
  <c r="I238" i="5"/>
  <c r="G238" i="5"/>
  <c r="U237" i="5"/>
  <c r="T237" i="5"/>
  <c r="N237" i="5"/>
  <c r="O237" i="5" s="1"/>
  <c r="M237" i="5"/>
  <c r="K237" i="5"/>
  <c r="I237" i="5"/>
  <c r="G237" i="5"/>
  <c r="U236" i="5"/>
  <c r="T236" i="5"/>
  <c r="N236" i="5"/>
  <c r="O236" i="5" s="1"/>
  <c r="M236" i="5"/>
  <c r="K236" i="5"/>
  <c r="I236" i="5"/>
  <c r="G236" i="5"/>
  <c r="U235" i="5"/>
  <c r="T235" i="5"/>
  <c r="N235" i="5"/>
  <c r="O235" i="5" s="1"/>
  <c r="M235" i="5"/>
  <c r="K235" i="5"/>
  <c r="I235" i="5"/>
  <c r="G235" i="5"/>
  <c r="U234" i="5"/>
  <c r="T234" i="5"/>
  <c r="O234" i="5"/>
  <c r="N234" i="5"/>
  <c r="M234" i="5"/>
  <c r="K234" i="5"/>
  <c r="I234" i="5"/>
  <c r="G234" i="5"/>
  <c r="S231" i="5"/>
  <c r="R231" i="5"/>
  <c r="T231" i="5" s="1"/>
  <c r="Q231" i="5"/>
  <c r="P231" i="5"/>
  <c r="L231" i="5"/>
  <c r="J231" i="5"/>
  <c r="H231" i="5"/>
  <c r="F231" i="5"/>
  <c r="N231" i="5" s="1"/>
  <c r="O231" i="5" s="1"/>
  <c r="E231" i="5"/>
  <c r="K231" i="5" s="1"/>
  <c r="D231" i="5"/>
  <c r="S230" i="5"/>
  <c r="R230" i="5"/>
  <c r="T230" i="5" s="1"/>
  <c r="Q230" i="5"/>
  <c r="P230" i="5"/>
  <c r="L230" i="5"/>
  <c r="J230" i="5"/>
  <c r="U230" i="5" s="1"/>
  <c r="H230" i="5"/>
  <c r="F230" i="5"/>
  <c r="N230" i="5" s="1"/>
  <c r="E230" i="5"/>
  <c r="M230" i="5" s="1"/>
  <c r="D230" i="5"/>
  <c r="U229" i="5"/>
  <c r="T229" i="5"/>
  <c r="O229" i="5"/>
  <c r="N229" i="5"/>
  <c r="M229" i="5"/>
  <c r="K229" i="5"/>
  <c r="I229" i="5"/>
  <c r="G229" i="5"/>
  <c r="U228" i="5"/>
  <c r="T228" i="5"/>
  <c r="N228" i="5"/>
  <c r="O228" i="5" s="1"/>
  <c r="M228" i="5"/>
  <c r="K228" i="5"/>
  <c r="I228" i="5"/>
  <c r="G228" i="5"/>
  <c r="U227" i="5"/>
  <c r="T227" i="5"/>
  <c r="O227" i="5"/>
  <c r="N227" i="5"/>
  <c r="M227" i="5"/>
  <c r="K227" i="5"/>
  <c r="I227" i="5"/>
  <c r="G227" i="5"/>
  <c r="U226" i="5"/>
  <c r="T226" i="5"/>
  <c r="N226" i="5"/>
  <c r="O226" i="5" s="1"/>
  <c r="M226" i="5"/>
  <c r="K226" i="5"/>
  <c r="I226" i="5"/>
  <c r="G226" i="5"/>
  <c r="U225" i="5"/>
  <c r="T225" i="5"/>
  <c r="O225" i="5"/>
  <c r="N225" i="5"/>
  <c r="M225" i="5"/>
  <c r="K225" i="5"/>
  <c r="I225" i="5"/>
  <c r="G225" i="5"/>
  <c r="S224" i="5"/>
  <c r="R224" i="5"/>
  <c r="T224" i="5" s="1"/>
  <c r="Q224" i="5"/>
  <c r="P224" i="5"/>
  <c r="L224" i="5"/>
  <c r="J224" i="5"/>
  <c r="H224" i="5"/>
  <c r="F224" i="5"/>
  <c r="N224" i="5" s="1"/>
  <c r="E224" i="5"/>
  <c r="D224" i="5"/>
  <c r="I224" i="5" s="1"/>
  <c r="U223" i="5"/>
  <c r="T223" i="5"/>
  <c r="O223" i="5"/>
  <c r="N223" i="5"/>
  <c r="M223" i="5"/>
  <c r="K223" i="5"/>
  <c r="I223" i="5"/>
  <c r="G223" i="5"/>
  <c r="U222" i="5"/>
  <c r="T222" i="5"/>
  <c r="O222" i="5"/>
  <c r="N222" i="5"/>
  <c r="M222" i="5"/>
  <c r="K222" i="5"/>
  <c r="I222" i="5"/>
  <c r="G222" i="5"/>
  <c r="U221" i="5"/>
  <c r="T221" i="5"/>
  <c r="N221" i="5"/>
  <c r="O221" i="5" s="1"/>
  <c r="M221" i="5"/>
  <c r="K221" i="5"/>
  <c r="I221" i="5"/>
  <c r="G221" i="5"/>
  <c r="U220" i="5"/>
  <c r="T220" i="5"/>
  <c r="O220" i="5"/>
  <c r="N220" i="5"/>
  <c r="M220" i="5"/>
  <c r="K220" i="5"/>
  <c r="I220" i="5"/>
  <c r="G220" i="5"/>
  <c r="U219" i="5"/>
  <c r="T219" i="5"/>
  <c r="N219" i="5"/>
  <c r="O219" i="5" s="1"/>
  <c r="M219" i="5"/>
  <c r="K219" i="5"/>
  <c r="I219" i="5"/>
  <c r="G219" i="5"/>
  <c r="U218" i="5"/>
  <c r="T218" i="5"/>
  <c r="N218" i="5"/>
  <c r="O218" i="5" s="1"/>
  <c r="M218" i="5"/>
  <c r="K218" i="5"/>
  <c r="I218" i="5"/>
  <c r="G218" i="5"/>
  <c r="U217" i="5"/>
  <c r="T217" i="5"/>
  <c r="O217" i="5"/>
  <c r="N217" i="5"/>
  <c r="M217" i="5"/>
  <c r="K217" i="5"/>
  <c r="I217" i="5"/>
  <c r="G217" i="5"/>
  <c r="S216" i="5"/>
  <c r="R216" i="5"/>
  <c r="T216" i="5" s="1"/>
  <c r="Q216" i="5"/>
  <c r="P216" i="5"/>
  <c r="L216" i="5"/>
  <c r="J216" i="5"/>
  <c r="U216" i="5" s="1"/>
  <c r="H216" i="5"/>
  <c r="F216" i="5"/>
  <c r="N216" i="5" s="1"/>
  <c r="E216" i="5"/>
  <c r="M216" i="5" s="1"/>
  <c r="D216" i="5"/>
  <c r="I216" i="5" s="1"/>
  <c r="U215" i="5"/>
  <c r="T215" i="5"/>
  <c r="O215" i="5"/>
  <c r="N215" i="5"/>
  <c r="M215" i="5"/>
  <c r="K215" i="5"/>
  <c r="I215" i="5"/>
  <c r="G215" i="5"/>
  <c r="U214" i="5"/>
  <c r="T214" i="5"/>
  <c r="N214" i="5"/>
  <c r="O214" i="5" s="1"/>
  <c r="M214" i="5"/>
  <c r="K214" i="5"/>
  <c r="I214" i="5"/>
  <c r="G214" i="5"/>
  <c r="U213" i="5"/>
  <c r="T213" i="5"/>
  <c r="O213" i="5"/>
  <c r="N213" i="5"/>
  <c r="M213" i="5"/>
  <c r="K213" i="5"/>
  <c r="I213" i="5"/>
  <c r="G213" i="5"/>
  <c r="U212" i="5"/>
  <c r="T212" i="5"/>
  <c r="O212" i="5"/>
  <c r="N212" i="5"/>
  <c r="M212" i="5"/>
  <c r="K212" i="5"/>
  <c r="I212" i="5"/>
  <c r="G212" i="5"/>
  <c r="U211" i="5"/>
  <c r="T211" i="5"/>
  <c r="N211" i="5"/>
  <c r="O211" i="5" s="1"/>
  <c r="M211" i="5"/>
  <c r="K211" i="5"/>
  <c r="I211" i="5"/>
  <c r="G211" i="5"/>
  <c r="U210" i="5"/>
  <c r="T210" i="5"/>
  <c r="N210" i="5"/>
  <c r="O210" i="5" s="1"/>
  <c r="M210" i="5"/>
  <c r="K210" i="5"/>
  <c r="I210" i="5"/>
  <c r="G210" i="5"/>
  <c r="U209" i="5"/>
  <c r="T209" i="5"/>
  <c r="N209" i="5"/>
  <c r="O209" i="5" s="1"/>
  <c r="M209" i="5"/>
  <c r="K209" i="5"/>
  <c r="I209" i="5"/>
  <c r="G209" i="5"/>
  <c r="U208" i="5"/>
  <c r="T208" i="5"/>
  <c r="O208" i="5"/>
  <c r="N208" i="5"/>
  <c r="M208" i="5"/>
  <c r="K208" i="5"/>
  <c r="I208" i="5"/>
  <c r="G208" i="5"/>
  <c r="S205" i="5"/>
  <c r="R205" i="5"/>
  <c r="T205" i="5" s="1"/>
  <c r="Q205" i="5"/>
  <c r="P205" i="5"/>
  <c r="L205" i="5"/>
  <c r="J205" i="5"/>
  <c r="H205" i="5"/>
  <c r="F205" i="5"/>
  <c r="E205" i="5"/>
  <c r="D205" i="5"/>
  <c r="G205" i="5" s="1"/>
  <c r="S204" i="5"/>
  <c r="R204" i="5"/>
  <c r="T204" i="5" s="1"/>
  <c r="Q204" i="5"/>
  <c r="P204" i="5"/>
  <c r="L204" i="5"/>
  <c r="J204" i="5"/>
  <c r="H204" i="5"/>
  <c r="F204" i="5"/>
  <c r="N204" i="5" s="1"/>
  <c r="E204" i="5"/>
  <c r="M204" i="5" s="1"/>
  <c r="D204" i="5"/>
  <c r="I204" i="5" s="1"/>
  <c r="U203" i="5"/>
  <c r="T203" i="5"/>
  <c r="O203" i="5"/>
  <c r="N203" i="5"/>
  <c r="M203" i="5"/>
  <c r="K203" i="5"/>
  <c r="I203" i="5"/>
  <c r="G203" i="5"/>
  <c r="U202" i="5"/>
  <c r="T202" i="5"/>
  <c r="O202" i="5"/>
  <c r="N202" i="5"/>
  <c r="M202" i="5"/>
  <c r="K202" i="5"/>
  <c r="I202" i="5"/>
  <c r="G202" i="5"/>
  <c r="U201" i="5"/>
  <c r="T201" i="5"/>
  <c r="O201" i="5"/>
  <c r="N201" i="5"/>
  <c r="M201" i="5"/>
  <c r="K201" i="5"/>
  <c r="I201" i="5"/>
  <c r="G201" i="5"/>
  <c r="U200" i="5"/>
  <c r="T200" i="5"/>
  <c r="N200" i="5"/>
  <c r="O200" i="5" s="1"/>
  <c r="M200" i="5"/>
  <c r="K200" i="5"/>
  <c r="I200" i="5"/>
  <c r="G200" i="5"/>
  <c r="U199" i="5"/>
  <c r="T199" i="5"/>
  <c r="O199" i="5"/>
  <c r="N199" i="5"/>
  <c r="M199" i="5"/>
  <c r="K199" i="5"/>
  <c r="I199" i="5"/>
  <c r="G199" i="5"/>
  <c r="S198" i="5"/>
  <c r="R198" i="5"/>
  <c r="Q198" i="5"/>
  <c r="P198" i="5"/>
  <c r="L198" i="5"/>
  <c r="J198" i="5"/>
  <c r="H198" i="5"/>
  <c r="F198" i="5"/>
  <c r="N198" i="5" s="1"/>
  <c r="E198" i="5"/>
  <c r="K198" i="5" s="1"/>
  <c r="D198" i="5"/>
  <c r="I198" i="5" s="1"/>
  <c r="U197" i="5"/>
  <c r="T197" i="5"/>
  <c r="O197" i="5"/>
  <c r="N197" i="5"/>
  <c r="M197" i="5"/>
  <c r="K197" i="5"/>
  <c r="I197" i="5"/>
  <c r="G197" i="5"/>
  <c r="U196" i="5"/>
  <c r="T196" i="5"/>
  <c r="N196" i="5"/>
  <c r="O196" i="5" s="1"/>
  <c r="M196" i="5"/>
  <c r="K196" i="5"/>
  <c r="I196" i="5"/>
  <c r="G196" i="5"/>
  <c r="U195" i="5"/>
  <c r="T195" i="5"/>
  <c r="N195" i="5"/>
  <c r="O195" i="5" s="1"/>
  <c r="M195" i="5"/>
  <c r="K195" i="5"/>
  <c r="I195" i="5"/>
  <c r="G195" i="5"/>
  <c r="U194" i="5"/>
  <c r="T194" i="5"/>
  <c r="O194" i="5"/>
  <c r="N194" i="5"/>
  <c r="M194" i="5"/>
  <c r="K194" i="5"/>
  <c r="I194" i="5"/>
  <c r="G194" i="5"/>
  <c r="U193" i="5"/>
  <c r="T193" i="5"/>
  <c r="O193" i="5"/>
  <c r="N193" i="5"/>
  <c r="M193" i="5"/>
  <c r="K193" i="5"/>
  <c r="I193" i="5"/>
  <c r="G193" i="5"/>
  <c r="U192" i="5"/>
  <c r="T192" i="5"/>
  <c r="O192" i="5"/>
  <c r="N192" i="5"/>
  <c r="M192" i="5"/>
  <c r="K192" i="5"/>
  <c r="I192" i="5"/>
  <c r="G192" i="5"/>
  <c r="S191" i="5"/>
  <c r="R191" i="5"/>
  <c r="T191" i="5" s="1"/>
  <c r="Q191" i="5"/>
  <c r="P191" i="5"/>
  <c r="L191" i="5"/>
  <c r="J191" i="5"/>
  <c r="U191" i="5" s="1"/>
  <c r="H191" i="5"/>
  <c r="F191" i="5"/>
  <c r="N191" i="5" s="1"/>
  <c r="E191" i="5"/>
  <c r="M191" i="5" s="1"/>
  <c r="D191" i="5"/>
  <c r="I191" i="5" s="1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S185" i="5"/>
  <c r="R185" i="5"/>
  <c r="T185" i="5" s="1"/>
  <c r="Q185" i="5"/>
  <c r="P185" i="5"/>
  <c r="L185" i="5"/>
  <c r="J185" i="5"/>
  <c r="H185" i="5"/>
  <c r="F185" i="5"/>
  <c r="E185" i="5"/>
  <c r="D185" i="5"/>
  <c r="G185" i="5" s="1"/>
  <c r="U184" i="5"/>
  <c r="T184" i="5"/>
  <c r="O184" i="5"/>
  <c r="N184" i="5"/>
  <c r="M184" i="5"/>
  <c r="K184" i="5"/>
  <c r="I184" i="5"/>
  <c r="G184" i="5"/>
  <c r="U183" i="5"/>
  <c r="T183" i="5"/>
  <c r="O183" i="5"/>
  <c r="N183" i="5"/>
  <c r="M183" i="5"/>
  <c r="K183" i="5"/>
  <c r="I183" i="5"/>
  <c r="G183" i="5"/>
  <c r="U182" i="5"/>
  <c r="T182" i="5"/>
  <c r="N182" i="5"/>
  <c r="O182" i="5" s="1"/>
  <c r="M182" i="5"/>
  <c r="K182" i="5"/>
  <c r="I182" i="5"/>
  <c r="G182" i="5"/>
  <c r="U181" i="5"/>
  <c r="T181" i="5"/>
  <c r="N181" i="5"/>
  <c r="O181" i="5" s="1"/>
  <c r="M181" i="5"/>
  <c r="K181" i="5"/>
  <c r="I181" i="5"/>
  <c r="G181" i="5"/>
  <c r="U180" i="5"/>
  <c r="T180" i="5"/>
  <c r="O180" i="5"/>
  <c r="N180" i="5"/>
  <c r="M180" i="5"/>
  <c r="K180" i="5"/>
  <c r="I180" i="5"/>
  <c r="G180" i="5"/>
  <c r="S179" i="5"/>
  <c r="R179" i="5"/>
  <c r="T179" i="5" s="1"/>
  <c r="Q179" i="5"/>
  <c r="P179" i="5"/>
  <c r="L179" i="5"/>
  <c r="J179" i="5"/>
  <c r="H179" i="5"/>
  <c r="F179" i="5"/>
  <c r="N179" i="5" s="1"/>
  <c r="E179" i="5"/>
  <c r="M179" i="5" s="1"/>
  <c r="D179" i="5"/>
  <c r="I179" i="5" s="1"/>
  <c r="U178" i="5"/>
  <c r="T178" i="5"/>
  <c r="O178" i="5"/>
  <c r="N178" i="5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O176" i="5"/>
  <c r="N176" i="5"/>
  <c r="M176" i="5"/>
  <c r="K176" i="5"/>
  <c r="I176" i="5"/>
  <c r="G176" i="5"/>
  <c r="U175" i="5"/>
  <c r="T175" i="5"/>
  <c r="N175" i="5"/>
  <c r="O175" i="5" s="1"/>
  <c r="M175" i="5"/>
  <c r="K175" i="5"/>
  <c r="I175" i="5"/>
  <c r="G175" i="5"/>
  <c r="U174" i="5"/>
  <c r="T174" i="5"/>
  <c r="O174" i="5"/>
  <c r="N174" i="5"/>
  <c r="M174" i="5"/>
  <c r="K174" i="5"/>
  <c r="I174" i="5"/>
  <c r="G174" i="5"/>
  <c r="U173" i="5"/>
  <c r="T173" i="5"/>
  <c r="N173" i="5"/>
  <c r="O173" i="5" s="1"/>
  <c r="M173" i="5"/>
  <c r="K173" i="5"/>
  <c r="I173" i="5"/>
  <c r="G173" i="5"/>
  <c r="S170" i="5"/>
  <c r="R170" i="5"/>
  <c r="T170" i="5" s="1"/>
  <c r="Q170" i="5"/>
  <c r="P170" i="5"/>
  <c r="L170" i="5"/>
  <c r="J170" i="5"/>
  <c r="H170" i="5"/>
  <c r="F170" i="5"/>
  <c r="E170" i="5"/>
  <c r="D170" i="5"/>
  <c r="I170" i="5" s="1"/>
  <c r="S169" i="5"/>
  <c r="R169" i="5"/>
  <c r="T169" i="5" s="1"/>
  <c r="Q169" i="5"/>
  <c r="P169" i="5"/>
  <c r="L169" i="5"/>
  <c r="J169" i="5"/>
  <c r="U169" i="5" s="1"/>
  <c r="H169" i="5"/>
  <c r="F169" i="5"/>
  <c r="N169" i="5" s="1"/>
  <c r="E169" i="5"/>
  <c r="M169" i="5" s="1"/>
  <c r="D169" i="5"/>
  <c r="I169" i="5" s="1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O166" i="5"/>
  <c r="N166" i="5"/>
  <c r="M166" i="5"/>
  <c r="K166" i="5"/>
  <c r="I166" i="5"/>
  <c r="G166" i="5"/>
  <c r="U165" i="5"/>
  <c r="T165" i="5"/>
  <c r="N165" i="5"/>
  <c r="O165" i="5" s="1"/>
  <c r="M165" i="5"/>
  <c r="K165" i="5"/>
  <c r="I165" i="5"/>
  <c r="G165" i="5"/>
  <c r="U164" i="5"/>
  <c r="T164" i="5"/>
  <c r="N164" i="5"/>
  <c r="O164" i="5" s="1"/>
  <c r="M164" i="5"/>
  <c r="K164" i="5"/>
  <c r="I164" i="5"/>
  <c r="G164" i="5"/>
  <c r="S163" i="5"/>
  <c r="R163" i="5"/>
  <c r="T163" i="5" s="1"/>
  <c r="Q163" i="5"/>
  <c r="P163" i="5"/>
  <c r="L163" i="5"/>
  <c r="J163" i="5"/>
  <c r="H163" i="5"/>
  <c r="F163" i="5"/>
  <c r="E163" i="5"/>
  <c r="D163" i="5"/>
  <c r="G163" i="5" s="1"/>
  <c r="U162" i="5"/>
  <c r="T162" i="5"/>
  <c r="O162" i="5"/>
  <c r="N162" i="5"/>
  <c r="M162" i="5"/>
  <c r="K162" i="5"/>
  <c r="I162" i="5"/>
  <c r="G162" i="5"/>
  <c r="U161" i="5"/>
  <c r="T161" i="5"/>
  <c r="O161" i="5"/>
  <c r="N161" i="5"/>
  <c r="M161" i="5"/>
  <c r="K161" i="5"/>
  <c r="I161" i="5"/>
  <c r="G161" i="5"/>
  <c r="U160" i="5"/>
  <c r="T160" i="5"/>
  <c r="N160" i="5"/>
  <c r="O160" i="5" s="1"/>
  <c r="M160" i="5"/>
  <c r="K160" i="5"/>
  <c r="I160" i="5"/>
  <c r="G160" i="5"/>
  <c r="U159" i="5"/>
  <c r="T159" i="5"/>
  <c r="N159" i="5"/>
  <c r="O159" i="5" s="1"/>
  <c r="M159" i="5"/>
  <c r="K159" i="5"/>
  <c r="I159" i="5"/>
  <c r="G159" i="5"/>
  <c r="U158" i="5"/>
  <c r="T158" i="5"/>
  <c r="O158" i="5"/>
  <c r="N158" i="5"/>
  <c r="M158" i="5"/>
  <c r="K158" i="5"/>
  <c r="I158" i="5"/>
  <c r="G158" i="5"/>
  <c r="S157" i="5"/>
  <c r="R157" i="5"/>
  <c r="T157" i="5" s="1"/>
  <c r="Q157" i="5"/>
  <c r="P157" i="5"/>
  <c r="L157" i="5"/>
  <c r="J157" i="5"/>
  <c r="H157" i="5"/>
  <c r="F157" i="5"/>
  <c r="N157" i="5" s="1"/>
  <c r="E157" i="5"/>
  <c r="M157" i="5" s="1"/>
  <c r="D157" i="5"/>
  <c r="I157" i="5" s="1"/>
  <c r="U156" i="5"/>
  <c r="T156" i="5"/>
  <c r="O156" i="5"/>
  <c r="N156" i="5"/>
  <c r="M156" i="5"/>
  <c r="K156" i="5"/>
  <c r="I156" i="5"/>
  <c r="G156" i="5"/>
  <c r="U155" i="5"/>
  <c r="T155" i="5"/>
  <c r="O155" i="5"/>
  <c r="N155" i="5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N153" i="5"/>
  <c r="O153" i="5" s="1"/>
  <c r="M153" i="5"/>
  <c r="K153" i="5"/>
  <c r="I153" i="5"/>
  <c r="G153" i="5"/>
  <c r="U152" i="5"/>
  <c r="T152" i="5"/>
  <c r="N152" i="5"/>
  <c r="O152" i="5" s="1"/>
  <c r="M152" i="5"/>
  <c r="K152" i="5"/>
  <c r="I152" i="5"/>
  <c r="G152" i="5"/>
  <c r="U151" i="5"/>
  <c r="T151" i="5"/>
  <c r="O151" i="5"/>
  <c r="N151" i="5"/>
  <c r="M151" i="5"/>
  <c r="K151" i="5"/>
  <c r="I151" i="5"/>
  <c r="G151" i="5"/>
  <c r="S150" i="5"/>
  <c r="R150" i="5"/>
  <c r="T150" i="5" s="1"/>
  <c r="Q150" i="5"/>
  <c r="P150" i="5"/>
  <c r="U150" i="5" s="1"/>
  <c r="L150" i="5"/>
  <c r="J150" i="5"/>
  <c r="H150" i="5"/>
  <c r="F150" i="5"/>
  <c r="N150" i="5" s="1"/>
  <c r="E150" i="5"/>
  <c r="D150" i="5"/>
  <c r="I150" i="5" s="1"/>
  <c r="U149" i="5"/>
  <c r="T149" i="5"/>
  <c r="O149" i="5"/>
  <c r="N149" i="5"/>
  <c r="M149" i="5"/>
  <c r="K149" i="5"/>
  <c r="I149" i="5"/>
  <c r="G149" i="5"/>
  <c r="U148" i="5"/>
  <c r="T148" i="5"/>
  <c r="O148" i="5"/>
  <c r="N148" i="5"/>
  <c r="M148" i="5"/>
  <c r="K148" i="5"/>
  <c r="I148" i="5"/>
  <c r="G148" i="5"/>
  <c r="U147" i="5"/>
  <c r="T147" i="5"/>
  <c r="O147" i="5"/>
  <c r="N147" i="5"/>
  <c r="M147" i="5"/>
  <c r="K147" i="5"/>
  <c r="I147" i="5"/>
  <c r="G147" i="5"/>
  <c r="U146" i="5"/>
  <c r="T146" i="5"/>
  <c r="O146" i="5"/>
  <c r="N146" i="5"/>
  <c r="M146" i="5"/>
  <c r="K146" i="5"/>
  <c r="I146" i="5"/>
  <c r="G146" i="5"/>
  <c r="U145" i="5"/>
  <c r="T145" i="5"/>
  <c r="N145" i="5"/>
  <c r="O145" i="5" s="1"/>
  <c r="M145" i="5"/>
  <c r="K145" i="5"/>
  <c r="I145" i="5"/>
  <c r="G145" i="5"/>
  <c r="S144" i="5"/>
  <c r="R144" i="5"/>
  <c r="T144" i="5" s="1"/>
  <c r="Q144" i="5"/>
  <c r="P144" i="5"/>
  <c r="L144" i="5"/>
  <c r="J144" i="5"/>
  <c r="U144" i="5" s="1"/>
  <c r="H144" i="5"/>
  <c r="F144" i="5"/>
  <c r="N144" i="5" s="1"/>
  <c r="E144" i="5"/>
  <c r="M144" i="5" s="1"/>
  <c r="D144" i="5"/>
  <c r="I144" i="5" s="1"/>
  <c r="U143" i="5"/>
  <c r="T143" i="5"/>
  <c r="O143" i="5"/>
  <c r="N143" i="5"/>
  <c r="M143" i="5"/>
  <c r="K143" i="5"/>
  <c r="I143" i="5"/>
  <c r="G143" i="5"/>
  <c r="U142" i="5"/>
  <c r="T142" i="5"/>
  <c r="O142" i="5"/>
  <c r="N142" i="5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N140" i="5"/>
  <c r="O140" i="5" s="1"/>
  <c r="M140" i="5"/>
  <c r="K140" i="5"/>
  <c r="I140" i="5"/>
  <c r="G140" i="5"/>
  <c r="U139" i="5"/>
  <c r="T139" i="5"/>
  <c r="N139" i="5"/>
  <c r="O139" i="5" s="1"/>
  <c r="M139" i="5"/>
  <c r="K139" i="5"/>
  <c r="I139" i="5"/>
  <c r="G139" i="5"/>
  <c r="U138" i="5"/>
  <c r="T138" i="5"/>
  <c r="N138" i="5"/>
  <c r="O138" i="5" s="1"/>
  <c r="M138" i="5"/>
  <c r="K138" i="5"/>
  <c r="I138" i="5"/>
  <c r="G138" i="5"/>
  <c r="S137" i="5"/>
  <c r="R137" i="5"/>
  <c r="T137" i="5" s="1"/>
  <c r="Q137" i="5"/>
  <c r="P137" i="5"/>
  <c r="L137" i="5"/>
  <c r="J137" i="5"/>
  <c r="H137" i="5"/>
  <c r="F137" i="5"/>
  <c r="E137" i="5"/>
  <c r="D137" i="5"/>
  <c r="G137" i="5" s="1"/>
  <c r="U136" i="5"/>
  <c r="T136" i="5"/>
  <c r="O136" i="5"/>
  <c r="N136" i="5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O134" i="5"/>
  <c r="N134" i="5"/>
  <c r="M134" i="5"/>
  <c r="K134" i="5"/>
  <c r="I134" i="5"/>
  <c r="G134" i="5"/>
  <c r="U133" i="5"/>
  <c r="T133" i="5"/>
  <c r="N133" i="5"/>
  <c r="O133" i="5" s="1"/>
  <c r="M133" i="5"/>
  <c r="K133" i="5"/>
  <c r="I133" i="5"/>
  <c r="G133" i="5"/>
  <c r="S132" i="5"/>
  <c r="R132" i="5"/>
  <c r="T132" i="5" s="1"/>
  <c r="Q132" i="5"/>
  <c r="P132" i="5"/>
  <c r="L132" i="5"/>
  <c r="J132" i="5"/>
  <c r="H132" i="5"/>
  <c r="F132" i="5"/>
  <c r="N132" i="5" s="1"/>
  <c r="E132" i="5"/>
  <c r="M132" i="5" s="1"/>
  <c r="D132" i="5"/>
  <c r="U131" i="5"/>
  <c r="T131" i="5"/>
  <c r="O131" i="5"/>
  <c r="N131" i="5"/>
  <c r="M131" i="5"/>
  <c r="K131" i="5"/>
  <c r="I131" i="5"/>
  <c r="G131" i="5"/>
  <c r="U130" i="5"/>
  <c r="T130" i="5"/>
  <c r="O130" i="5"/>
  <c r="N130" i="5"/>
  <c r="M130" i="5"/>
  <c r="K130" i="5"/>
  <c r="I130" i="5"/>
  <c r="G130" i="5"/>
  <c r="U129" i="5"/>
  <c r="T129" i="5"/>
  <c r="N129" i="5"/>
  <c r="O129" i="5" s="1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O127" i="5"/>
  <c r="N127" i="5"/>
  <c r="M127" i="5"/>
  <c r="K127" i="5"/>
  <c r="I127" i="5"/>
  <c r="G127" i="5"/>
  <c r="S126" i="5"/>
  <c r="R126" i="5"/>
  <c r="T126" i="5" s="1"/>
  <c r="Q126" i="5"/>
  <c r="P126" i="5"/>
  <c r="L126" i="5"/>
  <c r="J126" i="5"/>
  <c r="H126" i="5"/>
  <c r="F126" i="5"/>
  <c r="N126" i="5" s="1"/>
  <c r="E126" i="5"/>
  <c r="D126" i="5"/>
  <c r="G126" i="5" s="1"/>
  <c r="U125" i="5"/>
  <c r="T125" i="5"/>
  <c r="O125" i="5"/>
  <c r="N125" i="5"/>
  <c r="M125" i="5"/>
  <c r="K125" i="5"/>
  <c r="I125" i="5"/>
  <c r="G125" i="5"/>
  <c r="U124" i="5"/>
  <c r="T124" i="5"/>
  <c r="N124" i="5"/>
  <c r="O124" i="5" s="1"/>
  <c r="M124" i="5"/>
  <c r="K124" i="5"/>
  <c r="I124" i="5"/>
  <c r="G124" i="5"/>
  <c r="U123" i="5"/>
  <c r="T123" i="5"/>
  <c r="N123" i="5"/>
  <c r="O123" i="5" s="1"/>
  <c r="M123" i="5"/>
  <c r="K123" i="5"/>
  <c r="I123" i="5"/>
  <c r="G123" i="5"/>
  <c r="U122" i="5"/>
  <c r="T122" i="5"/>
  <c r="N122" i="5"/>
  <c r="O122" i="5" s="1"/>
  <c r="M122" i="5"/>
  <c r="K122" i="5"/>
  <c r="I122" i="5"/>
  <c r="G122" i="5"/>
  <c r="S121" i="5"/>
  <c r="R121" i="5"/>
  <c r="T121" i="5" s="1"/>
  <c r="Q121" i="5"/>
  <c r="P121" i="5"/>
  <c r="L121" i="5"/>
  <c r="J121" i="5"/>
  <c r="H121" i="5"/>
  <c r="F121" i="5"/>
  <c r="N121" i="5" s="1"/>
  <c r="E121" i="5"/>
  <c r="K121" i="5" s="1"/>
  <c r="D121" i="5"/>
  <c r="I121" i="5" s="1"/>
  <c r="U120" i="5"/>
  <c r="T120" i="5"/>
  <c r="O120" i="5"/>
  <c r="N120" i="5"/>
  <c r="M120" i="5"/>
  <c r="K120" i="5"/>
  <c r="I120" i="5"/>
  <c r="G120" i="5"/>
  <c r="U119" i="5"/>
  <c r="T119" i="5"/>
  <c r="N119" i="5"/>
  <c r="O119" i="5" s="1"/>
  <c r="M119" i="5"/>
  <c r="K119" i="5"/>
  <c r="I119" i="5"/>
  <c r="G119" i="5"/>
  <c r="U118" i="5"/>
  <c r="T118" i="5"/>
  <c r="N118" i="5"/>
  <c r="O118" i="5" s="1"/>
  <c r="M118" i="5"/>
  <c r="K118" i="5"/>
  <c r="I118" i="5"/>
  <c r="G118" i="5"/>
  <c r="U117" i="5"/>
  <c r="T117" i="5"/>
  <c r="N117" i="5"/>
  <c r="O117" i="5" s="1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O115" i="5"/>
  <c r="N115" i="5"/>
  <c r="M115" i="5"/>
  <c r="K115" i="5"/>
  <c r="I115" i="5"/>
  <c r="G115" i="5"/>
  <c r="U114" i="5"/>
  <c r="T114" i="5"/>
  <c r="N114" i="5"/>
  <c r="O114" i="5" s="1"/>
  <c r="M114" i="5"/>
  <c r="K114" i="5"/>
  <c r="I114" i="5"/>
  <c r="G114" i="5"/>
  <c r="U113" i="5"/>
  <c r="T113" i="5"/>
  <c r="O113" i="5"/>
  <c r="N113" i="5"/>
  <c r="M113" i="5"/>
  <c r="K113" i="5"/>
  <c r="I113" i="5"/>
  <c r="G113" i="5"/>
  <c r="S112" i="5"/>
  <c r="R112" i="5"/>
  <c r="Q112" i="5"/>
  <c r="P112" i="5"/>
  <c r="L112" i="5"/>
  <c r="J112" i="5"/>
  <c r="H112" i="5"/>
  <c r="F112" i="5"/>
  <c r="N112" i="5" s="1"/>
  <c r="O112" i="5" s="1"/>
  <c r="E112" i="5"/>
  <c r="M112" i="5" s="1"/>
  <c r="D112" i="5"/>
  <c r="I112" i="5" s="1"/>
  <c r="U111" i="5"/>
  <c r="T111" i="5"/>
  <c r="O111" i="5"/>
  <c r="N111" i="5"/>
  <c r="M111" i="5"/>
  <c r="K111" i="5"/>
  <c r="I111" i="5"/>
  <c r="G111" i="5"/>
  <c r="U110" i="5"/>
  <c r="T110" i="5"/>
  <c r="N110" i="5"/>
  <c r="O110" i="5" s="1"/>
  <c r="M110" i="5"/>
  <c r="K110" i="5"/>
  <c r="I110" i="5"/>
  <c r="G110" i="5"/>
  <c r="U109" i="5"/>
  <c r="T109" i="5"/>
  <c r="N109" i="5"/>
  <c r="O109" i="5" s="1"/>
  <c r="M109" i="5"/>
  <c r="K109" i="5"/>
  <c r="I109" i="5"/>
  <c r="G109" i="5"/>
  <c r="U108" i="5"/>
  <c r="T108" i="5"/>
  <c r="O108" i="5"/>
  <c r="N108" i="5"/>
  <c r="M108" i="5"/>
  <c r="K108" i="5"/>
  <c r="I108" i="5"/>
  <c r="G108" i="5"/>
  <c r="U107" i="5"/>
  <c r="T107" i="5"/>
  <c r="N107" i="5"/>
  <c r="O107" i="5" s="1"/>
  <c r="M107" i="5"/>
  <c r="K107" i="5"/>
  <c r="I107" i="5"/>
  <c r="G107" i="5"/>
  <c r="S106" i="5"/>
  <c r="R106" i="5"/>
  <c r="T106" i="5" s="1"/>
  <c r="Q106" i="5"/>
  <c r="P106" i="5"/>
  <c r="L106" i="5"/>
  <c r="J106" i="5"/>
  <c r="H106" i="5"/>
  <c r="F106" i="5"/>
  <c r="N106" i="5" s="1"/>
  <c r="O106" i="5" s="1"/>
  <c r="E106" i="5"/>
  <c r="D106" i="5"/>
  <c r="I106" i="5" s="1"/>
  <c r="U105" i="5"/>
  <c r="T105" i="5"/>
  <c r="N105" i="5"/>
  <c r="O105" i="5" s="1"/>
  <c r="M105" i="5"/>
  <c r="K105" i="5"/>
  <c r="I105" i="5"/>
  <c r="G105" i="5"/>
  <c r="S102" i="5"/>
  <c r="R102" i="5"/>
  <c r="T102" i="5" s="1"/>
  <c r="Q102" i="5"/>
  <c r="P102" i="5"/>
  <c r="L102" i="5"/>
  <c r="J102" i="5"/>
  <c r="H102" i="5"/>
  <c r="F102" i="5"/>
  <c r="E102" i="5"/>
  <c r="K102" i="5" s="1"/>
  <c r="D102" i="5"/>
  <c r="S101" i="5"/>
  <c r="R101" i="5"/>
  <c r="T101" i="5" s="1"/>
  <c r="Q101" i="5"/>
  <c r="P101" i="5"/>
  <c r="L101" i="5"/>
  <c r="J101" i="5"/>
  <c r="H101" i="5"/>
  <c r="F101" i="5"/>
  <c r="E101" i="5"/>
  <c r="D101" i="5"/>
  <c r="G101" i="5" s="1"/>
  <c r="U100" i="5"/>
  <c r="T100" i="5"/>
  <c r="O100" i="5"/>
  <c r="N100" i="5"/>
  <c r="M100" i="5"/>
  <c r="K100" i="5"/>
  <c r="I100" i="5"/>
  <c r="G100" i="5"/>
  <c r="U99" i="5"/>
  <c r="T99" i="5"/>
  <c r="N99" i="5"/>
  <c r="O99" i="5" s="1"/>
  <c r="M99" i="5"/>
  <c r="K99" i="5"/>
  <c r="I99" i="5"/>
  <c r="G99" i="5"/>
  <c r="U98" i="5"/>
  <c r="T98" i="5"/>
  <c r="N98" i="5"/>
  <c r="O98" i="5" s="1"/>
  <c r="M98" i="5"/>
  <c r="K98" i="5"/>
  <c r="I98" i="5"/>
  <c r="G98" i="5"/>
  <c r="U97" i="5"/>
  <c r="T97" i="5"/>
  <c r="N97" i="5"/>
  <c r="O97" i="5" s="1"/>
  <c r="M97" i="5"/>
  <c r="K97" i="5"/>
  <c r="I97" i="5"/>
  <c r="G97" i="5"/>
  <c r="S96" i="5"/>
  <c r="R96" i="5"/>
  <c r="T96" i="5" s="1"/>
  <c r="Q96" i="5"/>
  <c r="P96" i="5"/>
  <c r="L96" i="5"/>
  <c r="J96" i="5"/>
  <c r="H96" i="5"/>
  <c r="F96" i="5"/>
  <c r="E96" i="5"/>
  <c r="M96" i="5" s="1"/>
  <c r="D96" i="5"/>
  <c r="G96" i="5" s="1"/>
  <c r="U95" i="5"/>
  <c r="T95" i="5"/>
  <c r="O95" i="5"/>
  <c r="N95" i="5"/>
  <c r="M95" i="5"/>
  <c r="K95" i="5"/>
  <c r="I95" i="5"/>
  <c r="G95" i="5"/>
  <c r="U94" i="5"/>
  <c r="T94" i="5"/>
  <c r="O94" i="5"/>
  <c r="N94" i="5"/>
  <c r="M94" i="5"/>
  <c r="K94" i="5"/>
  <c r="I94" i="5"/>
  <c r="G94" i="5"/>
  <c r="U93" i="5"/>
  <c r="T93" i="5"/>
  <c r="N93" i="5"/>
  <c r="O93" i="5" s="1"/>
  <c r="M93" i="5"/>
  <c r="K93" i="5"/>
  <c r="I93" i="5"/>
  <c r="G93" i="5"/>
  <c r="U92" i="5"/>
  <c r="T92" i="5"/>
  <c r="N92" i="5"/>
  <c r="O92" i="5" s="1"/>
  <c r="M92" i="5"/>
  <c r="K92" i="5"/>
  <c r="I92" i="5"/>
  <c r="G92" i="5"/>
  <c r="S91" i="5"/>
  <c r="R91" i="5"/>
  <c r="T91" i="5" s="1"/>
  <c r="Q91" i="5"/>
  <c r="P91" i="5"/>
  <c r="L91" i="5"/>
  <c r="J91" i="5"/>
  <c r="H91" i="5"/>
  <c r="F91" i="5"/>
  <c r="N91" i="5" s="1"/>
  <c r="E91" i="5"/>
  <c r="M91" i="5" s="1"/>
  <c r="D91" i="5"/>
  <c r="U90" i="5"/>
  <c r="T90" i="5"/>
  <c r="N90" i="5"/>
  <c r="O90" i="5" s="1"/>
  <c r="M90" i="5"/>
  <c r="K90" i="5"/>
  <c r="I90" i="5"/>
  <c r="G90" i="5"/>
  <c r="U89" i="5"/>
  <c r="T89" i="5"/>
  <c r="N89" i="5"/>
  <c r="O89" i="5" s="1"/>
  <c r="M89" i="5"/>
  <c r="K89" i="5"/>
  <c r="I89" i="5"/>
  <c r="G89" i="5"/>
  <c r="U88" i="5"/>
  <c r="T88" i="5"/>
  <c r="N88" i="5"/>
  <c r="O88" i="5" s="1"/>
  <c r="M88" i="5"/>
  <c r="K88" i="5"/>
  <c r="I88" i="5"/>
  <c r="G88" i="5"/>
  <c r="S85" i="5"/>
  <c r="R85" i="5"/>
  <c r="Q85" i="5"/>
  <c r="P85" i="5"/>
  <c r="U85" i="5" s="1"/>
  <c r="L85" i="5"/>
  <c r="J85" i="5"/>
  <c r="H85" i="5"/>
  <c r="F85" i="5"/>
  <c r="N85" i="5" s="1"/>
  <c r="E85" i="5"/>
  <c r="D85" i="5"/>
  <c r="G85" i="5" s="1"/>
  <c r="S84" i="5"/>
  <c r="R84" i="5"/>
  <c r="T84" i="5" s="1"/>
  <c r="Q84" i="5"/>
  <c r="P84" i="5"/>
  <c r="U84" i="5" s="1"/>
  <c r="L84" i="5"/>
  <c r="J84" i="5"/>
  <c r="H84" i="5"/>
  <c r="F84" i="5"/>
  <c r="E84" i="5"/>
  <c r="M84" i="5" s="1"/>
  <c r="D84" i="5"/>
  <c r="I84" i="5" s="1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N81" i="5"/>
  <c r="O81" i="5" s="1"/>
  <c r="M81" i="5"/>
  <c r="K81" i="5"/>
  <c r="I81" i="5"/>
  <c r="G81" i="5"/>
  <c r="U80" i="5"/>
  <c r="T80" i="5"/>
  <c r="N80" i="5"/>
  <c r="O80" i="5" s="1"/>
  <c r="M80" i="5"/>
  <c r="K80" i="5"/>
  <c r="I80" i="5"/>
  <c r="G80" i="5"/>
  <c r="U79" i="5"/>
  <c r="T79" i="5"/>
  <c r="N79" i="5"/>
  <c r="O79" i="5" s="1"/>
  <c r="M79" i="5"/>
  <c r="K79" i="5"/>
  <c r="I79" i="5"/>
  <c r="G79" i="5"/>
  <c r="S78" i="5"/>
  <c r="R78" i="5"/>
  <c r="T78" i="5" s="1"/>
  <c r="Q78" i="5"/>
  <c r="P78" i="5"/>
  <c r="L78" i="5"/>
  <c r="J78" i="5"/>
  <c r="H78" i="5"/>
  <c r="F78" i="5"/>
  <c r="N78" i="5" s="1"/>
  <c r="E78" i="5"/>
  <c r="K78" i="5" s="1"/>
  <c r="D78" i="5"/>
  <c r="G78" i="5" s="1"/>
  <c r="U77" i="5"/>
  <c r="T77" i="5"/>
  <c r="O77" i="5"/>
  <c r="N77" i="5"/>
  <c r="M77" i="5"/>
  <c r="K77" i="5"/>
  <c r="I77" i="5"/>
  <c r="G77" i="5"/>
  <c r="U76" i="5"/>
  <c r="T76" i="5"/>
  <c r="N76" i="5"/>
  <c r="O76" i="5" s="1"/>
  <c r="M76" i="5"/>
  <c r="K76" i="5"/>
  <c r="I76" i="5"/>
  <c r="G76" i="5"/>
  <c r="U75" i="5"/>
  <c r="T75" i="5"/>
  <c r="O75" i="5"/>
  <c r="N75" i="5"/>
  <c r="M75" i="5"/>
  <c r="K75" i="5"/>
  <c r="I75" i="5"/>
  <c r="G75" i="5"/>
  <c r="U74" i="5"/>
  <c r="T74" i="5"/>
  <c r="N74" i="5"/>
  <c r="O74" i="5" s="1"/>
  <c r="M74" i="5"/>
  <c r="K74" i="5"/>
  <c r="I74" i="5"/>
  <c r="G74" i="5"/>
  <c r="U73" i="5"/>
  <c r="T73" i="5"/>
  <c r="N73" i="5"/>
  <c r="O73" i="5" s="1"/>
  <c r="M73" i="5"/>
  <c r="K73" i="5"/>
  <c r="I73" i="5"/>
  <c r="G73" i="5"/>
  <c r="U72" i="5"/>
  <c r="T72" i="5"/>
  <c r="N72" i="5"/>
  <c r="O72" i="5" s="1"/>
  <c r="M72" i="5"/>
  <c r="K72" i="5"/>
  <c r="I72" i="5"/>
  <c r="G72" i="5"/>
  <c r="U71" i="5"/>
  <c r="T71" i="5"/>
  <c r="N71" i="5"/>
  <c r="O71" i="5" s="1"/>
  <c r="M71" i="5"/>
  <c r="K71" i="5"/>
  <c r="I71" i="5"/>
  <c r="G71" i="5"/>
  <c r="S70" i="5"/>
  <c r="R70" i="5"/>
  <c r="T70" i="5" s="1"/>
  <c r="Q70" i="5"/>
  <c r="P70" i="5"/>
  <c r="L70" i="5"/>
  <c r="J70" i="5"/>
  <c r="H70" i="5"/>
  <c r="F70" i="5"/>
  <c r="N70" i="5" s="1"/>
  <c r="E70" i="5"/>
  <c r="M70" i="5" s="1"/>
  <c r="D70" i="5"/>
  <c r="U69" i="5"/>
  <c r="T69" i="5"/>
  <c r="O69" i="5"/>
  <c r="N69" i="5"/>
  <c r="M69" i="5"/>
  <c r="K69" i="5"/>
  <c r="I69" i="5"/>
  <c r="G69" i="5"/>
  <c r="U68" i="5"/>
  <c r="T68" i="5"/>
  <c r="O68" i="5"/>
  <c r="N68" i="5"/>
  <c r="M68" i="5"/>
  <c r="K68" i="5"/>
  <c r="I68" i="5"/>
  <c r="G68" i="5"/>
  <c r="U67" i="5"/>
  <c r="T67" i="5"/>
  <c r="N67" i="5"/>
  <c r="O67" i="5" s="1"/>
  <c r="M67" i="5"/>
  <c r="K67" i="5"/>
  <c r="I67" i="5"/>
  <c r="G67" i="5"/>
  <c r="U66" i="5"/>
  <c r="T66" i="5"/>
  <c r="N66" i="5"/>
  <c r="O66" i="5" s="1"/>
  <c r="M66" i="5"/>
  <c r="K66" i="5"/>
  <c r="I66" i="5"/>
  <c r="G66" i="5"/>
  <c r="U65" i="5"/>
  <c r="T65" i="5"/>
  <c r="N65" i="5"/>
  <c r="O65" i="5" s="1"/>
  <c r="M65" i="5"/>
  <c r="K65" i="5"/>
  <c r="I65" i="5"/>
  <c r="G65" i="5"/>
  <c r="U64" i="5"/>
  <c r="T64" i="5"/>
  <c r="O64" i="5"/>
  <c r="N64" i="5"/>
  <c r="M64" i="5"/>
  <c r="K64" i="5"/>
  <c r="I64" i="5"/>
  <c r="G64" i="5"/>
  <c r="S63" i="5"/>
  <c r="R63" i="5"/>
  <c r="Q63" i="5"/>
  <c r="P63" i="5"/>
  <c r="U63" i="5" s="1"/>
  <c r="L63" i="5"/>
  <c r="J63" i="5"/>
  <c r="H63" i="5"/>
  <c r="F63" i="5"/>
  <c r="N63" i="5" s="1"/>
  <c r="E63" i="5"/>
  <c r="D63" i="5"/>
  <c r="G63" i="5" s="1"/>
  <c r="U62" i="5"/>
  <c r="T62" i="5"/>
  <c r="O62" i="5"/>
  <c r="N62" i="5"/>
  <c r="M62" i="5"/>
  <c r="K62" i="5"/>
  <c r="I62" i="5"/>
  <c r="G62" i="5"/>
  <c r="U61" i="5"/>
  <c r="T61" i="5"/>
  <c r="O61" i="5"/>
  <c r="N61" i="5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N59" i="5"/>
  <c r="O59" i="5" s="1"/>
  <c r="M59" i="5"/>
  <c r="K59" i="5"/>
  <c r="I59" i="5"/>
  <c r="G59" i="5"/>
  <c r="S58" i="5"/>
  <c r="R58" i="5"/>
  <c r="T58" i="5" s="1"/>
  <c r="Q58" i="5"/>
  <c r="P58" i="5"/>
  <c r="U58" i="5" s="1"/>
  <c r="L58" i="5"/>
  <c r="J58" i="5"/>
  <c r="H58" i="5"/>
  <c r="F58" i="5"/>
  <c r="E58" i="5"/>
  <c r="M58" i="5" s="1"/>
  <c r="D58" i="5"/>
  <c r="I58" i="5" s="1"/>
  <c r="U57" i="5"/>
  <c r="T57" i="5"/>
  <c r="N57" i="5"/>
  <c r="O57" i="5" s="1"/>
  <c r="M57" i="5"/>
  <c r="K57" i="5"/>
  <c r="I57" i="5"/>
  <c r="G57" i="5"/>
  <c r="S54" i="5"/>
  <c r="R54" i="5"/>
  <c r="T54" i="5" s="1"/>
  <c r="Q54" i="5"/>
  <c r="P54" i="5"/>
  <c r="L54" i="5"/>
  <c r="J54" i="5"/>
  <c r="H54" i="5"/>
  <c r="F54" i="5"/>
  <c r="N54" i="5" s="1"/>
  <c r="E54" i="5"/>
  <c r="K54" i="5" s="1"/>
  <c r="D54" i="5"/>
  <c r="G54" i="5" s="1"/>
  <c r="S53" i="5"/>
  <c r="R53" i="5"/>
  <c r="T53" i="5" s="1"/>
  <c r="Q53" i="5"/>
  <c r="P53" i="5"/>
  <c r="L53" i="5"/>
  <c r="J53" i="5"/>
  <c r="H53" i="5"/>
  <c r="F53" i="5"/>
  <c r="N53" i="5" s="1"/>
  <c r="E53" i="5"/>
  <c r="M53" i="5" s="1"/>
  <c r="D53" i="5"/>
  <c r="U52" i="5"/>
  <c r="T52" i="5"/>
  <c r="O52" i="5"/>
  <c r="N52" i="5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O50" i="5"/>
  <c r="N50" i="5"/>
  <c r="M50" i="5"/>
  <c r="K50" i="5"/>
  <c r="I50" i="5"/>
  <c r="G50" i="5"/>
  <c r="U49" i="5"/>
  <c r="T49" i="5"/>
  <c r="N49" i="5"/>
  <c r="O49" i="5" s="1"/>
  <c r="M49" i="5"/>
  <c r="K49" i="5"/>
  <c r="I49" i="5"/>
  <c r="G49" i="5"/>
  <c r="U48" i="5"/>
  <c r="T48" i="5"/>
  <c r="O48" i="5"/>
  <c r="N48" i="5"/>
  <c r="M48" i="5"/>
  <c r="K48" i="5"/>
  <c r="I48" i="5"/>
  <c r="G48" i="5"/>
  <c r="S47" i="5"/>
  <c r="R47" i="5"/>
  <c r="Q47" i="5"/>
  <c r="P47" i="5"/>
  <c r="U47" i="5" s="1"/>
  <c r="L47" i="5"/>
  <c r="J47" i="5"/>
  <c r="H47" i="5"/>
  <c r="F47" i="5"/>
  <c r="N47" i="5" s="1"/>
  <c r="E47" i="5"/>
  <c r="D47" i="5"/>
  <c r="G47" i="5" s="1"/>
  <c r="U46" i="5"/>
  <c r="T46" i="5"/>
  <c r="N46" i="5"/>
  <c r="O46" i="5" s="1"/>
  <c r="M46" i="5"/>
  <c r="K46" i="5"/>
  <c r="I46" i="5"/>
  <c r="G46" i="5"/>
  <c r="U45" i="5"/>
  <c r="T45" i="5"/>
  <c r="N45" i="5"/>
  <c r="O45" i="5" s="1"/>
  <c r="M45" i="5"/>
  <c r="K45" i="5"/>
  <c r="I45" i="5"/>
  <c r="G45" i="5"/>
  <c r="U44" i="5"/>
  <c r="T44" i="5"/>
  <c r="O44" i="5"/>
  <c r="N44" i="5"/>
  <c r="M44" i="5"/>
  <c r="K44" i="5"/>
  <c r="I44" i="5"/>
  <c r="G44" i="5"/>
  <c r="U43" i="5"/>
  <c r="T43" i="5"/>
  <c r="N43" i="5"/>
  <c r="O43" i="5" s="1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S40" i="5"/>
  <c r="R40" i="5"/>
  <c r="T40" i="5" s="1"/>
  <c r="Q40" i="5"/>
  <c r="P40" i="5"/>
  <c r="U40" i="5" s="1"/>
  <c r="L40" i="5"/>
  <c r="J40" i="5"/>
  <c r="H40" i="5"/>
  <c r="F40" i="5"/>
  <c r="E40" i="5"/>
  <c r="M40" i="5" s="1"/>
  <c r="D40" i="5"/>
  <c r="I40" i="5" s="1"/>
  <c r="U39" i="5"/>
  <c r="T39" i="5"/>
  <c r="O39" i="5"/>
  <c r="N39" i="5"/>
  <c r="M39" i="5"/>
  <c r="K39" i="5"/>
  <c r="I39" i="5"/>
  <c r="G39" i="5"/>
  <c r="U38" i="5"/>
  <c r="T38" i="5"/>
  <c r="N38" i="5"/>
  <c r="O38" i="5" s="1"/>
  <c r="M38" i="5"/>
  <c r="K38" i="5"/>
  <c r="I38" i="5"/>
  <c r="G38" i="5"/>
  <c r="U37" i="5"/>
  <c r="T37" i="5"/>
  <c r="N37" i="5"/>
  <c r="O37" i="5" s="1"/>
  <c r="M37" i="5"/>
  <c r="K37" i="5"/>
  <c r="I37" i="5"/>
  <c r="G37" i="5"/>
  <c r="U36" i="5"/>
  <c r="T36" i="5"/>
  <c r="O36" i="5"/>
  <c r="N36" i="5"/>
  <c r="M36" i="5"/>
  <c r="K36" i="5"/>
  <c r="I36" i="5"/>
  <c r="G36" i="5"/>
  <c r="S35" i="5"/>
  <c r="R35" i="5"/>
  <c r="T35" i="5" s="1"/>
  <c r="Q35" i="5"/>
  <c r="P35" i="5"/>
  <c r="L35" i="5"/>
  <c r="J35" i="5"/>
  <c r="H35" i="5"/>
  <c r="F35" i="5"/>
  <c r="N35" i="5" s="1"/>
  <c r="E35" i="5"/>
  <c r="K35" i="5" s="1"/>
  <c r="D35" i="5"/>
  <c r="G35" i="5" s="1"/>
  <c r="U34" i="5"/>
  <c r="T34" i="5"/>
  <c r="O34" i="5"/>
  <c r="N34" i="5"/>
  <c r="M34" i="5"/>
  <c r="K34" i="5"/>
  <c r="I34" i="5"/>
  <c r="G34" i="5"/>
  <c r="U33" i="5"/>
  <c r="T33" i="5"/>
  <c r="N33" i="5"/>
  <c r="O33" i="5" s="1"/>
  <c r="M33" i="5"/>
  <c r="K33" i="5"/>
  <c r="I33" i="5"/>
  <c r="G33" i="5"/>
  <c r="U32" i="5"/>
  <c r="T32" i="5"/>
  <c r="O32" i="5"/>
  <c r="N32" i="5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O30" i="5"/>
  <c r="N30" i="5"/>
  <c r="M30" i="5"/>
  <c r="K30" i="5"/>
  <c r="I30" i="5"/>
  <c r="G30" i="5"/>
  <c r="U29" i="5"/>
  <c r="T29" i="5"/>
  <c r="O29" i="5"/>
  <c r="N29" i="5"/>
  <c r="M29" i="5"/>
  <c r="K29" i="5"/>
  <c r="I29" i="5"/>
  <c r="G29" i="5"/>
  <c r="U28" i="5"/>
  <c r="T28" i="5"/>
  <c r="N28" i="5"/>
  <c r="O28" i="5" s="1"/>
  <c r="M28" i="5"/>
  <c r="K28" i="5"/>
  <c r="I28" i="5"/>
  <c r="G28" i="5"/>
  <c r="S27" i="5"/>
  <c r="R27" i="5"/>
  <c r="T27" i="5" s="1"/>
  <c r="Q27" i="5"/>
  <c r="P27" i="5"/>
  <c r="U27" i="5" s="1"/>
  <c r="L27" i="5"/>
  <c r="J27" i="5"/>
  <c r="H27" i="5"/>
  <c r="F27" i="5"/>
  <c r="N27" i="5" s="1"/>
  <c r="E27" i="5"/>
  <c r="M27" i="5" s="1"/>
  <c r="D27" i="5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O24" i="5"/>
  <c r="N24" i="5"/>
  <c r="M24" i="5"/>
  <c r="K24" i="5"/>
  <c r="I24" i="5"/>
  <c r="G24" i="5"/>
  <c r="U23" i="5"/>
  <c r="T23" i="5"/>
  <c r="O23" i="5"/>
  <c r="N23" i="5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S19" i="5"/>
  <c r="R19" i="5"/>
  <c r="Q19" i="5"/>
  <c r="P19" i="5"/>
  <c r="U19" i="5" s="1"/>
  <c r="L19" i="5"/>
  <c r="J19" i="5"/>
  <c r="H19" i="5"/>
  <c r="F19" i="5"/>
  <c r="N19" i="5" s="1"/>
  <c r="E19" i="5"/>
  <c r="K19" i="5" s="1"/>
  <c r="D19" i="5"/>
  <c r="G19" i="5" s="1"/>
  <c r="U18" i="5"/>
  <c r="T18" i="5"/>
  <c r="O18" i="5"/>
  <c r="N18" i="5"/>
  <c r="M18" i="5"/>
  <c r="K18" i="5"/>
  <c r="I18" i="5"/>
  <c r="G18" i="5"/>
  <c r="U17" i="5"/>
  <c r="T17" i="5"/>
  <c r="N17" i="5"/>
  <c r="O17" i="5" s="1"/>
  <c r="M17" i="5"/>
  <c r="K17" i="5"/>
  <c r="I17" i="5"/>
  <c r="G17" i="5"/>
  <c r="U16" i="5"/>
  <c r="T16" i="5"/>
  <c r="N16" i="5"/>
  <c r="O16" i="5" s="1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N14" i="5"/>
  <c r="O14" i="5" s="1"/>
  <c r="M14" i="5"/>
  <c r="K14" i="5"/>
  <c r="I14" i="5"/>
  <c r="G14" i="5"/>
  <c r="U13" i="5"/>
  <c r="T13" i="5"/>
  <c r="N13" i="5"/>
  <c r="O13" i="5" s="1"/>
  <c r="M13" i="5"/>
  <c r="K13" i="5"/>
  <c r="I13" i="5"/>
  <c r="G13" i="5"/>
  <c r="U12" i="5"/>
  <c r="T12" i="5"/>
  <c r="N12" i="5"/>
  <c r="O12" i="5" s="1"/>
  <c r="M12" i="5"/>
  <c r="K12" i="5"/>
  <c r="I12" i="5"/>
  <c r="G12" i="5"/>
  <c r="U11" i="5"/>
  <c r="T11" i="5"/>
  <c r="N11" i="5"/>
  <c r="O11" i="5" s="1"/>
  <c r="M11" i="5"/>
  <c r="K11" i="5"/>
  <c r="I11" i="5"/>
  <c r="G11" i="5"/>
  <c r="S10" i="5"/>
  <c r="R10" i="5"/>
  <c r="T10" i="5" s="1"/>
  <c r="Q10" i="5"/>
  <c r="P10" i="5"/>
  <c r="U10" i="5" s="1"/>
  <c r="L10" i="5"/>
  <c r="J10" i="5"/>
  <c r="H10" i="5"/>
  <c r="F10" i="5"/>
  <c r="E10" i="5"/>
  <c r="M10" i="5" s="1"/>
  <c r="D10" i="5"/>
  <c r="I10" i="5" s="1"/>
  <c r="U9" i="5"/>
  <c r="T9" i="5"/>
  <c r="N9" i="5"/>
  <c r="O9" i="5" s="1"/>
  <c r="M9" i="5"/>
  <c r="K9" i="5"/>
  <c r="I9" i="5"/>
  <c r="G9" i="5"/>
  <c r="U8" i="5"/>
  <c r="T8" i="5"/>
  <c r="N8" i="5"/>
  <c r="O8" i="5" s="1"/>
  <c r="M8" i="5"/>
  <c r="K8" i="5"/>
  <c r="I8" i="5"/>
  <c r="G8" i="5"/>
  <c r="S339" i="4"/>
  <c r="R339" i="4"/>
  <c r="T339" i="4" s="1"/>
  <c r="Q339" i="4"/>
  <c r="P339" i="4"/>
  <c r="L339" i="4"/>
  <c r="J339" i="4"/>
  <c r="H339" i="4"/>
  <c r="F339" i="4"/>
  <c r="N339" i="4" s="1"/>
  <c r="E339" i="4"/>
  <c r="D339" i="4"/>
  <c r="I339" i="4" s="1"/>
  <c r="S338" i="4"/>
  <c r="R338" i="4"/>
  <c r="Q338" i="4"/>
  <c r="P338" i="4"/>
  <c r="L338" i="4"/>
  <c r="J338" i="4"/>
  <c r="H338" i="4"/>
  <c r="F338" i="4"/>
  <c r="N338" i="4" s="1"/>
  <c r="E338" i="4"/>
  <c r="K338" i="4" s="1"/>
  <c r="D338" i="4"/>
  <c r="S337" i="4"/>
  <c r="R337" i="4"/>
  <c r="T337" i="4" s="1"/>
  <c r="Q337" i="4"/>
  <c r="P337" i="4"/>
  <c r="L337" i="4"/>
  <c r="J337" i="4"/>
  <c r="H337" i="4"/>
  <c r="F337" i="4"/>
  <c r="N337" i="4" s="1"/>
  <c r="E337" i="4"/>
  <c r="D337" i="4"/>
  <c r="U336" i="4"/>
  <c r="T336" i="4"/>
  <c r="O336" i="4"/>
  <c r="N336" i="4"/>
  <c r="M336" i="4"/>
  <c r="K336" i="4"/>
  <c r="I336" i="4"/>
  <c r="G336" i="4"/>
  <c r="U335" i="4"/>
  <c r="T335" i="4"/>
  <c r="N335" i="4"/>
  <c r="O335" i="4" s="1"/>
  <c r="M335" i="4"/>
  <c r="K335" i="4"/>
  <c r="I335" i="4"/>
  <c r="G335" i="4"/>
  <c r="U334" i="4"/>
  <c r="T334" i="4"/>
  <c r="N334" i="4"/>
  <c r="O334" i="4" s="1"/>
  <c r="M334" i="4"/>
  <c r="K334" i="4"/>
  <c r="I334" i="4"/>
  <c r="G334" i="4"/>
  <c r="U333" i="4"/>
  <c r="T333" i="4"/>
  <c r="N333" i="4"/>
  <c r="O333" i="4" s="1"/>
  <c r="M333" i="4"/>
  <c r="K333" i="4"/>
  <c r="I333" i="4"/>
  <c r="G333" i="4"/>
  <c r="S332" i="4"/>
  <c r="R332" i="4"/>
  <c r="T332" i="4" s="1"/>
  <c r="Q332" i="4"/>
  <c r="P332" i="4"/>
  <c r="U332" i="4" s="1"/>
  <c r="L332" i="4"/>
  <c r="J332" i="4"/>
  <c r="H332" i="4"/>
  <c r="F332" i="4"/>
  <c r="N332" i="4" s="1"/>
  <c r="E332" i="4"/>
  <c r="D332" i="4"/>
  <c r="I332" i="4" s="1"/>
  <c r="U331" i="4"/>
  <c r="T331" i="4"/>
  <c r="N331" i="4"/>
  <c r="O331" i="4" s="1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S323" i="4"/>
  <c r="R323" i="4"/>
  <c r="T323" i="4" s="1"/>
  <c r="Q323" i="4"/>
  <c r="P323" i="4"/>
  <c r="L323" i="4"/>
  <c r="J323" i="4"/>
  <c r="H323" i="4"/>
  <c r="F323" i="4"/>
  <c r="N323" i="4" s="1"/>
  <c r="E323" i="4"/>
  <c r="M323" i="4" s="1"/>
  <c r="D323" i="4"/>
  <c r="U322" i="4"/>
  <c r="T322" i="4"/>
  <c r="O322" i="4"/>
  <c r="N322" i="4"/>
  <c r="M322" i="4"/>
  <c r="K322" i="4"/>
  <c r="I322" i="4"/>
  <c r="G322" i="4"/>
  <c r="U321" i="4"/>
  <c r="T321" i="4"/>
  <c r="N321" i="4"/>
  <c r="O321" i="4" s="1"/>
  <c r="M321" i="4"/>
  <c r="K321" i="4"/>
  <c r="I321" i="4"/>
  <c r="G321" i="4"/>
  <c r="U320" i="4"/>
  <c r="T320" i="4"/>
  <c r="N320" i="4"/>
  <c r="O320" i="4" s="1"/>
  <c r="M320" i="4"/>
  <c r="K320" i="4"/>
  <c r="I320" i="4"/>
  <c r="G320" i="4"/>
  <c r="U319" i="4"/>
  <c r="T319" i="4"/>
  <c r="N319" i="4"/>
  <c r="O319" i="4" s="1"/>
  <c r="M319" i="4"/>
  <c r="K319" i="4"/>
  <c r="I319" i="4"/>
  <c r="G319" i="4"/>
  <c r="U318" i="4"/>
  <c r="T318" i="4"/>
  <c r="N318" i="4"/>
  <c r="O318" i="4" s="1"/>
  <c r="M318" i="4"/>
  <c r="K318" i="4"/>
  <c r="I318" i="4"/>
  <c r="G318" i="4"/>
  <c r="S317" i="4"/>
  <c r="R317" i="4"/>
  <c r="T317" i="4" s="1"/>
  <c r="Q317" i="4"/>
  <c r="P317" i="4"/>
  <c r="L317" i="4"/>
  <c r="J317" i="4"/>
  <c r="H317" i="4"/>
  <c r="F317" i="4"/>
  <c r="E317" i="4"/>
  <c r="D317" i="4"/>
  <c r="G317" i="4" s="1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S310" i="4"/>
  <c r="R310" i="4"/>
  <c r="Q310" i="4"/>
  <c r="P310" i="4"/>
  <c r="L310" i="4"/>
  <c r="J310" i="4"/>
  <c r="U310" i="4" s="1"/>
  <c r="H310" i="4"/>
  <c r="F310" i="4"/>
  <c r="E310" i="4"/>
  <c r="K310" i="4" s="1"/>
  <c r="D310" i="4"/>
  <c r="U309" i="4"/>
  <c r="T309" i="4"/>
  <c r="N309" i="4"/>
  <c r="O309" i="4" s="1"/>
  <c r="M309" i="4"/>
  <c r="K309" i="4"/>
  <c r="I309" i="4"/>
  <c r="G309" i="4"/>
  <c r="U308" i="4"/>
  <c r="T308" i="4"/>
  <c r="N308" i="4"/>
  <c r="O308" i="4" s="1"/>
  <c r="M308" i="4"/>
  <c r="K308" i="4"/>
  <c r="I308" i="4"/>
  <c r="G308" i="4"/>
  <c r="U307" i="4"/>
  <c r="T307" i="4"/>
  <c r="N307" i="4"/>
  <c r="O307" i="4" s="1"/>
  <c r="M307" i="4"/>
  <c r="K307" i="4"/>
  <c r="I307" i="4"/>
  <c r="G307" i="4"/>
  <c r="U306" i="4"/>
  <c r="T306" i="4"/>
  <c r="N306" i="4"/>
  <c r="O306" i="4" s="1"/>
  <c r="M306" i="4"/>
  <c r="K306" i="4"/>
  <c r="I306" i="4"/>
  <c r="G306" i="4"/>
  <c r="U305" i="4"/>
  <c r="T305" i="4"/>
  <c r="N305" i="4"/>
  <c r="O305" i="4" s="1"/>
  <c r="M305" i="4"/>
  <c r="K305" i="4"/>
  <c r="I305" i="4"/>
  <c r="G305" i="4"/>
  <c r="U304" i="4"/>
  <c r="T304" i="4"/>
  <c r="N304" i="4"/>
  <c r="O304" i="4" s="1"/>
  <c r="M304" i="4"/>
  <c r="K304" i="4"/>
  <c r="I304" i="4"/>
  <c r="G304" i="4"/>
  <c r="S303" i="4"/>
  <c r="R303" i="4"/>
  <c r="T303" i="4" s="1"/>
  <c r="Q303" i="4"/>
  <c r="P303" i="4"/>
  <c r="L303" i="4"/>
  <c r="J303" i="4"/>
  <c r="H303" i="4"/>
  <c r="F303" i="4"/>
  <c r="E303" i="4"/>
  <c r="M303" i="4" s="1"/>
  <c r="D303" i="4"/>
  <c r="U302" i="4"/>
  <c r="T302" i="4"/>
  <c r="N302" i="4"/>
  <c r="O302" i="4" s="1"/>
  <c r="M302" i="4"/>
  <c r="K302" i="4"/>
  <c r="I302" i="4"/>
  <c r="G302" i="4"/>
  <c r="S299" i="4"/>
  <c r="R299" i="4"/>
  <c r="T299" i="4" s="1"/>
  <c r="Q299" i="4"/>
  <c r="P299" i="4"/>
  <c r="L299" i="4"/>
  <c r="J299" i="4"/>
  <c r="H299" i="4"/>
  <c r="F299" i="4"/>
  <c r="E299" i="4"/>
  <c r="M299" i="4" s="1"/>
  <c r="D299" i="4"/>
  <c r="G299" i="4" s="1"/>
  <c r="S298" i="4"/>
  <c r="R298" i="4"/>
  <c r="T298" i="4" s="1"/>
  <c r="Q298" i="4"/>
  <c r="P298" i="4"/>
  <c r="L298" i="4"/>
  <c r="J298" i="4"/>
  <c r="H298" i="4"/>
  <c r="F298" i="4"/>
  <c r="N298" i="4" s="1"/>
  <c r="E298" i="4"/>
  <c r="K298" i="4" s="1"/>
  <c r="D298" i="4"/>
  <c r="U297" i="4"/>
  <c r="T297" i="4"/>
  <c r="O297" i="4"/>
  <c r="N297" i="4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N293" i="4"/>
  <c r="O293" i="4" s="1"/>
  <c r="M293" i="4"/>
  <c r="K293" i="4"/>
  <c r="I293" i="4"/>
  <c r="G293" i="4"/>
  <c r="S292" i="4"/>
  <c r="R292" i="4"/>
  <c r="T292" i="4" s="1"/>
  <c r="Q292" i="4"/>
  <c r="P292" i="4"/>
  <c r="L292" i="4"/>
  <c r="J292" i="4"/>
  <c r="H292" i="4"/>
  <c r="F292" i="4"/>
  <c r="E292" i="4"/>
  <c r="M292" i="4" s="1"/>
  <c r="D292" i="4"/>
  <c r="U291" i="4"/>
  <c r="T291" i="4"/>
  <c r="O291" i="4"/>
  <c r="N291" i="4"/>
  <c r="M291" i="4"/>
  <c r="K291" i="4"/>
  <c r="I291" i="4"/>
  <c r="G291" i="4"/>
  <c r="U290" i="4"/>
  <c r="T290" i="4"/>
  <c r="N290" i="4"/>
  <c r="O290" i="4" s="1"/>
  <c r="M290" i="4"/>
  <c r="K290" i="4"/>
  <c r="I290" i="4"/>
  <c r="G290" i="4"/>
  <c r="U289" i="4"/>
  <c r="T289" i="4"/>
  <c r="N289" i="4"/>
  <c r="O289" i="4" s="1"/>
  <c r="M289" i="4"/>
  <c r="K289" i="4"/>
  <c r="I289" i="4"/>
  <c r="G289" i="4"/>
  <c r="U288" i="4"/>
  <c r="T288" i="4"/>
  <c r="N288" i="4"/>
  <c r="O288" i="4" s="1"/>
  <c r="M288" i="4"/>
  <c r="K288" i="4"/>
  <c r="I288" i="4"/>
  <c r="G288" i="4"/>
  <c r="U287" i="4"/>
  <c r="T287" i="4"/>
  <c r="N287" i="4"/>
  <c r="O287" i="4" s="1"/>
  <c r="M287" i="4"/>
  <c r="K287" i="4"/>
  <c r="I287" i="4"/>
  <c r="G287" i="4"/>
  <c r="U286" i="4"/>
  <c r="T286" i="4"/>
  <c r="N286" i="4"/>
  <c r="O286" i="4" s="1"/>
  <c r="M286" i="4"/>
  <c r="K286" i="4"/>
  <c r="I286" i="4"/>
  <c r="G286" i="4"/>
  <c r="S285" i="4"/>
  <c r="R285" i="4"/>
  <c r="T285" i="4" s="1"/>
  <c r="Q285" i="4"/>
  <c r="P285" i="4"/>
  <c r="U285" i="4" s="1"/>
  <c r="L285" i="4"/>
  <c r="J285" i="4"/>
  <c r="H285" i="4"/>
  <c r="F285" i="4"/>
  <c r="N285" i="4" s="1"/>
  <c r="E285" i="4"/>
  <c r="D285" i="4"/>
  <c r="I285" i="4" s="1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N278" i="4"/>
  <c r="O278" i="4" s="1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S275" i="4"/>
  <c r="R275" i="4"/>
  <c r="T275" i="4" s="1"/>
  <c r="Q275" i="4"/>
  <c r="P275" i="4"/>
  <c r="L275" i="4"/>
  <c r="J275" i="4"/>
  <c r="H275" i="4"/>
  <c r="F275" i="4"/>
  <c r="N275" i="4" s="1"/>
  <c r="O275" i="4" s="1"/>
  <c r="E275" i="4"/>
  <c r="M275" i="4" s="1"/>
  <c r="D275" i="4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O268" i="4"/>
  <c r="N268" i="4"/>
  <c r="M268" i="4"/>
  <c r="K268" i="4"/>
  <c r="I268" i="4"/>
  <c r="G268" i="4"/>
  <c r="S267" i="4"/>
  <c r="R267" i="4"/>
  <c r="T267" i="4" s="1"/>
  <c r="Q267" i="4"/>
  <c r="P267" i="4"/>
  <c r="L267" i="4"/>
  <c r="J267" i="4"/>
  <c r="H267" i="4"/>
  <c r="F267" i="4"/>
  <c r="E267" i="4"/>
  <c r="K267" i="4" s="1"/>
  <c r="D267" i="4"/>
  <c r="G267" i="4" s="1"/>
  <c r="U266" i="4"/>
  <c r="T266" i="4"/>
  <c r="N266" i="4"/>
  <c r="O266" i="4" s="1"/>
  <c r="M266" i="4"/>
  <c r="K266" i="4"/>
  <c r="I266" i="4"/>
  <c r="G266" i="4"/>
  <c r="U265" i="4"/>
  <c r="T265" i="4"/>
  <c r="N265" i="4"/>
  <c r="O265" i="4" s="1"/>
  <c r="M265" i="4"/>
  <c r="K265" i="4"/>
  <c r="I265" i="4"/>
  <c r="G265" i="4"/>
  <c r="U264" i="4"/>
  <c r="T264" i="4"/>
  <c r="N264" i="4"/>
  <c r="O264" i="4" s="1"/>
  <c r="M264" i="4"/>
  <c r="K264" i="4"/>
  <c r="I264" i="4"/>
  <c r="G264" i="4"/>
  <c r="U263" i="4"/>
  <c r="T263" i="4"/>
  <c r="N263" i="4"/>
  <c r="O263" i="4" s="1"/>
  <c r="M263" i="4"/>
  <c r="K263" i="4"/>
  <c r="I263" i="4"/>
  <c r="G263" i="4"/>
  <c r="S260" i="4"/>
  <c r="T260" i="4" s="1"/>
  <c r="R260" i="4"/>
  <c r="Q260" i="4"/>
  <c r="P260" i="4"/>
  <c r="L260" i="4"/>
  <c r="J260" i="4"/>
  <c r="U260" i="4" s="1"/>
  <c r="H260" i="4"/>
  <c r="F260" i="4"/>
  <c r="E260" i="4"/>
  <c r="D260" i="4"/>
  <c r="S259" i="4"/>
  <c r="R259" i="4"/>
  <c r="T259" i="4" s="1"/>
  <c r="Q259" i="4"/>
  <c r="P259" i="4"/>
  <c r="L259" i="4"/>
  <c r="J259" i="4"/>
  <c r="U259" i="4" s="1"/>
  <c r="H259" i="4"/>
  <c r="F259" i="4"/>
  <c r="N259" i="4" s="1"/>
  <c r="E259" i="4"/>
  <c r="O259" i="4" s="1"/>
  <c r="D259" i="4"/>
  <c r="U258" i="4"/>
  <c r="T258" i="4"/>
  <c r="N258" i="4"/>
  <c r="O258" i="4" s="1"/>
  <c r="M258" i="4"/>
  <c r="K258" i="4"/>
  <c r="I258" i="4"/>
  <c r="G258" i="4"/>
  <c r="U257" i="4"/>
  <c r="T257" i="4"/>
  <c r="N257" i="4"/>
  <c r="O257" i="4" s="1"/>
  <c r="M257" i="4"/>
  <c r="K257" i="4"/>
  <c r="I257" i="4"/>
  <c r="G257" i="4"/>
  <c r="U256" i="4"/>
  <c r="T256" i="4"/>
  <c r="O256" i="4"/>
  <c r="N256" i="4"/>
  <c r="M256" i="4"/>
  <c r="K256" i="4"/>
  <c r="I256" i="4"/>
  <c r="G256" i="4"/>
  <c r="U255" i="4"/>
  <c r="T255" i="4"/>
  <c r="N255" i="4"/>
  <c r="O255" i="4" s="1"/>
  <c r="M255" i="4"/>
  <c r="K255" i="4"/>
  <c r="I255" i="4"/>
  <c r="G255" i="4"/>
  <c r="S254" i="4"/>
  <c r="R254" i="4"/>
  <c r="T254" i="4" s="1"/>
  <c r="Q254" i="4"/>
  <c r="P254" i="4"/>
  <c r="L254" i="4"/>
  <c r="J254" i="4"/>
  <c r="H254" i="4"/>
  <c r="F254" i="4"/>
  <c r="N254" i="4" s="1"/>
  <c r="O254" i="4" s="1"/>
  <c r="E254" i="4"/>
  <c r="M254" i="4" s="1"/>
  <c r="D254" i="4"/>
  <c r="U253" i="4"/>
  <c r="T253" i="4"/>
  <c r="O253" i="4"/>
  <c r="N253" i="4"/>
  <c r="M253" i="4"/>
  <c r="K253" i="4"/>
  <c r="I253" i="4"/>
  <c r="G253" i="4"/>
  <c r="U252" i="4"/>
  <c r="T252" i="4"/>
  <c r="O252" i="4"/>
  <c r="N252" i="4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N249" i="4"/>
  <c r="O249" i="4" s="1"/>
  <c r="M249" i="4"/>
  <c r="K249" i="4"/>
  <c r="I249" i="4"/>
  <c r="G249" i="4"/>
  <c r="U248" i="4"/>
  <c r="T248" i="4"/>
  <c r="N248" i="4"/>
  <c r="O248" i="4" s="1"/>
  <c r="M248" i="4"/>
  <c r="K248" i="4"/>
  <c r="I248" i="4"/>
  <c r="G248" i="4"/>
  <c r="S247" i="4"/>
  <c r="R247" i="4"/>
  <c r="Q247" i="4"/>
  <c r="P247" i="4"/>
  <c r="L247" i="4"/>
  <c r="J247" i="4"/>
  <c r="H247" i="4"/>
  <c r="F247" i="4"/>
  <c r="E247" i="4"/>
  <c r="D247" i="4"/>
  <c r="I247" i="4" s="1"/>
  <c r="U246" i="4"/>
  <c r="T246" i="4"/>
  <c r="O246" i="4"/>
  <c r="N246" i="4"/>
  <c r="M246" i="4"/>
  <c r="K246" i="4"/>
  <c r="I246" i="4"/>
  <c r="G246" i="4"/>
  <c r="U245" i="4"/>
  <c r="T245" i="4"/>
  <c r="N245" i="4"/>
  <c r="O245" i="4" s="1"/>
  <c r="M245" i="4"/>
  <c r="K245" i="4"/>
  <c r="I245" i="4"/>
  <c r="G245" i="4"/>
  <c r="U244" i="4"/>
  <c r="T244" i="4"/>
  <c r="O244" i="4"/>
  <c r="N244" i="4"/>
  <c r="M244" i="4"/>
  <c r="K244" i="4"/>
  <c r="I244" i="4"/>
  <c r="G244" i="4"/>
  <c r="U243" i="4"/>
  <c r="T243" i="4"/>
  <c r="N243" i="4"/>
  <c r="O243" i="4" s="1"/>
  <c r="M243" i="4"/>
  <c r="K243" i="4"/>
  <c r="I243" i="4"/>
  <c r="G243" i="4"/>
  <c r="U242" i="4"/>
  <c r="T242" i="4"/>
  <c r="N242" i="4"/>
  <c r="O242" i="4" s="1"/>
  <c r="M242" i="4"/>
  <c r="K242" i="4"/>
  <c r="I242" i="4"/>
  <c r="G242" i="4"/>
  <c r="U241" i="4"/>
  <c r="T241" i="4"/>
  <c r="N241" i="4"/>
  <c r="O241" i="4" s="1"/>
  <c r="M241" i="4"/>
  <c r="K241" i="4"/>
  <c r="I241" i="4"/>
  <c r="G241" i="4"/>
  <c r="S240" i="4"/>
  <c r="R240" i="4"/>
  <c r="T240" i="4" s="1"/>
  <c r="Q240" i="4"/>
  <c r="P240" i="4"/>
  <c r="L240" i="4"/>
  <c r="J240" i="4"/>
  <c r="H240" i="4"/>
  <c r="F240" i="4"/>
  <c r="N240" i="4" s="1"/>
  <c r="E240" i="4"/>
  <c r="D240" i="4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N237" i="4"/>
  <c r="O237" i="4" s="1"/>
  <c r="M237" i="4"/>
  <c r="K237" i="4"/>
  <c r="I237" i="4"/>
  <c r="G237" i="4"/>
  <c r="U236" i="4"/>
  <c r="T236" i="4"/>
  <c r="N236" i="4"/>
  <c r="O236" i="4" s="1"/>
  <c r="M236" i="4"/>
  <c r="K236" i="4"/>
  <c r="I236" i="4"/>
  <c r="G236" i="4"/>
  <c r="U235" i="4"/>
  <c r="T235" i="4"/>
  <c r="N235" i="4"/>
  <c r="O235" i="4" s="1"/>
  <c r="M235" i="4"/>
  <c r="K235" i="4"/>
  <c r="I235" i="4"/>
  <c r="G235" i="4"/>
  <c r="U234" i="4"/>
  <c r="T234" i="4"/>
  <c r="N234" i="4"/>
  <c r="O234" i="4" s="1"/>
  <c r="M234" i="4"/>
  <c r="K234" i="4"/>
  <c r="I234" i="4"/>
  <c r="G234" i="4"/>
  <c r="S231" i="4"/>
  <c r="R231" i="4"/>
  <c r="Q231" i="4"/>
  <c r="P231" i="4"/>
  <c r="L231" i="4"/>
  <c r="J231" i="4"/>
  <c r="U231" i="4" s="1"/>
  <c r="H231" i="4"/>
  <c r="F231" i="4"/>
  <c r="E231" i="4"/>
  <c r="D231" i="4"/>
  <c r="I231" i="4" s="1"/>
  <c r="S230" i="4"/>
  <c r="R230" i="4"/>
  <c r="T230" i="4" s="1"/>
  <c r="Q230" i="4"/>
  <c r="P230" i="4"/>
  <c r="U230" i="4" s="1"/>
  <c r="L230" i="4"/>
  <c r="J230" i="4"/>
  <c r="H230" i="4"/>
  <c r="F230" i="4"/>
  <c r="E230" i="4"/>
  <c r="M230" i="4" s="1"/>
  <c r="D230" i="4"/>
  <c r="U229" i="4"/>
  <c r="T229" i="4"/>
  <c r="O229" i="4"/>
  <c r="N229" i="4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S224" i="4"/>
  <c r="R224" i="4"/>
  <c r="T224" i="4" s="1"/>
  <c r="Q224" i="4"/>
  <c r="P224" i="4"/>
  <c r="L224" i="4"/>
  <c r="J224" i="4"/>
  <c r="H224" i="4"/>
  <c r="F224" i="4"/>
  <c r="N224" i="4" s="1"/>
  <c r="E224" i="4"/>
  <c r="K224" i="4" s="1"/>
  <c r="D224" i="4"/>
  <c r="U223" i="4"/>
  <c r="T223" i="4"/>
  <c r="O223" i="4"/>
  <c r="N223" i="4"/>
  <c r="M223" i="4"/>
  <c r="K223" i="4"/>
  <c r="I223" i="4"/>
  <c r="G223" i="4"/>
  <c r="U222" i="4"/>
  <c r="T222" i="4"/>
  <c r="O222" i="4"/>
  <c r="N222" i="4"/>
  <c r="M222" i="4"/>
  <c r="K222" i="4"/>
  <c r="I222" i="4"/>
  <c r="G222" i="4"/>
  <c r="U221" i="4"/>
  <c r="T221" i="4"/>
  <c r="N221" i="4"/>
  <c r="O221" i="4" s="1"/>
  <c r="M221" i="4"/>
  <c r="K221" i="4"/>
  <c r="I221" i="4"/>
  <c r="G221" i="4"/>
  <c r="U220" i="4"/>
  <c r="T220" i="4"/>
  <c r="N220" i="4"/>
  <c r="O220" i="4" s="1"/>
  <c r="M220" i="4"/>
  <c r="K220" i="4"/>
  <c r="I220" i="4"/>
  <c r="G220" i="4"/>
  <c r="U219" i="4"/>
  <c r="T219" i="4"/>
  <c r="N219" i="4"/>
  <c r="O219" i="4" s="1"/>
  <c r="M219" i="4"/>
  <c r="K219" i="4"/>
  <c r="I219" i="4"/>
  <c r="G219" i="4"/>
  <c r="U218" i="4"/>
  <c r="T218" i="4"/>
  <c r="N218" i="4"/>
  <c r="O218" i="4" s="1"/>
  <c r="M218" i="4"/>
  <c r="K218" i="4"/>
  <c r="I218" i="4"/>
  <c r="G218" i="4"/>
  <c r="U217" i="4"/>
  <c r="T217" i="4"/>
  <c r="N217" i="4"/>
  <c r="O217" i="4" s="1"/>
  <c r="M217" i="4"/>
  <c r="K217" i="4"/>
  <c r="I217" i="4"/>
  <c r="G217" i="4"/>
  <c r="S216" i="4"/>
  <c r="R216" i="4"/>
  <c r="T216" i="4" s="1"/>
  <c r="Q216" i="4"/>
  <c r="P216" i="4"/>
  <c r="L216" i="4"/>
  <c r="J216" i="4"/>
  <c r="H216" i="4"/>
  <c r="F216" i="4"/>
  <c r="E216" i="4"/>
  <c r="D216" i="4"/>
  <c r="U215" i="4"/>
  <c r="T215" i="4"/>
  <c r="N215" i="4"/>
  <c r="O215" i="4" s="1"/>
  <c r="M215" i="4"/>
  <c r="K215" i="4"/>
  <c r="I215" i="4"/>
  <c r="G215" i="4"/>
  <c r="U214" i="4"/>
  <c r="T214" i="4"/>
  <c r="N214" i="4"/>
  <c r="O214" i="4" s="1"/>
  <c r="M214" i="4"/>
  <c r="K214" i="4"/>
  <c r="I214" i="4"/>
  <c r="G214" i="4"/>
  <c r="U213" i="4"/>
  <c r="T213" i="4"/>
  <c r="N213" i="4"/>
  <c r="O213" i="4" s="1"/>
  <c r="M213" i="4"/>
  <c r="K213" i="4"/>
  <c r="I213" i="4"/>
  <c r="G213" i="4"/>
  <c r="U212" i="4"/>
  <c r="T212" i="4"/>
  <c r="N212" i="4"/>
  <c r="O212" i="4" s="1"/>
  <c r="M212" i="4"/>
  <c r="K212" i="4"/>
  <c r="I212" i="4"/>
  <c r="G212" i="4"/>
  <c r="U211" i="4"/>
  <c r="T211" i="4"/>
  <c r="N211" i="4"/>
  <c r="O211" i="4" s="1"/>
  <c r="M211" i="4"/>
  <c r="K211" i="4"/>
  <c r="I211" i="4"/>
  <c r="G211" i="4"/>
  <c r="U210" i="4"/>
  <c r="T210" i="4"/>
  <c r="N210" i="4"/>
  <c r="O210" i="4" s="1"/>
  <c r="M210" i="4"/>
  <c r="K210" i="4"/>
  <c r="I210" i="4"/>
  <c r="G210" i="4"/>
  <c r="U209" i="4"/>
  <c r="T209" i="4"/>
  <c r="N209" i="4"/>
  <c r="O209" i="4" s="1"/>
  <c r="M209" i="4"/>
  <c r="K209" i="4"/>
  <c r="I209" i="4"/>
  <c r="G209" i="4"/>
  <c r="U208" i="4"/>
  <c r="T208" i="4"/>
  <c r="O208" i="4"/>
  <c r="N208" i="4"/>
  <c r="M208" i="4"/>
  <c r="K208" i="4"/>
  <c r="I208" i="4"/>
  <c r="G208" i="4"/>
  <c r="S205" i="4"/>
  <c r="R205" i="4"/>
  <c r="T205" i="4" s="1"/>
  <c r="Q205" i="4"/>
  <c r="P205" i="4"/>
  <c r="U205" i="4" s="1"/>
  <c r="L205" i="4"/>
  <c r="J205" i="4"/>
  <c r="H205" i="4"/>
  <c r="F205" i="4"/>
  <c r="N205" i="4" s="1"/>
  <c r="O205" i="4" s="1"/>
  <c r="E205" i="4"/>
  <c r="M205" i="4" s="1"/>
  <c r="D205" i="4"/>
  <c r="S204" i="4"/>
  <c r="R204" i="4"/>
  <c r="T204" i="4" s="1"/>
  <c r="Q204" i="4"/>
  <c r="P204" i="4"/>
  <c r="U204" i="4" s="1"/>
  <c r="L204" i="4"/>
  <c r="J204" i="4"/>
  <c r="H204" i="4"/>
  <c r="F204" i="4"/>
  <c r="E204" i="4"/>
  <c r="D204" i="4"/>
  <c r="U203" i="4"/>
  <c r="T203" i="4"/>
  <c r="O203" i="4"/>
  <c r="N203" i="4"/>
  <c r="M203" i="4"/>
  <c r="K203" i="4"/>
  <c r="I203" i="4"/>
  <c r="G203" i="4"/>
  <c r="U202" i="4"/>
  <c r="T202" i="4"/>
  <c r="N202" i="4"/>
  <c r="O202" i="4" s="1"/>
  <c r="M202" i="4"/>
  <c r="K202" i="4"/>
  <c r="I202" i="4"/>
  <c r="G202" i="4"/>
  <c r="U201" i="4"/>
  <c r="T201" i="4"/>
  <c r="O201" i="4"/>
  <c r="N201" i="4"/>
  <c r="M201" i="4"/>
  <c r="K201" i="4"/>
  <c r="I201" i="4"/>
  <c r="G201" i="4"/>
  <c r="U200" i="4"/>
  <c r="T200" i="4"/>
  <c r="N200" i="4"/>
  <c r="O200" i="4" s="1"/>
  <c r="M200" i="4"/>
  <c r="K200" i="4"/>
  <c r="I200" i="4"/>
  <c r="G200" i="4"/>
  <c r="U199" i="4"/>
  <c r="T199" i="4"/>
  <c r="N199" i="4"/>
  <c r="O199" i="4" s="1"/>
  <c r="M199" i="4"/>
  <c r="K199" i="4"/>
  <c r="I199" i="4"/>
  <c r="G199" i="4"/>
  <c r="S198" i="4"/>
  <c r="R198" i="4"/>
  <c r="T198" i="4" s="1"/>
  <c r="Q198" i="4"/>
  <c r="P198" i="4"/>
  <c r="L198" i="4"/>
  <c r="J198" i="4"/>
  <c r="H198" i="4"/>
  <c r="F198" i="4"/>
  <c r="N198" i="4" s="1"/>
  <c r="E198" i="4"/>
  <c r="O198" i="4" s="1"/>
  <c r="D198" i="4"/>
  <c r="U197" i="4"/>
  <c r="T197" i="4"/>
  <c r="O197" i="4"/>
  <c r="N197" i="4"/>
  <c r="M197" i="4"/>
  <c r="K197" i="4"/>
  <c r="I197" i="4"/>
  <c r="G197" i="4"/>
  <c r="U196" i="4"/>
  <c r="T196" i="4"/>
  <c r="N196" i="4"/>
  <c r="O196" i="4" s="1"/>
  <c r="M196" i="4"/>
  <c r="K196" i="4"/>
  <c r="I196" i="4"/>
  <c r="G196" i="4"/>
  <c r="U195" i="4"/>
  <c r="T195" i="4"/>
  <c r="N195" i="4"/>
  <c r="O195" i="4" s="1"/>
  <c r="M195" i="4"/>
  <c r="K195" i="4"/>
  <c r="I195" i="4"/>
  <c r="G195" i="4"/>
  <c r="U194" i="4"/>
  <c r="T194" i="4"/>
  <c r="N194" i="4"/>
  <c r="O194" i="4" s="1"/>
  <c r="M194" i="4"/>
  <c r="K194" i="4"/>
  <c r="I194" i="4"/>
  <c r="G194" i="4"/>
  <c r="U193" i="4"/>
  <c r="T193" i="4"/>
  <c r="N193" i="4"/>
  <c r="O193" i="4" s="1"/>
  <c r="M193" i="4"/>
  <c r="K193" i="4"/>
  <c r="I193" i="4"/>
  <c r="G193" i="4"/>
  <c r="U192" i="4"/>
  <c r="T192" i="4"/>
  <c r="N192" i="4"/>
  <c r="O192" i="4" s="1"/>
  <c r="M192" i="4"/>
  <c r="K192" i="4"/>
  <c r="I192" i="4"/>
  <c r="G192" i="4"/>
  <c r="S191" i="4"/>
  <c r="R191" i="4"/>
  <c r="Q191" i="4"/>
  <c r="P191" i="4"/>
  <c r="L191" i="4"/>
  <c r="J191" i="4"/>
  <c r="H191" i="4"/>
  <c r="F191" i="4"/>
  <c r="N191" i="4" s="1"/>
  <c r="E191" i="4"/>
  <c r="M191" i="4" s="1"/>
  <c r="D191" i="4"/>
  <c r="U190" i="4"/>
  <c r="T190" i="4"/>
  <c r="N190" i="4"/>
  <c r="O190" i="4" s="1"/>
  <c r="M190" i="4"/>
  <c r="K190" i="4"/>
  <c r="I190" i="4"/>
  <c r="G190" i="4"/>
  <c r="U189" i="4"/>
  <c r="T189" i="4"/>
  <c r="N189" i="4"/>
  <c r="O189" i="4" s="1"/>
  <c r="M189" i="4"/>
  <c r="K189" i="4"/>
  <c r="I189" i="4"/>
  <c r="G189" i="4"/>
  <c r="U188" i="4"/>
  <c r="T188" i="4"/>
  <c r="N188" i="4"/>
  <c r="O188" i="4" s="1"/>
  <c r="M188" i="4"/>
  <c r="K188" i="4"/>
  <c r="I188" i="4"/>
  <c r="G188" i="4"/>
  <c r="U187" i="4"/>
  <c r="T187" i="4"/>
  <c r="O187" i="4"/>
  <c r="N187" i="4"/>
  <c r="M187" i="4"/>
  <c r="K187" i="4"/>
  <c r="I187" i="4"/>
  <c r="G187" i="4"/>
  <c r="U186" i="4"/>
  <c r="T186" i="4"/>
  <c r="O186" i="4"/>
  <c r="N186" i="4"/>
  <c r="M186" i="4"/>
  <c r="K186" i="4"/>
  <c r="I186" i="4"/>
  <c r="G186" i="4"/>
  <c r="S185" i="4"/>
  <c r="R185" i="4"/>
  <c r="T185" i="4" s="1"/>
  <c r="Q185" i="4"/>
  <c r="P185" i="4"/>
  <c r="U185" i="4" s="1"/>
  <c r="L185" i="4"/>
  <c r="J185" i="4"/>
  <c r="H185" i="4"/>
  <c r="F185" i="4"/>
  <c r="N185" i="4" s="1"/>
  <c r="E185" i="4"/>
  <c r="D185" i="4"/>
  <c r="U184" i="4"/>
  <c r="T184" i="4"/>
  <c r="N184" i="4"/>
  <c r="O184" i="4" s="1"/>
  <c r="M184" i="4"/>
  <c r="K184" i="4"/>
  <c r="I184" i="4"/>
  <c r="G184" i="4"/>
  <c r="U183" i="4"/>
  <c r="T183" i="4"/>
  <c r="N183" i="4"/>
  <c r="O183" i="4" s="1"/>
  <c r="M183" i="4"/>
  <c r="K183" i="4"/>
  <c r="I183" i="4"/>
  <c r="G183" i="4"/>
  <c r="U182" i="4"/>
  <c r="T182" i="4"/>
  <c r="N182" i="4"/>
  <c r="O182" i="4" s="1"/>
  <c r="M182" i="4"/>
  <c r="K182" i="4"/>
  <c r="I182" i="4"/>
  <c r="G182" i="4"/>
  <c r="U181" i="4"/>
  <c r="T181" i="4"/>
  <c r="N181" i="4"/>
  <c r="O181" i="4" s="1"/>
  <c r="M181" i="4"/>
  <c r="K181" i="4"/>
  <c r="I181" i="4"/>
  <c r="G181" i="4"/>
  <c r="U180" i="4"/>
  <c r="T180" i="4"/>
  <c r="N180" i="4"/>
  <c r="O180" i="4" s="1"/>
  <c r="M180" i="4"/>
  <c r="K180" i="4"/>
  <c r="I180" i="4"/>
  <c r="G180" i="4"/>
  <c r="S179" i="4"/>
  <c r="R179" i="4"/>
  <c r="Q179" i="4"/>
  <c r="P179" i="4"/>
  <c r="L179" i="4"/>
  <c r="J179" i="4"/>
  <c r="H179" i="4"/>
  <c r="F179" i="4"/>
  <c r="E179" i="4"/>
  <c r="D179" i="4"/>
  <c r="U178" i="4"/>
  <c r="T178" i="4"/>
  <c r="O178" i="4"/>
  <c r="N178" i="4"/>
  <c r="M178" i="4"/>
  <c r="K178" i="4"/>
  <c r="I178" i="4"/>
  <c r="G178" i="4"/>
  <c r="U177" i="4"/>
  <c r="T177" i="4"/>
  <c r="N177" i="4"/>
  <c r="O177" i="4" s="1"/>
  <c r="M177" i="4"/>
  <c r="K177" i="4"/>
  <c r="I177" i="4"/>
  <c r="G177" i="4"/>
  <c r="U176" i="4"/>
  <c r="T176" i="4"/>
  <c r="N176" i="4"/>
  <c r="O176" i="4" s="1"/>
  <c r="M176" i="4"/>
  <c r="K176" i="4"/>
  <c r="I176" i="4"/>
  <c r="G176" i="4"/>
  <c r="U175" i="4"/>
  <c r="T175" i="4"/>
  <c r="N175" i="4"/>
  <c r="O175" i="4" s="1"/>
  <c r="M175" i="4"/>
  <c r="K175" i="4"/>
  <c r="I175" i="4"/>
  <c r="G175" i="4"/>
  <c r="U174" i="4"/>
  <c r="T174" i="4"/>
  <c r="O174" i="4"/>
  <c r="N174" i="4"/>
  <c r="M174" i="4"/>
  <c r="K174" i="4"/>
  <c r="I174" i="4"/>
  <c r="G174" i="4"/>
  <c r="U173" i="4"/>
  <c r="T173" i="4"/>
  <c r="N173" i="4"/>
  <c r="O173" i="4" s="1"/>
  <c r="M173" i="4"/>
  <c r="K173" i="4"/>
  <c r="I173" i="4"/>
  <c r="G173" i="4"/>
  <c r="S170" i="4"/>
  <c r="R170" i="4"/>
  <c r="Q170" i="4"/>
  <c r="P170" i="4"/>
  <c r="L170" i="4"/>
  <c r="J170" i="4"/>
  <c r="H170" i="4"/>
  <c r="F170" i="4"/>
  <c r="N170" i="4" s="1"/>
  <c r="E170" i="4"/>
  <c r="D170" i="4"/>
  <c r="G170" i="4" s="1"/>
  <c r="S169" i="4"/>
  <c r="R169" i="4"/>
  <c r="Q169" i="4"/>
  <c r="P169" i="4"/>
  <c r="U169" i="4" s="1"/>
  <c r="L169" i="4"/>
  <c r="J169" i="4"/>
  <c r="H169" i="4"/>
  <c r="F169" i="4"/>
  <c r="E169" i="4"/>
  <c r="D169" i="4"/>
  <c r="U168" i="4"/>
  <c r="T168" i="4"/>
  <c r="N168" i="4"/>
  <c r="O168" i="4" s="1"/>
  <c r="M168" i="4"/>
  <c r="K168" i="4"/>
  <c r="I168" i="4"/>
  <c r="G168" i="4"/>
  <c r="U167" i="4"/>
  <c r="T167" i="4"/>
  <c r="N167" i="4"/>
  <c r="O167" i="4" s="1"/>
  <c r="M167" i="4"/>
  <c r="K167" i="4"/>
  <c r="I167" i="4"/>
  <c r="G167" i="4"/>
  <c r="U166" i="4"/>
  <c r="T166" i="4"/>
  <c r="N166" i="4"/>
  <c r="O166" i="4" s="1"/>
  <c r="M166" i="4"/>
  <c r="K166" i="4"/>
  <c r="I166" i="4"/>
  <c r="G166" i="4"/>
  <c r="U165" i="4"/>
  <c r="T165" i="4"/>
  <c r="N165" i="4"/>
  <c r="O165" i="4" s="1"/>
  <c r="M165" i="4"/>
  <c r="K165" i="4"/>
  <c r="I165" i="4"/>
  <c r="G165" i="4"/>
  <c r="U164" i="4"/>
  <c r="T164" i="4"/>
  <c r="N164" i="4"/>
  <c r="O164" i="4" s="1"/>
  <c r="M164" i="4"/>
  <c r="K164" i="4"/>
  <c r="I164" i="4"/>
  <c r="G164" i="4"/>
  <c r="S163" i="4"/>
  <c r="R163" i="4"/>
  <c r="T163" i="4" s="1"/>
  <c r="Q163" i="4"/>
  <c r="P163" i="4"/>
  <c r="L163" i="4"/>
  <c r="J163" i="4"/>
  <c r="H163" i="4"/>
  <c r="F163" i="4"/>
  <c r="N163" i="4" s="1"/>
  <c r="E163" i="4"/>
  <c r="D163" i="4"/>
  <c r="I163" i="4" s="1"/>
  <c r="U162" i="4"/>
  <c r="T162" i="4"/>
  <c r="N162" i="4"/>
  <c r="O162" i="4" s="1"/>
  <c r="M162" i="4"/>
  <c r="K162" i="4"/>
  <c r="I162" i="4"/>
  <c r="G162" i="4"/>
  <c r="U161" i="4"/>
  <c r="T161" i="4"/>
  <c r="N161" i="4"/>
  <c r="O161" i="4" s="1"/>
  <c r="M161" i="4"/>
  <c r="K161" i="4"/>
  <c r="I161" i="4"/>
  <c r="G161" i="4"/>
  <c r="U160" i="4"/>
  <c r="T160" i="4"/>
  <c r="N160" i="4"/>
  <c r="O160" i="4" s="1"/>
  <c r="M160" i="4"/>
  <c r="K160" i="4"/>
  <c r="I160" i="4"/>
  <c r="G160" i="4"/>
  <c r="U159" i="4"/>
  <c r="T159" i="4"/>
  <c r="N159" i="4"/>
  <c r="O159" i="4" s="1"/>
  <c r="M159" i="4"/>
  <c r="K159" i="4"/>
  <c r="I159" i="4"/>
  <c r="G159" i="4"/>
  <c r="U158" i="4"/>
  <c r="T158" i="4"/>
  <c r="N158" i="4"/>
  <c r="O158" i="4" s="1"/>
  <c r="M158" i="4"/>
  <c r="K158" i="4"/>
  <c r="I158" i="4"/>
  <c r="G158" i="4"/>
  <c r="S157" i="4"/>
  <c r="R157" i="4"/>
  <c r="T157" i="4" s="1"/>
  <c r="Q157" i="4"/>
  <c r="P157" i="4"/>
  <c r="L157" i="4"/>
  <c r="J157" i="4"/>
  <c r="H157" i="4"/>
  <c r="F157" i="4"/>
  <c r="N157" i="4" s="1"/>
  <c r="E157" i="4"/>
  <c r="O157" i="4" s="1"/>
  <c r="D157" i="4"/>
  <c r="I157" i="4" s="1"/>
  <c r="U156" i="4"/>
  <c r="T156" i="4"/>
  <c r="N156" i="4"/>
  <c r="O156" i="4" s="1"/>
  <c r="M156" i="4"/>
  <c r="K156" i="4"/>
  <c r="I156" i="4"/>
  <c r="G156" i="4"/>
  <c r="U155" i="4"/>
  <c r="T155" i="4"/>
  <c r="N155" i="4"/>
  <c r="O155" i="4" s="1"/>
  <c r="M155" i="4"/>
  <c r="K155" i="4"/>
  <c r="I155" i="4"/>
  <c r="G155" i="4"/>
  <c r="U154" i="4"/>
  <c r="T154" i="4"/>
  <c r="N154" i="4"/>
  <c r="O154" i="4" s="1"/>
  <c r="M154" i="4"/>
  <c r="K154" i="4"/>
  <c r="I154" i="4"/>
  <c r="G154" i="4"/>
  <c r="U153" i="4"/>
  <c r="T153" i="4"/>
  <c r="N153" i="4"/>
  <c r="O153" i="4" s="1"/>
  <c r="M153" i="4"/>
  <c r="K153" i="4"/>
  <c r="I153" i="4"/>
  <c r="G153" i="4"/>
  <c r="U152" i="4"/>
  <c r="T152" i="4"/>
  <c r="N152" i="4"/>
  <c r="O152" i="4" s="1"/>
  <c r="M152" i="4"/>
  <c r="K152" i="4"/>
  <c r="I152" i="4"/>
  <c r="G152" i="4"/>
  <c r="U151" i="4"/>
  <c r="T151" i="4"/>
  <c r="N151" i="4"/>
  <c r="O151" i="4" s="1"/>
  <c r="M151" i="4"/>
  <c r="K151" i="4"/>
  <c r="I151" i="4"/>
  <c r="G151" i="4"/>
  <c r="S150" i="4"/>
  <c r="R150" i="4"/>
  <c r="T150" i="4" s="1"/>
  <c r="Q150" i="4"/>
  <c r="P150" i="4"/>
  <c r="L150" i="4"/>
  <c r="J150" i="4"/>
  <c r="H150" i="4"/>
  <c r="F150" i="4"/>
  <c r="E150" i="4"/>
  <c r="M150" i="4" s="1"/>
  <c r="D150" i="4"/>
  <c r="U149" i="4"/>
  <c r="T149" i="4"/>
  <c r="O149" i="4"/>
  <c r="N149" i="4"/>
  <c r="M149" i="4"/>
  <c r="K149" i="4"/>
  <c r="I149" i="4"/>
  <c r="G149" i="4"/>
  <c r="U148" i="4"/>
  <c r="T148" i="4"/>
  <c r="N148" i="4"/>
  <c r="O148" i="4" s="1"/>
  <c r="M148" i="4"/>
  <c r="K148" i="4"/>
  <c r="I148" i="4"/>
  <c r="G148" i="4"/>
  <c r="U147" i="4"/>
  <c r="T147" i="4"/>
  <c r="N147" i="4"/>
  <c r="O147" i="4" s="1"/>
  <c r="M147" i="4"/>
  <c r="K147" i="4"/>
  <c r="I147" i="4"/>
  <c r="G147" i="4"/>
  <c r="U146" i="4"/>
  <c r="T146" i="4"/>
  <c r="N146" i="4"/>
  <c r="O146" i="4" s="1"/>
  <c r="M146" i="4"/>
  <c r="K146" i="4"/>
  <c r="I146" i="4"/>
  <c r="G146" i="4"/>
  <c r="U145" i="4"/>
  <c r="T145" i="4"/>
  <c r="N145" i="4"/>
  <c r="O145" i="4" s="1"/>
  <c r="M145" i="4"/>
  <c r="K145" i="4"/>
  <c r="I145" i="4"/>
  <c r="G145" i="4"/>
  <c r="S144" i="4"/>
  <c r="R144" i="4"/>
  <c r="T144" i="4" s="1"/>
  <c r="Q144" i="4"/>
  <c r="P144" i="4"/>
  <c r="L144" i="4"/>
  <c r="J144" i="4"/>
  <c r="H144" i="4"/>
  <c r="F144" i="4"/>
  <c r="N144" i="4" s="1"/>
  <c r="E144" i="4"/>
  <c r="O144" i="4" s="1"/>
  <c r="D144" i="4"/>
  <c r="U143" i="4"/>
  <c r="T143" i="4"/>
  <c r="N143" i="4"/>
  <c r="O143" i="4" s="1"/>
  <c r="M143" i="4"/>
  <c r="K143" i="4"/>
  <c r="I143" i="4"/>
  <c r="G143" i="4"/>
  <c r="U142" i="4"/>
  <c r="T142" i="4"/>
  <c r="N142" i="4"/>
  <c r="O142" i="4" s="1"/>
  <c r="M142" i="4"/>
  <c r="K142" i="4"/>
  <c r="I142" i="4"/>
  <c r="G142" i="4"/>
  <c r="U141" i="4"/>
  <c r="T141" i="4"/>
  <c r="N141" i="4"/>
  <c r="O141" i="4" s="1"/>
  <c r="M141" i="4"/>
  <c r="K141" i="4"/>
  <c r="I141" i="4"/>
  <c r="G141" i="4"/>
  <c r="U140" i="4"/>
  <c r="T140" i="4"/>
  <c r="N140" i="4"/>
  <c r="O140" i="4" s="1"/>
  <c r="M140" i="4"/>
  <c r="K140" i="4"/>
  <c r="I140" i="4"/>
  <c r="G140" i="4"/>
  <c r="U139" i="4"/>
  <c r="T139" i="4"/>
  <c r="N139" i="4"/>
  <c r="O139" i="4" s="1"/>
  <c r="M139" i="4"/>
  <c r="K139" i="4"/>
  <c r="I139" i="4"/>
  <c r="G139" i="4"/>
  <c r="U138" i="4"/>
  <c r="T138" i="4"/>
  <c r="N138" i="4"/>
  <c r="O138" i="4" s="1"/>
  <c r="M138" i="4"/>
  <c r="K138" i="4"/>
  <c r="I138" i="4"/>
  <c r="G138" i="4"/>
  <c r="S137" i="4"/>
  <c r="R137" i="4"/>
  <c r="T137" i="4" s="1"/>
  <c r="Q137" i="4"/>
  <c r="P137" i="4"/>
  <c r="L137" i="4"/>
  <c r="J137" i="4"/>
  <c r="U137" i="4" s="1"/>
  <c r="H137" i="4"/>
  <c r="F137" i="4"/>
  <c r="N137" i="4" s="1"/>
  <c r="E137" i="4"/>
  <c r="D137" i="4"/>
  <c r="U136" i="4"/>
  <c r="T136" i="4"/>
  <c r="N136" i="4"/>
  <c r="O136" i="4" s="1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N134" i="4"/>
  <c r="O134" i="4" s="1"/>
  <c r="M134" i="4"/>
  <c r="K134" i="4"/>
  <c r="I134" i="4"/>
  <c r="G134" i="4"/>
  <c r="U133" i="4"/>
  <c r="T133" i="4"/>
  <c r="N133" i="4"/>
  <c r="O133" i="4" s="1"/>
  <c r="M133" i="4"/>
  <c r="K133" i="4"/>
  <c r="I133" i="4"/>
  <c r="G133" i="4"/>
  <c r="S132" i="4"/>
  <c r="R132" i="4"/>
  <c r="T132" i="4" s="1"/>
  <c r="Q132" i="4"/>
  <c r="P132" i="4"/>
  <c r="L132" i="4"/>
  <c r="J132" i="4"/>
  <c r="H132" i="4"/>
  <c r="F132" i="4"/>
  <c r="N132" i="4" s="1"/>
  <c r="O132" i="4" s="1"/>
  <c r="E132" i="4"/>
  <c r="K132" i="4" s="1"/>
  <c r="D132" i="4"/>
  <c r="I132" i="4" s="1"/>
  <c r="U131" i="4"/>
  <c r="T131" i="4"/>
  <c r="O131" i="4"/>
  <c r="N131" i="4"/>
  <c r="M131" i="4"/>
  <c r="K131" i="4"/>
  <c r="I131" i="4"/>
  <c r="G131" i="4"/>
  <c r="U130" i="4"/>
  <c r="T130" i="4"/>
  <c r="N130" i="4"/>
  <c r="O130" i="4" s="1"/>
  <c r="M130" i="4"/>
  <c r="K130" i="4"/>
  <c r="I130" i="4"/>
  <c r="G130" i="4"/>
  <c r="U129" i="4"/>
  <c r="T129" i="4"/>
  <c r="N129" i="4"/>
  <c r="O129" i="4" s="1"/>
  <c r="M129" i="4"/>
  <c r="K129" i="4"/>
  <c r="I129" i="4"/>
  <c r="G129" i="4"/>
  <c r="U128" i="4"/>
  <c r="T128" i="4"/>
  <c r="N128" i="4"/>
  <c r="O128" i="4" s="1"/>
  <c r="M128" i="4"/>
  <c r="K128" i="4"/>
  <c r="I128" i="4"/>
  <c r="G128" i="4"/>
  <c r="U127" i="4"/>
  <c r="T127" i="4"/>
  <c r="N127" i="4"/>
  <c r="O127" i="4" s="1"/>
  <c r="M127" i="4"/>
  <c r="K127" i="4"/>
  <c r="I127" i="4"/>
  <c r="G127" i="4"/>
  <c r="S126" i="4"/>
  <c r="R126" i="4"/>
  <c r="T126" i="4" s="1"/>
  <c r="Q126" i="4"/>
  <c r="P126" i="4"/>
  <c r="L126" i="4"/>
  <c r="J126" i="4"/>
  <c r="H126" i="4"/>
  <c r="F126" i="4"/>
  <c r="N126" i="4" s="1"/>
  <c r="O126" i="4" s="1"/>
  <c r="E126" i="4"/>
  <c r="M126" i="4" s="1"/>
  <c r="D126" i="4"/>
  <c r="U125" i="4"/>
  <c r="T125" i="4"/>
  <c r="O125" i="4"/>
  <c r="N125" i="4"/>
  <c r="M125" i="4"/>
  <c r="K125" i="4"/>
  <c r="I125" i="4"/>
  <c r="G125" i="4"/>
  <c r="U124" i="4"/>
  <c r="T124" i="4"/>
  <c r="N124" i="4"/>
  <c r="O124" i="4" s="1"/>
  <c r="M124" i="4"/>
  <c r="K124" i="4"/>
  <c r="I124" i="4"/>
  <c r="G124" i="4"/>
  <c r="U123" i="4"/>
  <c r="T123" i="4"/>
  <c r="N123" i="4"/>
  <c r="O123" i="4" s="1"/>
  <c r="M123" i="4"/>
  <c r="K123" i="4"/>
  <c r="I123" i="4"/>
  <c r="G123" i="4"/>
  <c r="U122" i="4"/>
  <c r="T122" i="4"/>
  <c r="N122" i="4"/>
  <c r="O122" i="4" s="1"/>
  <c r="M122" i="4"/>
  <c r="K122" i="4"/>
  <c r="I122" i="4"/>
  <c r="G122" i="4"/>
  <c r="S121" i="4"/>
  <c r="R121" i="4"/>
  <c r="T121" i="4" s="1"/>
  <c r="Q121" i="4"/>
  <c r="P121" i="4"/>
  <c r="L121" i="4"/>
  <c r="J121" i="4"/>
  <c r="H121" i="4"/>
  <c r="F121" i="4"/>
  <c r="E121" i="4"/>
  <c r="D121" i="4"/>
  <c r="U120" i="4"/>
  <c r="T120" i="4"/>
  <c r="N120" i="4"/>
  <c r="O120" i="4" s="1"/>
  <c r="M120" i="4"/>
  <c r="K120" i="4"/>
  <c r="I120" i="4"/>
  <c r="G120" i="4"/>
  <c r="U119" i="4"/>
  <c r="T119" i="4"/>
  <c r="N119" i="4"/>
  <c r="O119" i="4" s="1"/>
  <c r="M119" i="4"/>
  <c r="K119" i="4"/>
  <c r="I119" i="4"/>
  <c r="G119" i="4"/>
  <c r="U118" i="4"/>
  <c r="T118" i="4"/>
  <c r="N118" i="4"/>
  <c r="O118" i="4" s="1"/>
  <c r="M118" i="4"/>
  <c r="K118" i="4"/>
  <c r="I118" i="4"/>
  <c r="G118" i="4"/>
  <c r="U117" i="4"/>
  <c r="T117" i="4"/>
  <c r="N117" i="4"/>
  <c r="O117" i="4" s="1"/>
  <c r="M117" i="4"/>
  <c r="K117" i="4"/>
  <c r="I117" i="4"/>
  <c r="G117" i="4"/>
  <c r="U116" i="4"/>
  <c r="T116" i="4"/>
  <c r="N116" i="4"/>
  <c r="O116" i="4" s="1"/>
  <c r="M116" i="4"/>
  <c r="K116" i="4"/>
  <c r="I116" i="4"/>
  <c r="G116" i="4"/>
  <c r="U115" i="4"/>
  <c r="T115" i="4"/>
  <c r="N115" i="4"/>
  <c r="O115" i="4" s="1"/>
  <c r="M115" i="4"/>
  <c r="K115" i="4"/>
  <c r="I115" i="4"/>
  <c r="G115" i="4"/>
  <c r="U114" i="4"/>
  <c r="T114" i="4"/>
  <c r="N114" i="4"/>
  <c r="O114" i="4" s="1"/>
  <c r="M114" i="4"/>
  <c r="K114" i="4"/>
  <c r="I114" i="4"/>
  <c r="G114" i="4"/>
  <c r="U113" i="4"/>
  <c r="T113" i="4"/>
  <c r="N113" i="4"/>
  <c r="O113" i="4" s="1"/>
  <c r="M113" i="4"/>
  <c r="K113" i="4"/>
  <c r="I113" i="4"/>
  <c r="G113" i="4"/>
  <c r="S112" i="4"/>
  <c r="R112" i="4"/>
  <c r="T112" i="4" s="1"/>
  <c r="Q112" i="4"/>
  <c r="P112" i="4"/>
  <c r="L112" i="4"/>
  <c r="J112" i="4"/>
  <c r="U112" i="4" s="1"/>
  <c r="H112" i="4"/>
  <c r="F112" i="4"/>
  <c r="N112" i="4" s="1"/>
  <c r="E112" i="4"/>
  <c r="D112" i="4"/>
  <c r="U111" i="4"/>
  <c r="T111" i="4"/>
  <c r="O111" i="4"/>
  <c r="N111" i="4"/>
  <c r="M111" i="4"/>
  <c r="K111" i="4"/>
  <c r="I111" i="4"/>
  <c r="G111" i="4"/>
  <c r="U110" i="4"/>
  <c r="T110" i="4"/>
  <c r="N110" i="4"/>
  <c r="O110" i="4" s="1"/>
  <c r="M110" i="4"/>
  <c r="K110" i="4"/>
  <c r="I110" i="4"/>
  <c r="G110" i="4"/>
  <c r="U109" i="4"/>
  <c r="T109" i="4"/>
  <c r="N109" i="4"/>
  <c r="O109" i="4" s="1"/>
  <c r="M109" i="4"/>
  <c r="K109" i="4"/>
  <c r="I109" i="4"/>
  <c r="G109" i="4"/>
  <c r="U108" i="4"/>
  <c r="T108" i="4"/>
  <c r="N108" i="4"/>
  <c r="O108" i="4" s="1"/>
  <c r="M108" i="4"/>
  <c r="K108" i="4"/>
  <c r="I108" i="4"/>
  <c r="G108" i="4"/>
  <c r="U107" i="4"/>
  <c r="T107" i="4"/>
  <c r="N107" i="4"/>
  <c r="O107" i="4" s="1"/>
  <c r="M107" i="4"/>
  <c r="K107" i="4"/>
  <c r="I107" i="4"/>
  <c r="G107" i="4"/>
  <c r="S106" i="4"/>
  <c r="R106" i="4"/>
  <c r="T106" i="4" s="1"/>
  <c r="Q106" i="4"/>
  <c r="P106" i="4"/>
  <c r="L106" i="4"/>
  <c r="J106" i="4"/>
  <c r="H106" i="4"/>
  <c r="F106" i="4"/>
  <c r="N106" i="4" s="1"/>
  <c r="O106" i="4" s="1"/>
  <c r="E106" i="4"/>
  <c r="K106" i="4" s="1"/>
  <c r="D106" i="4"/>
  <c r="I106" i="4" s="1"/>
  <c r="U105" i="4"/>
  <c r="T105" i="4"/>
  <c r="N105" i="4"/>
  <c r="O105" i="4" s="1"/>
  <c r="M105" i="4"/>
  <c r="K105" i="4"/>
  <c r="I105" i="4"/>
  <c r="G105" i="4"/>
  <c r="S102" i="4"/>
  <c r="R102" i="4"/>
  <c r="T102" i="4" s="1"/>
  <c r="Q102" i="4"/>
  <c r="P102" i="4"/>
  <c r="L102" i="4"/>
  <c r="J102" i="4"/>
  <c r="H102" i="4"/>
  <c r="F102" i="4"/>
  <c r="E102" i="4"/>
  <c r="M102" i="4" s="1"/>
  <c r="D102" i="4"/>
  <c r="S101" i="4"/>
  <c r="R101" i="4"/>
  <c r="T101" i="4" s="1"/>
  <c r="Q101" i="4"/>
  <c r="P101" i="4"/>
  <c r="L101" i="4"/>
  <c r="J101" i="4"/>
  <c r="H101" i="4"/>
  <c r="F101" i="4"/>
  <c r="E101" i="4"/>
  <c r="D101" i="4"/>
  <c r="U100" i="4"/>
  <c r="T100" i="4"/>
  <c r="O100" i="4"/>
  <c r="N100" i="4"/>
  <c r="M100" i="4"/>
  <c r="K100" i="4"/>
  <c r="I100" i="4"/>
  <c r="G100" i="4"/>
  <c r="U99" i="4"/>
  <c r="T99" i="4"/>
  <c r="N99" i="4"/>
  <c r="O99" i="4" s="1"/>
  <c r="M99" i="4"/>
  <c r="K99" i="4"/>
  <c r="I99" i="4"/>
  <c r="G99" i="4"/>
  <c r="U98" i="4"/>
  <c r="T98" i="4"/>
  <c r="N98" i="4"/>
  <c r="O98" i="4" s="1"/>
  <c r="M98" i="4"/>
  <c r="K98" i="4"/>
  <c r="I98" i="4"/>
  <c r="G98" i="4"/>
  <c r="U97" i="4"/>
  <c r="T97" i="4"/>
  <c r="N97" i="4"/>
  <c r="O97" i="4" s="1"/>
  <c r="M97" i="4"/>
  <c r="K97" i="4"/>
  <c r="I97" i="4"/>
  <c r="G97" i="4"/>
  <c r="S96" i="4"/>
  <c r="R96" i="4"/>
  <c r="T96" i="4" s="1"/>
  <c r="Q96" i="4"/>
  <c r="P96" i="4"/>
  <c r="L96" i="4"/>
  <c r="J96" i="4"/>
  <c r="U96" i="4" s="1"/>
  <c r="H96" i="4"/>
  <c r="F96" i="4"/>
  <c r="N96" i="4" s="1"/>
  <c r="E96" i="4"/>
  <c r="D96" i="4"/>
  <c r="U95" i="4"/>
  <c r="T95" i="4"/>
  <c r="N95" i="4"/>
  <c r="O95" i="4" s="1"/>
  <c r="M95" i="4"/>
  <c r="K95" i="4"/>
  <c r="I95" i="4"/>
  <c r="G95" i="4"/>
  <c r="U94" i="4"/>
  <c r="T94" i="4"/>
  <c r="N94" i="4"/>
  <c r="O94" i="4" s="1"/>
  <c r="M94" i="4"/>
  <c r="K94" i="4"/>
  <c r="I94" i="4"/>
  <c r="G94" i="4"/>
  <c r="U93" i="4"/>
  <c r="T93" i="4"/>
  <c r="N93" i="4"/>
  <c r="O93" i="4" s="1"/>
  <c r="M93" i="4"/>
  <c r="K93" i="4"/>
  <c r="I93" i="4"/>
  <c r="G93" i="4"/>
  <c r="U92" i="4"/>
  <c r="T92" i="4"/>
  <c r="N92" i="4"/>
  <c r="O92" i="4" s="1"/>
  <c r="M92" i="4"/>
  <c r="K92" i="4"/>
  <c r="I92" i="4"/>
  <c r="G92" i="4"/>
  <c r="S91" i="4"/>
  <c r="R91" i="4"/>
  <c r="T91" i="4" s="1"/>
  <c r="Q91" i="4"/>
  <c r="P91" i="4"/>
  <c r="L91" i="4"/>
  <c r="J91" i="4"/>
  <c r="H91" i="4"/>
  <c r="F91" i="4"/>
  <c r="N91" i="4" s="1"/>
  <c r="O91" i="4" s="1"/>
  <c r="E91" i="4"/>
  <c r="K91" i="4" s="1"/>
  <c r="D91" i="4"/>
  <c r="I91" i="4" s="1"/>
  <c r="U90" i="4"/>
  <c r="T90" i="4"/>
  <c r="N90" i="4"/>
  <c r="O90" i="4" s="1"/>
  <c r="M90" i="4"/>
  <c r="K90" i="4"/>
  <c r="I90" i="4"/>
  <c r="G90" i="4"/>
  <c r="U89" i="4"/>
  <c r="T89" i="4"/>
  <c r="N89" i="4"/>
  <c r="O89" i="4" s="1"/>
  <c r="M89" i="4"/>
  <c r="K89" i="4"/>
  <c r="I89" i="4"/>
  <c r="G89" i="4"/>
  <c r="U88" i="4"/>
  <c r="T88" i="4"/>
  <c r="N88" i="4"/>
  <c r="O88" i="4" s="1"/>
  <c r="M88" i="4"/>
  <c r="K88" i="4"/>
  <c r="I88" i="4"/>
  <c r="G88" i="4"/>
  <c r="S85" i="4"/>
  <c r="R85" i="4"/>
  <c r="T85" i="4" s="1"/>
  <c r="Q85" i="4"/>
  <c r="P85" i="4"/>
  <c r="L85" i="4"/>
  <c r="J85" i="4"/>
  <c r="H85" i="4"/>
  <c r="F85" i="4"/>
  <c r="E85" i="4"/>
  <c r="M85" i="4" s="1"/>
  <c r="D85" i="4"/>
  <c r="S84" i="4"/>
  <c r="R84" i="4"/>
  <c r="Q84" i="4"/>
  <c r="P84" i="4"/>
  <c r="L84" i="4"/>
  <c r="J84" i="4"/>
  <c r="H84" i="4"/>
  <c r="F84" i="4"/>
  <c r="E84" i="4"/>
  <c r="D84" i="4"/>
  <c r="U83" i="4"/>
  <c r="T83" i="4"/>
  <c r="O83" i="4"/>
  <c r="N83" i="4"/>
  <c r="M83" i="4"/>
  <c r="K83" i="4"/>
  <c r="I83" i="4"/>
  <c r="G83" i="4"/>
  <c r="U82" i="4"/>
  <c r="T82" i="4"/>
  <c r="O82" i="4"/>
  <c r="N82" i="4"/>
  <c r="M82" i="4"/>
  <c r="K82" i="4"/>
  <c r="I82" i="4"/>
  <c r="G82" i="4"/>
  <c r="U81" i="4"/>
  <c r="T81" i="4"/>
  <c r="N81" i="4"/>
  <c r="O81" i="4" s="1"/>
  <c r="M81" i="4"/>
  <c r="K81" i="4"/>
  <c r="I81" i="4"/>
  <c r="G81" i="4"/>
  <c r="U80" i="4"/>
  <c r="T80" i="4"/>
  <c r="N80" i="4"/>
  <c r="O80" i="4" s="1"/>
  <c r="M80" i="4"/>
  <c r="K80" i="4"/>
  <c r="I80" i="4"/>
  <c r="G80" i="4"/>
  <c r="U79" i="4"/>
  <c r="T79" i="4"/>
  <c r="N79" i="4"/>
  <c r="O79" i="4" s="1"/>
  <c r="M79" i="4"/>
  <c r="K79" i="4"/>
  <c r="I79" i="4"/>
  <c r="G79" i="4"/>
  <c r="S78" i="4"/>
  <c r="R78" i="4"/>
  <c r="T78" i="4" s="1"/>
  <c r="Q78" i="4"/>
  <c r="P78" i="4"/>
  <c r="U78" i="4" s="1"/>
  <c r="L78" i="4"/>
  <c r="J78" i="4"/>
  <c r="H78" i="4"/>
  <c r="F78" i="4"/>
  <c r="N78" i="4" s="1"/>
  <c r="E78" i="4"/>
  <c r="M78" i="4" s="1"/>
  <c r="D78" i="4"/>
  <c r="U77" i="4"/>
  <c r="T77" i="4"/>
  <c r="N77" i="4"/>
  <c r="O77" i="4" s="1"/>
  <c r="M77" i="4"/>
  <c r="K77" i="4"/>
  <c r="I77" i="4"/>
  <c r="G77" i="4"/>
  <c r="U76" i="4"/>
  <c r="T76" i="4"/>
  <c r="N76" i="4"/>
  <c r="O76" i="4" s="1"/>
  <c r="M76" i="4"/>
  <c r="K76" i="4"/>
  <c r="I76" i="4"/>
  <c r="G76" i="4"/>
  <c r="U75" i="4"/>
  <c r="T75" i="4"/>
  <c r="N75" i="4"/>
  <c r="O75" i="4" s="1"/>
  <c r="M75" i="4"/>
  <c r="K75" i="4"/>
  <c r="I75" i="4"/>
  <c r="G75" i="4"/>
  <c r="U74" i="4"/>
  <c r="T74" i="4"/>
  <c r="N74" i="4"/>
  <c r="O74" i="4" s="1"/>
  <c r="M74" i="4"/>
  <c r="K74" i="4"/>
  <c r="I74" i="4"/>
  <c r="G74" i="4"/>
  <c r="U73" i="4"/>
  <c r="T73" i="4"/>
  <c r="N73" i="4"/>
  <c r="O73" i="4" s="1"/>
  <c r="M73" i="4"/>
  <c r="K73" i="4"/>
  <c r="I73" i="4"/>
  <c r="G73" i="4"/>
  <c r="U72" i="4"/>
  <c r="T72" i="4"/>
  <c r="N72" i="4"/>
  <c r="O72" i="4" s="1"/>
  <c r="M72" i="4"/>
  <c r="K72" i="4"/>
  <c r="I72" i="4"/>
  <c r="G72" i="4"/>
  <c r="U71" i="4"/>
  <c r="T71" i="4"/>
  <c r="N71" i="4"/>
  <c r="O71" i="4" s="1"/>
  <c r="M71" i="4"/>
  <c r="K71" i="4"/>
  <c r="I71" i="4"/>
  <c r="G71" i="4"/>
  <c r="S70" i="4"/>
  <c r="R70" i="4"/>
  <c r="T70" i="4" s="1"/>
  <c r="Q70" i="4"/>
  <c r="P70" i="4"/>
  <c r="L70" i="4"/>
  <c r="J70" i="4"/>
  <c r="H70" i="4"/>
  <c r="F70" i="4"/>
  <c r="N70" i="4" s="1"/>
  <c r="O70" i="4" s="1"/>
  <c r="E70" i="4"/>
  <c r="K70" i="4" s="1"/>
  <c r="D70" i="4"/>
  <c r="U69" i="4"/>
  <c r="T69" i="4"/>
  <c r="O69" i="4"/>
  <c r="N69" i="4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N66" i="4"/>
  <c r="O66" i="4" s="1"/>
  <c r="M66" i="4"/>
  <c r="K66" i="4"/>
  <c r="I66" i="4"/>
  <c r="G66" i="4"/>
  <c r="U65" i="4"/>
  <c r="T65" i="4"/>
  <c r="N65" i="4"/>
  <c r="O65" i="4" s="1"/>
  <c r="M65" i="4"/>
  <c r="K65" i="4"/>
  <c r="I65" i="4"/>
  <c r="G65" i="4"/>
  <c r="U64" i="4"/>
  <c r="T64" i="4"/>
  <c r="O64" i="4"/>
  <c r="N64" i="4"/>
  <c r="M64" i="4"/>
  <c r="K64" i="4"/>
  <c r="I64" i="4"/>
  <c r="G64" i="4"/>
  <c r="S63" i="4"/>
  <c r="R63" i="4"/>
  <c r="T63" i="4" s="1"/>
  <c r="Q63" i="4"/>
  <c r="P63" i="4"/>
  <c r="L63" i="4"/>
  <c r="J63" i="4"/>
  <c r="H63" i="4"/>
  <c r="F63" i="4"/>
  <c r="E63" i="4"/>
  <c r="M63" i="4" s="1"/>
  <c r="D63" i="4"/>
  <c r="U62" i="4"/>
  <c r="T62" i="4"/>
  <c r="O62" i="4"/>
  <c r="N62" i="4"/>
  <c r="M62" i="4"/>
  <c r="K62" i="4"/>
  <c r="I62" i="4"/>
  <c r="G62" i="4"/>
  <c r="U61" i="4"/>
  <c r="T61" i="4"/>
  <c r="N61" i="4"/>
  <c r="O61" i="4" s="1"/>
  <c r="M61" i="4"/>
  <c r="K61" i="4"/>
  <c r="I61" i="4"/>
  <c r="G61" i="4"/>
  <c r="U60" i="4"/>
  <c r="T60" i="4"/>
  <c r="N60" i="4"/>
  <c r="O60" i="4" s="1"/>
  <c r="M60" i="4"/>
  <c r="K60" i="4"/>
  <c r="I60" i="4"/>
  <c r="G60" i="4"/>
  <c r="U59" i="4"/>
  <c r="T59" i="4"/>
  <c r="N59" i="4"/>
  <c r="O59" i="4" s="1"/>
  <c r="M59" i="4"/>
  <c r="K59" i="4"/>
  <c r="I59" i="4"/>
  <c r="G59" i="4"/>
  <c r="S58" i="4"/>
  <c r="R58" i="4"/>
  <c r="T58" i="4" s="1"/>
  <c r="Q58" i="4"/>
  <c r="P58" i="4"/>
  <c r="L58" i="4"/>
  <c r="J58" i="4"/>
  <c r="H58" i="4"/>
  <c r="F58" i="4"/>
  <c r="N58" i="4" s="1"/>
  <c r="E58" i="4"/>
  <c r="O58" i="4" s="1"/>
  <c r="D58" i="4"/>
  <c r="U57" i="4"/>
  <c r="T57" i="4"/>
  <c r="N57" i="4"/>
  <c r="O57" i="4" s="1"/>
  <c r="M57" i="4"/>
  <c r="K57" i="4"/>
  <c r="I57" i="4"/>
  <c r="G57" i="4"/>
  <c r="S54" i="4"/>
  <c r="R54" i="4"/>
  <c r="T54" i="4" s="1"/>
  <c r="Q54" i="4"/>
  <c r="P54" i="4"/>
  <c r="U54" i="4" s="1"/>
  <c r="L54" i="4"/>
  <c r="J54" i="4"/>
  <c r="H54" i="4"/>
  <c r="F54" i="4"/>
  <c r="N54" i="4" s="1"/>
  <c r="E54" i="4"/>
  <c r="D54" i="4"/>
  <c r="S53" i="4"/>
  <c r="R53" i="4"/>
  <c r="T53" i="4" s="1"/>
  <c r="Q53" i="4"/>
  <c r="P53" i="4"/>
  <c r="U53" i="4" s="1"/>
  <c r="L53" i="4"/>
  <c r="J53" i="4"/>
  <c r="H53" i="4"/>
  <c r="F53" i="4"/>
  <c r="N53" i="4" s="1"/>
  <c r="E53" i="4"/>
  <c r="D53" i="4"/>
  <c r="I53" i="4" s="1"/>
  <c r="U52" i="4"/>
  <c r="T52" i="4"/>
  <c r="O52" i="4"/>
  <c r="N52" i="4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N50" i="4"/>
  <c r="O50" i="4" s="1"/>
  <c r="M50" i="4"/>
  <c r="K50" i="4"/>
  <c r="I50" i="4"/>
  <c r="G50" i="4"/>
  <c r="U49" i="4"/>
  <c r="T49" i="4"/>
  <c r="N49" i="4"/>
  <c r="O49" i="4" s="1"/>
  <c r="M49" i="4"/>
  <c r="K49" i="4"/>
  <c r="I49" i="4"/>
  <c r="G49" i="4"/>
  <c r="U48" i="4"/>
  <c r="T48" i="4"/>
  <c r="N48" i="4"/>
  <c r="O48" i="4" s="1"/>
  <c r="M48" i="4"/>
  <c r="K48" i="4"/>
  <c r="I48" i="4"/>
  <c r="G48" i="4"/>
  <c r="S47" i="4"/>
  <c r="R47" i="4"/>
  <c r="T47" i="4" s="1"/>
  <c r="Q47" i="4"/>
  <c r="P47" i="4"/>
  <c r="L47" i="4"/>
  <c r="J47" i="4"/>
  <c r="H47" i="4"/>
  <c r="F47" i="4"/>
  <c r="E47" i="4"/>
  <c r="M47" i="4" s="1"/>
  <c r="D47" i="4"/>
  <c r="U46" i="4"/>
  <c r="T46" i="4"/>
  <c r="N46" i="4"/>
  <c r="O46" i="4" s="1"/>
  <c r="M46" i="4"/>
  <c r="K46" i="4"/>
  <c r="I46" i="4"/>
  <c r="G46" i="4"/>
  <c r="U45" i="4"/>
  <c r="T45" i="4"/>
  <c r="N45" i="4"/>
  <c r="O45" i="4" s="1"/>
  <c r="M45" i="4"/>
  <c r="K45" i="4"/>
  <c r="I45" i="4"/>
  <c r="G45" i="4"/>
  <c r="U44" i="4"/>
  <c r="T44" i="4"/>
  <c r="N44" i="4"/>
  <c r="O44" i="4" s="1"/>
  <c r="M44" i="4"/>
  <c r="K44" i="4"/>
  <c r="I44" i="4"/>
  <c r="G44" i="4"/>
  <c r="U43" i="4"/>
  <c r="T43" i="4"/>
  <c r="N43" i="4"/>
  <c r="O43" i="4" s="1"/>
  <c r="M43" i="4"/>
  <c r="K43" i="4"/>
  <c r="I43" i="4"/>
  <c r="G43" i="4"/>
  <c r="U42" i="4"/>
  <c r="T42" i="4"/>
  <c r="O42" i="4"/>
  <c r="N42" i="4"/>
  <c r="M42" i="4"/>
  <c r="K42" i="4"/>
  <c r="I42" i="4"/>
  <c r="G42" i="4"/>
  <c r="U41" i="4"/>
  <c r="T41" i="4"/>
  <c r="O41" i="4"/>
  <c r="N41" i="4"/>
  <c r="M41" i="4"/>
  <c r="K41" i="4"/>
  <c r="I41" i="4"/>
  <c r="G41" i="4"/>
  <c r="S40" i="4"/>
  <c r="R40" i="4"/>
  <c r="T40" i="4" s="1"/>
  <c r="Q40" i="4"/>
  <c r="P40" i="4"/>
  <c r="L40" i="4"/>
  <c r="J40" i="4"/>
  <c r="H40" i="4"/>
  <c r="F40" i="4"/>
  <c r="E40" i="4"/>
  <c r="K40" i="4" s="1"/>
  <c r="D40" i="4"/>
  <c r="G40" i="4" s="1"/>
  <c r="U39" i="4"/>
  <c r="T39" i="4"/>
  <c r="O39" i="4"/>
  <c r="N39" i="4"/>
  <c r="M39" i="4"/>
  <c r="K39" i="4"/>
  <c r="I39" i="4"/>
  <c r="G39" i="4"/>
  <c r="U38" i="4"/>
  <c r="T38" i="4"/>
  <c r="N38" i="4"/>
  <c r="O38" i="4" s="1"/>
  <c r="M38" i="4"/>
  <c r="K38" i="4"/>
  <c r="I38" i="4"/>
  <c r="G38" i="4"/>
  <c r="U37" i="4"/>
  <c r="T37" i="4"/>
  <c r="N37" i="4"/>
  <c r="O37" i="4" s="1"/>
  <c r="M37" i="4"/>
  <c r="K37" i="4"/>
  <c r="I37" i="4"/>
  <c r="G37" i="4"/>
  <c r="U36" i="4"/>
  <c r="T36" i="4"/>
  <c r="N36" i="4"/>
  <c r="O36" i="4" s="1"/>
  <c r="M36" i="4"/>
  <c r="K36" i="4"/>
  <c r="I36" i="4"/>
  <c r="G36" i="4"/>
  <c r="S35" i="4"/>
  <c r="R35" i="4"/>
  <c r="T35" i="4" s="1"/>
  <c r="Q35" i="4"/>
  <c r="P35" i="4"/>
  <c r="U35" i="4" s="1"/>
  <c r="L35" i="4"/>
  <c r="J35" i="4"/>
  <c r="H35" i="4"/>
  <c r="F35" i="4"/>
  <c r="N35" i="4" s="1"/>
  <c r="O35" i="4" s="1"/>
  <c r="E35" i="4"/>
  <c r="K35" i="4" s="1"/>
  <c r="D35" i="4"/>
  <c r="I35" i="4" s="1"/>
  <c r="U34" i="4"/>
  <c r="T34" i="4"/>
  <c r="O34" i="4"/>
  <c r="N34" i="4"/>
  <c r="M34" i="4"/>
  <c r="K34" i="4"/>
  <c r="I34" i="4"/>
  <c r="G34" i="4"/>
  <c r="U33" i="4"/>
  <c r="T33" i="4"/>
  <c r="N33" i="4"/>
  <c r="O33" i="4" s="1"/>
  <c r="M33" i="4"/>
  <c r="K33" i="4"/>
  <c r="I33" i="4"/>
  <c r="G33" i="4"/>
  <c r="U32" i="4"/>
  <c r="T32" i="4"/>
  <c r="N32" i="4"/>
  <c r="O32" i="4" s="1"/>
  <c r="M32" i="4"/>
  <c r="K32" i="4"/>
  <c r="I32" i="4"/>
  <c r="G32" i="4"/>
  <c r="U31" i="4"/>
  <c r="T31" i="4"/>
  <c r="N31" i="4"/>
  <c r="O31" i="4" s="1"/>
  <c r="M31" i="4"/>
  <c r="K31" i="4"/>
  <c r="I31" i="4"/>
  <c r="G31" i="4"/>
  <c r="U30" i="4"/>
  <c r="T30" i="4"/>
  <c r="N30" i="4"/>
  <c r="O30" i="4" s="1"/>
  <c r="M30" i="4"/>
  <c r="K30" i="4"/>
  <c r="I30" i="4"/>
  <c r="G30" i="4"/>
  <c r="U29" i="4"/>
  <c r="T29" i="4"/>
  <c r="N29" i="4"/>
  <c r="O29" i="4" s="1"/>
  <c r="M29" i="4"/>
  <c r="K29" i="4"/>
  <c r="I29" i="4"/>
  <c r="G29" i="4"/>
  <c r="U28" i="4"/>
  <c r="T28" i="4"/>
  <c r="N28" i="4"/>
  <c r="O28" i="4" s="1"/>
  <c r="M28" i="4"/>
  <c r="K28" i="4"/>
  <c r="I28" i="4"/>
  <c r="G28" i="4"/>
  <c r="S27" i="4"/>
  <c r="R27" i="4"/>
  <c r="T27" i="4" s="1"/>
  <c r="Q27" i="4"/>
  <c r="P27" i="4"/>
  <c r="U27" i="4" s="1"/>
  <c r="L27" i="4"/>
  <c r="J27" i="4"/>
  <c r="H27" i="4"/>
  <c r="F27" i="4"/>
  <c r="N27" i="4" s="1"/>
  <c r="E27" i="4"/>
  <c r="K27" i="4" s="1"/>
  <c r="D27" i="4"/>
  <c r="G27" i="4" s="1"/>
  <c r="U26" i="4"/>
  <c r="T26" i="4"/>
  <c r="O26" i="4"/>
  <c r="N26" i="4"/>
  <c r="M26" i="4"/>
  <c r="K26" i="4"/>
  <c r="I26" i="4"/>
  <c r="G26" i="4"/>
  <c r="U25" i="4"/>
  <c r="T25" i="4"/>
  <c r="N25" i="4"/>
  <c r="O25" i="4" s="1"/>
  <c r="M25" i="4"/>
  <c r="K25" i="4"/>
  <c r="I25" i="4"/>
  <c r="G25" i="4"/>
  <c r="U24" i="4"/>
  <c r="T24" i="4"/>
  <c r="N24" i="4"/>
  <c r="O24" i="4" s="1"/>
  <c r="M24" i="4"/>
  <c r="K24" i="4"/>
  <c r="I24" i="4"/>
  <c r="G24" i="4"/>
  <c r="U23" i="4"/>
  <c r="T23" i="4"/>
  <c r="N23" i="4"/>
  <c r="O23" i="4" s="1"/>
  <c r="M23" i="4"/>
  <c r="K23" i="4"/>
  <c r="I23" i="4"/>
  <c r="G23" i="4"/>
  <c r="U22" i="4"/>
  <c r="T22" i="4"/>
  <c r="N22" i="4"/>
  <c r="O22" i="4" s="1"/>
  <c r="M22" i="4"/>
  <c r="K22" i="4"/>
  <c r="I22" i="4"/>
  <c r="G22" i="4"/>
  <c r="U21" i="4"/>
  <c r="T21" i="4"/>
  <c r="N21" i="4"/>
  <c r="O21" i="4" s="1"/>
  <c r="M21" i="4"/>
  <c r="K21" i="4"/>
  <c r="I21" i="4"/>
  <c r="G21" i="4"/>
  <c r="U20" i="4"/>
  <c r="T20" i="4"/>
  <c r="N20" i="4"/>
  <c r="O20" i="4" s="1"/>
  <c r="M20" i="4"/>
  <c r="K20" i="4"/>
  <c r="I20" i="4"/>
  <c r="G20" i="4"/>
  <c r="S19" i="4"/>
  <c r="R19" i="4"/>
  <c r="T19" i="4" s="1"/>
  <c r="Q19" i="4"/>
  <c r="P19" i="4"/>
  <c r="U19" i="4" s="1"/>
  <c r="L19" i="4"/>
  <c r="J19" i="4"/>
  <c r="H19" i="4"/>
  <c r="F19" i="4"/>
  <c r="N19" i="4" s="1"/>
  <c r="E19" i="4"/>
  <c r="M19" i="4" s="1"/>
  <c r="D19" i="4"/>
  <c r="U18" i="4"/>
  <c r="T18" i="4"/>
  <c r="O18" i="4"/>
  <c r="N18" i="4"/>
  <c r="M18" i="4"/>
  <c r="K18" i="4"/>
  <c r="I18" i="4"/>
  <c r="G18" i="4"/>
  <c r="U17" i="4"/>
  <c r="T17" i="4"/>
  <c r="N17" i="4"/>
  <c r="O17" i="4" s="1"/>
  <c r="M17" i="4"/>
  <c r="K17" i="4"/>
  <c r="I17" i="4"/>
  <c r="G17" i="4"/>
  <c r="U16" i="4"/>
  <c r="T16" i="4"/>
  <c r="N16" i="4"/>
  <c r="O16" i="4" s="1"/>
  <c r="M16" i="4"/>
  <c r="K16" i="4"/>
  <c r="I16" i="4"/>
  <c r="G16" i="4"/>
  <c r="U15" i="4"/>
  <c r="T15" i="4"/>
  <c r="N15" i="4"/>
  <c r="O15" i="4" s="1"/>
  <c r="M15" i="4"/>
  <c r="K15" i="4"/>
  <c r="I15" i="4"/>
  <c r="G15" i="4"/>
  <c r="U14" i="4"/>
  <c r="T14" i="4"/>
  <c r="N14" i="4"/>
  <c r="O14" i="4" s="1"/>
  <c r="M14" i="4"/>
  <c r="K14" i="4"/>
  <c r="I14" i="4"/>
  <c r="G14" i="4"/>
  <c r="U13" i="4"/>
  <c r="T13" i="4"/>
  <c r="N13" i="4"/>
  <c r="O13" i="4" s="1"/>
  <c r="M13" i="4"/>
  <c r="K13" i="4"/>
  <c r="I13" i="4"/>
  <c r="G13" i="4"/>
  <c r="U12" i="4"/>
  <c r="T12" i="4"/>
  <c r="N12" i="4"/>
  <c r="O12" i="4" s="1"/>
  <c r="M12" i="4"/>
  <c r="K12" i="4"/>
  <c r="I12" i="4"/>
  <c r="G12" i="4"/>
  <c r="U11" i="4"/>
  <c r="T11" i="4"/>
  <c r="N11" i="4"/>
  <c r="O11" i="4" s="1"/>
  <c r="M11" i="4"/>
  <c r="K11" i="4"/>
  <c r="I11" i="4"/>
  <c r="G11" i="4"/>
  <c r="S10" i="4"/>
  <c r="R10" i="4"/>
  <c r="T10" i="4" s="1"/>
  <c r="Q10" i="4"/>
  <c r="P10" i="4"/>
  <c r="L10" i="4"/>
  <c r="J10" i="4"/>
  <c r="H10" i="4"/>
  <c r="F10" i="4"/>
  <c r="N10" i="4" s="1"/>
  <c r="E10" i="4"/>
  <c r="M10" i="4" s="1"/>
  <c r="D10" i="4"/>
  <c r="U9" i="4"/>
  <c r="T9" i="4"/>
  <c r="N9" i="4"/>
  <c r="O9" i="4" s="1"/>
  <c r="M9" i="4"/>
  <c r="K9" i="4"/>
  <c r="I9" i="4"/>
  <c r="G9" i="4"/>
  <c r="U8" i="4"/>
  <c r="T8" i="4"/>
  <c r="N8" i="4"/>
  <c r="O8" i="4" s="1"/>
  <c r="M8" i="4"/>
  <c r="K8" i="4"/>
  <c r="I8" i="4"/>
  <c r="G8" i="4"/>
  <c r="S339" i="3"/>
  <c r="R339" i="3"/>
  <c r="T339" i="3" s="1"/>
  <c r="Q339" i="3"/>
  <c r="P339" i="3"/>
  <c r="L339" i="3"/>
  <c r="J339" i="3"/>
  <c r="H339" i="3"/>
  <c r="F339" i="3"/>
  <c r="N339" i="3" s="1"/>
  <c r="E339" i="3"/>
  <c r="D339" i="3"/>
  <c r="S338" i="3"/>
  <c r="R338" i="3"/>
  <c r="T338" i="3" s="1"/>
  <c r="Q338" i="3"/>
  <c r="P338" i="3"/>
  <c r="L338" i="3"/>
  <c r="J338" i="3"/>
  <c r="H338" i="3"/>
  <c r="F338" i="3"/>
  <c r="N338" i="3" s="1"/>
  <c r="E338" i="3"/>
  <c r="M338" i="3" s="1"/>
  <c r="D338" i="3"/>
  <c r="S337" i="3"/>
  <c r="R337" i="3"/>
  <c r="T337" i="3" s="1"/>
  <c r="Q337" i="3"/>
  <c r="P337" i="3"/>
  <c r="U337" i="3" s="1"/>
  <c r="L337" i="3"/>
  <c r="J337" i="3"/>
  <c r="H337" i="3"/>
  <c r="F337" i="3"/>
  <c r="N337" i="3" s="1"/>
  <c r="E337" i="3"/>
  <c r="D337" i="3"/>
  <c r="G337" i="3" s="1"/>
  <c r="U336" i="3"/>
  <c r="T336" i="3"/>
  <c r="O336" i="3"/>
  <c r="N336" i="3"/>
  <c r="M336" i="3"/>
  <c r="K336" i="3"/>
  <c r="I336" i="3"/>
  <c r="G336" i="3"/>
  <c r="U335" i="3"/>
  <c r="T335" i="3"/>
  <c r="O335" i="3"/>
  <c r="N335" i="3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S332" i="3"/>
  <c r="R332" i="3"/>
  <c r="T332" i="3" s="1"/>
  <c r="Q332" i="3"/>
  <c r="P332" i="3"/>
  <c r="U332" i="3" s="1"/>
  <c r="L332" i="3"/>
  <c r="J332" i="3"/>
  <c r="H332" i="3"/>
  <c r="F332" i="3"/>
  <c r="N332" i="3" s="1"/>
  <c r="E332" i="3"/>
  <c r="M332" i="3" s="1"/>
  <c r="D332" i="3"/>
  <c r="U331" i="3"/>
  <c r="T331" i="3"/>
  <c r="O331" i="3"/>
  <c r="N331" i="3"/>
  <c r="M331" i="3"/>
  <c r="K331" i="3"/>
  <c r="I331" i="3"/>
  <c r="G331" i="3"/>
  <c r="U330" i="3"/>
  <c r="T330" i="3"/>
  <c r="O330" i="3"/>
  <c r="N330" i="3"/>
  <c r="M330" i="3"/>
  <c r="K330" i="3"/>
  <c r="I330" i="3"/>
  <c r="G330" i="3"/>
  <c r="U329" i="3"/>
  <c r="T329" i="3"/>
  <c r="O329" i="3"/>
  <c r="N329" i="3"/>
  <c r="M329" i="3"/>
  <c r="K329" i="3"/>
  <c r="I329" i="3"/>
  <c r="G329" i="3"/>
  <c r="U328" i="3"/>
  <c r="T328" i="3"/>
  <c r="O328" i="3"/>
  <c r="N328" i="3"/>
  <c r="M328" i="3"/>
  <c r="K328" i="3"/>
  <c r="I328" i="3"/>
  <c r="G328" i="3"/>
  <c r="U327" i="3"/>
  <c r="T327" i="3"/>
  <c r="O327" i="3"/>
  <c r="N327" i="3"/>
  <c r="M327" i="3"/>
  <c r="K327" i="3"/>
  <c r="I327" i="3"/>
  <c r="G327" i="3"/>
  <c r="U326" i="3"/>
  <c r="T326" i="3"/>
  <c r="O326" i="3"/>
  <c r="N326" i="3"/>
  <c r="M326" i="3"/>
  <c r="K326" i="3"/>
  <c r="I326" i="3"/>
  <c r="G326" i="3"/>
  <c r="U325" i="3"/>
  <c r="T325" i="3"/>
  <c r="O325" i="3"/>
  <c r="N325" i="3"/>
  <c r="M325" i="3"/>
  <c r="K325" i="3"/>
  <c r="I325" i="3"/>
  <c r="G325" i="3"/>
  <c r="U324" i="3"/>
  <c r="T324" i="3"/>
  <c r="O324" i="3"/>
  <c r="N324" i="3"/>
  <c r="M324" i="3"/>
  <c r="K324" i="3"/>
  <c r="I324" i="3"/>
  <c r="G324" i="3"/>
  <c r="S323" i="3"/>
  <c r="R323" i="3"/>
  <c r="T323" i="3" s="1"/>
  <c r="Q323" i="3"/>
  <c r="P323" i="3"/>
  <c r="U323" i="3" s="1"/>
  <c r="L323" i="3"/>
  <c r="J323" i="3"/>
  <c r="H323" i="3"/>
  <c r="F323" i="3"/>
  <c r="N323" i="3" s="1"/>
  <c r="E323" i="3"/>
  <c r="D323" i="3"/>
  <c r="U322" i="3"/>
  <c r="T322" i="3"/>
  <c r="O322" i="3"/>
  <c r="N322" i="3"/>
  <c r="M322" i="3"/>
  <c r="K322" i="3"/>
  <c r="I322" i="3"/>
  <c r="G322" i="3"/>
  <c r="U321" i="3"/>
  <c r="T321" i="3"/>
  <c r="O321" i="3"/>
  <c r="N321" i="3"/>
  <c r="M321" i="3"/>
  <c r="K321" i="3"/>
  <c r="I321" i="3"/>
  <c r="G321" i="3"/>
  <c r="U320" i="3"/>
  <c r="T320" i="3"/>
  <c r="O320" i="3"/>
  <c r="N320" i="3"/>
  <c r="M320" i="3"/>
  <c r="K320" i="3"/>
  <c r="I320" i="3"/>
  <c r="G320" i="3"/>
  <c r="U319" i="3"/>
  <c r="T319" i="3"/>
  <c r="O319" i="3"/>
  <c r="N319" i="3"/>
  <c r="M319" i="3"/>
  <c r="K319" i="3"/>
  <c r="I319" i="3"/>
  <c r="G319" i="3"/>
  <c r="U318" i="3"/>
  <c r="T318" i="3"/>
  <c r="O318" i="3"/>
  <c r="N318" i="3"/>
  <c r="M318" i="3"/>
  <c r="K318" i="3"/>
  <c r="I318" i="3"/>
  <c r="G318" i="3"/>
  <c r="S317" i="3"/>
  <c r="R317" i="3"/>
  <c r="T317" i="3" s="1"/>
  <c r="Q317" i="3"/>
  <c r="P317" i="3"/>
  <c r="U317" i="3" s="1"/>
  <c r="L317" i="3"/>
  <c r="J317" i="3"/>
  <c r="H317" i="3"/>
  <c r="F317" i="3"/>
  <c r="N317" i="3" s="1"/>
  <c r="E317" i="3"/>
  <c r="M317" i="3" s="1"/>
  <c r="D317" i="3"/>
  <c r="U316" i="3"/>
  <c r="T316" i="3"/>
  <c r="O316" i="3"/>
  <c r="N316" i="3"/>
  <c r="M316" i="3"/>
  <c r="K316" i="3"/>
  <c r="I316" i="3"/>
  <c r="G316" i="3"/>
  <c r="U315" i="3"/>
  <c r="T315" i="3"/>
  <c r="O315" i="3"/>
  <c r="N315" i="3"/>
  <c r="M315" i="3"/>
  <c r="K315" i="3"/>
  <c r="I315" i="3"/>
  <c r="G315" i="3"/>
  <c r="U314" i="3"/>
  <c r="T314" i="3"/>
  <c r="O314" i="3"/>
  <c r="N314" i="3"/>
  <c r="M314" i="3"/>
  <c r="K314" i="3"/>
  <c r="I314" i="3"/>
  <c r="G314" i="3"/>
  <c r="U313" i="3"/>
  <c r="T313" i="3"/>
  <c r="O313" i="3"/>
  <c r="N313" i="3"/>
  <c r="M313" i="3"/>
  <c r="K313" i="3"/>
  <c r="I313" i="3"/>
  <c r="G313" i="3"/>
  <c r="U312" i="3"/>
  <c r="T312" i="3"/>
  <c r="O312" i="3"/>
  <c r="N312" i="3"/>
  <c r="M312" i="3"/>
  <c r="K312" i="3"/>
  <c r="I312" i="3"/>
  <c r="G312" i="3"/>
  <c r="U311" i="3"/>
  <c r="T311" i="3"/>
  <c r="O311" i="3"/>
  <c r="N311" i="3"/>
  <c r="M311" i="3"/>
  <c r="K311" i="3"/>
  <c r="I311" i="3"/>
  <c r="G311" i="3"/>
  <c r="S310" i="3"/>
  <c r="R310" i="3"/>
  <c r="T310" i="3" s="1"/>
  <c r="Q310" i="3"/>
  <c r="P310" i="3"/>
  <c r="L310" i="3"/>
  <c r="J310" i="3"/>
  <c r="H310" i="3"/>
  <c r="F310" i="3"/>
  <c r="N310" i="3" s="1"/>
  <c r="E310" i="3"/>
  <c r="D310" i="3"/>
  <c r="G310" i="3" s="1"/>
  <c r="U309" i="3"/>
  <c r="T309" i="3"/>
  <c r="O309" i="3"/>
  <c r="N309" i="3"/>
  <c r="M309" i="3"/>
  <c r="K309" i="3"/>
  <c r="I309" i="3"/>
  <c r="G309" i="3"/>
  <c r="U308" i="3"/>
  <c r="T308" i="3"/>
  <c r="O308" i="3"/>
  <c r="N308" i="3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O306" i="3"/>
  <c r="N306" i="3"/>
  <c r="M306" i="3"/>
  <c r="K306" i="3"/>
  <c r="I306" i="3"/>
  <c r="G306" i="3"/>
  <c r="U305" i="3"/>
  <c r="T305" i="3"/>
  <c r="O305" i="3"/>
  <c r="N305" i="3"/>
  <c r="M305" i="3"/>
  <c r="K305" i="3"/>
  <c r="I305" i="3"/>
  <c r="G305" i="3"/>
  <c r="U304" i="3"/>
  <c r="T304" i="3"/>
  <c r="O304" i="3"/>
  <c r="N304" i="3"/>
  <c r="M304" i="3"/>
  <c r="K304" i="3"/>
  <c r="I304" i="3"/>
  <c r="G304" i="3"/>
  <c r="S303" i="3"/>
  <c r="R303" i="3"/>
  <c r="T303" i="3" s="1"/>
  <c r="Q303" i="3"/>
  <c r="P303" i="3"/>
  <c r="L303" i="3"/>
  <c r="J303" i="3"/>
  <c r="U303" i="3" s="1"/>
  <c r="H303" i="3"/>
  <c r="F303" i="3"/>
  <c r="N303" i="3" s="1"/>
  <c r="E303" i="3"/>
  <c r="D303" i="3"/>
  <c r="U302" i="3"/>
  <c r="T302" i="3"/>
  <c r="N302" i="3"/>
  <c r="O302" i="3" s="1"/>
  <c r="M302" i="3"/>
  <c r="K302" i="3"/>
  <c r="I302" i="3"/>
  <c r="G302" i="3"/>
  <c r="S299" i="3"/>
  <c r="R299" i="3"/>
  <c r="T299" i="3" s="1"/>
  <c r="Q299" i="3"/>
  <c r="P299" i="3"/>
  <c r="L299" i="3"/>
  <c r="J299" i="3"/>
  <c r="H299" i="3"/>
  <c r="F299" i="3"/>
  <c r="N299" i="3" s="1"/>
  <c r="E299" i="3"/>
  <c r="M299" i="3" s="1"/>
  <c r="D299" i="3"/>
  <c r="S298" i="3"/>
  <c r="R298" i="3"/>
  <c r="T298" i="3" s="1"/>
  <c r="Q298" i="3"/>
  <c r="P298" i="3"/>
  <c r="U298" i="3" s="1"/>
  <c r="L298" i="3"/>
  <c r="J298" i="3"/>
  <c r="H298" i="3"/>
  <c r="F298" i="3"/>
  <c r="N298" i="3" s="1"/>
  <c r="E298" i="3"/>
  <c r="M298" i="3" s="1"/>
  <c r="D298" i="3"/>
  <c r="U297" i="3"/>
  <c r="T297" i="3"/>
  <c r="O297" i="3"/>
  <c r="N297" i="3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O293" i="3"/>
  <c r="N293" i="3"/>
  <c r="M293" i="3"/>
  <c r="K293" i="3"/>
  <c r="I293" i="3"/>
  <c r="G293" i="3"/>
  <c r="S292" i="3"/>
  <c r="R292" i="3"/>
  <c r="T292" i="3" s="1"/>
  <c r="Q292" i="3"/>
  <c r="P292" i="3"/>
  <c r="U292" i="3" s="1"/>
  <c r="L292" i="3"/>
  <c r="J292" i="3"/>
  <c r="H292" i="3"/>
  <c r="F292" i="3"/>
  <c r="N292" i="3" s="1"/>
  <c r="E292" i="3"/>
  <c r="D292" i="3"/>
  <c r="G292" i="3" s="1"/>
  <c r="U291" i="3"/>
  <c r="T291" i="3"/>
  <c r="O291" i="3"/>
  <c r="N291" i="3"/>
  <c r="M291" i="3"/>
  <c r="K291" i="3"/>
  <c r="I291" i="3"/>
  <c r="G291" i="3"/>
  <c r="U290" i="3"/>
  <c r="T290" i="3"/>
  <c r="O290" i="3"/>
  <c r="N290" i="3"/>
  <c r="M290" i="3"/>
  <c r="K290" i="3"/>
  <c r="I290" i="3"/>
  <c r="G290" i="3"/>
  <c r="U289" i="3"/>
  <c r="T289" i="3"/>
  <c r="O289" i="3"/>
  <c r="N289" i="3"/>
  <c r="M289" i="3"/>
  <c r="K289" i="3"/>
  <c r="I289" i="3"/>
  <c r="G289" i="3"/>
  <c r="U288" i="3"/>
  <c r="T288" i="3"/>
  <c r="O288" i="3"/>
  <c r="N288" i="3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O286" i="3"/>
  <c r="N286" i="3"/>
  <c r="M286" i="3"/>
  <c r="K286" i="3"/>
  <c r="I286" i="3"/>
  <c r="G286" i="3"/>
  <c r="S285" i="3"/>
  <c r="R285" i="3"/>
  <c r="T285" i="3" s="1"/>
  <c r="Q285" i="3"/>
  <c r="P285" i="3"/>
  <c r="U285" i="3" s="1"/>
  <c r="L285" i="3"/>
  <c r="J285" i="3"/>
  <c r="H285" i="3"/>
  <c r="F285" i="3"/>
  <c r="E285" i="3"/>
  <c r="D285" i="3"/>
  <c r="U284" i="3"/>
  <c r="T284" i="3"/>
  <c r="O284" i="3"/>
  <c r="N284" i="3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O278" i="3"/>
  <c r="N278" i="3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S275" i="3"/>
  <c r="R275" i="3"/>
  <c r="T275" i="3" s="1"/>
  <c r="Q275" i="3"/>
  <c r="P275" i="3"/>
  <c r="U275" i="3" s="1"/>
  <c r="L275" i="3"/>
  <c r="J275" i="3"/>
  <c r="H275" i="3"/>
  <c r="F275" i="3"/>
  <c r="N275" i="3" s="1"/>
  <c r="E275" i="3"/>
  <c r="D275" i="3"/>
  <c r="I275" i="3" s="1"/>
  <c r="U274" i="3"/>
  <c r="T274" i="3"/>
  <c r="O274" i="3"/>
  <c r="N274" i="3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O271" i="3"/>
  <c r="N271" i="3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O269" i="3"/>
  <c r="N269" i="3"/>
  <c r="M269" i="3"/>
  <c r="K269" i="3"/>
  <c r="I269" i="3"/>
  <c r="G269" i="3"/>
  <c r="U268" i="3"/>
  <c r="T268" i="3"/>
  <c r="O268" i="3"/>
  <c r="N268" i="3"/>
  <c r="M268" i="3"/>
  <c r="K268" i="3"/>
  <c r="I268" i="3"/>
  <c r="G268" i="3"/>
  <c r="S267" i="3"/>
  <c r="R267" i="3"/>
  <c r="T267" i="3" s="1"/>
  <c r="Q267" i="3"/>
  <c r="P267" i="3"/>
  <c r="L267" i="3"/>
  <c r="J267" i="3"/>
  <c r="H267" i="3"/>
  <c r="F267" i="3"/>
  <c r="N267" i="3" s="1"/>
  <c r="E267" i="3"/>
  <c r="M267" i="3" s="1"/>
  <c r="D267" i="3"/>
  <c r="U266" i="3"/>
  <c r="T266" i="3"/>
  <c r="N266" i="3"/>
  <c r="O266" i="3" s="1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N264" i="3"/>
  <c r="O264" i="3" s="1"/>
  <c r="M264" i="3"/>
  <c r="K264" i="3"/>
  <c r="I264" i="3"/>
  <c r="G264" i="3"/>
  <c r="U263" i="3"/>
  <c r="T263" i="3"/>
  <c r="O263" i="3"/>
  <c r="N263" i="3"/>
  <c r="M263" i="3"/>
  <c r="K263" i="3"/>
  <c r="I263" i="3"/>
  <c r="G263" i="3"/>
  <c r="S260" i="3"/>
  <c r="R260" i="3"/>
  <c r="Q260" i="3"/>
  <c r="P260" i="3"/>
  <c r="L260" i="3"/>
  <c r="J260" i="3"/>
  <c r="H260" i="3"/>
  <c r="F260" i="3"/>
  <c r="N260" i="3" s="1"/>
  <c r="E260" i="3"/>
  <c r="K260" i="3" s="1"/>
  <c r="D260" i="3"/>
  <c r="G260" i="3" s="1"/>
  <c r="S259" i="3"/>
  <c r="R259" i="3"/>
  <c r="T259" i="3" s="1"/>
  <c r="Q259" i="3"/>
  <c r="P259" i="3"/>
  <c r="U259" i="3" s="1"/>
  <c r="L259" i="3"/>
  <c r="J259" i="3"/>
  <c r="H259" i="3"/>
  <c r="F259" i="3"/>
  <c r="N259" i="3" s="1"/>
  <c r="E259" i="3"/>
  <c r="M259" i="3" s="1"/>
  <c r="D259" i="3"/>
  <c r="U258" i="3"/>
  <c r="T258" i="3"/>
  <c r="O258" i="3"/>
  <c r="N258" i="3"/>
  <c r="M258" i="3"/>
  <c r="K258" i="3"/>
  <c r="I258" i="3"/>
  <c r="G258" i="3"/>
  <c r="U257" i="3"/>
  <c r="T257" i="3"/>
  <c r="O257" i="3"/>
  <c r="N257" i="3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O255" i="3"/>
  <c r="N255" i="3"/>
  <c r="M255" i="3"/>
  <c r="K255" i="3"/>
  <c r="I255" i="3"/>
  <c r="G255" i="3"/>
  <c r="S254" i="3"/>
  <c r="R254" i="3"/>
  <c r="T254" i="3" s="1"/>
  <c r="Q254" i="3"/>
  <c r="P254" i="3"/>
  <c r="L254" i="3"/>
  <c r="J254" i="3"/>
  <c r="H254" i="3"/>
  <c r="F254" i="3"/>
  <c r="N254" i="3" s="1"/>
  <c r="E254" i="3"/>
  <c r="D254" i="3"/>
  <c r="I254" i="3" s="1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O248" i="3"/>
  <c r="N248" i="3"/>
  <c r="M248" i="3"/>
  <c r="K248" i="3"/>
  <c r="I248" i="3"/>
  <c r="G248" i="3"/>
  <c r="S247" i="3"/>
  <c r="R247" i="3"/>
  <c r="T247" i="3" s="1"/>
  <c r="Q247" i="3"/>
  <c r="P247" i="3"/>
  <c r="L247" i="3"/>
  <c r="J247" i="3"/>
  <c r="H247" i="3"/>
  <c r="F247" i="3"/>
  <c r="N247" i="3" s="1"/>
  <c r="E247" i="3"/>
  <c r="M247" i="3" s="1"/>
  <c r="D247" i="3"/>
  <c r="U246" i="3"/>
  <c r="T246" i="3"/>
  <c r="O246" i="3"/>
  <c r="N246" i="3"/>
  <c r="M246" i="3"/>
  <c r="K246" i="3"/>
  <c r="I246" i="3"/>
  <c r="G246" i="3"/>
  <c r="U245" i="3"/>
  <c r="T245" i="3"/>
  <c r="N245" i="3"/>
  <c r="O245" i="3" s="1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O243" i="3"/>
  <c r="N243" i="3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S240" i="3"/>
  <c r="R240" i="3"/>
  <c r="T240" i="3" s="1"/>
  <c r="Q240" i="3"/>
  <c r="P240" i="3"/>
  <c r="U240" i="3" s="1"/>
  <c r="L240" i="3"/>
  <c r="J240" i="3"/>
  <c r="H240" i="3"/>
  <c r="F240" i="3"/>
  <c r="E240" i="3"/>
  <c r="D240" i="3"/>
  <c r="G240" i="3" s="1"/>
  <c r="U239" i="3"/>
  <c r="T239" i="3"/>
  <c r="O239" i="3"/>
  <c r="N239" i="3"/>
  <c r="M239" i="3"/>
  <c r="K239" i="3"/>
  <c r="I239" i="3"/>
  <c r="G239" i="3"/>
  <c r="U238" i="3"/>
  <c r="T238" i="3"/>
  <c r="O238" i="3"/>
  <c r="N238" i="3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O236" i="3"/>
  <c r="N236" i="3"/>
  <c r="M236" i="3"/>
  <c r="K236" i="3"/>
  <c r="I236" i="3"/>
  <c r="G236" i="3"/>
  <c r="U235" i="3"/>
  <c r="T235" i="3"/>
  <c r="O235" i="3"/>
  <c r="N235" i="3"/>
  <c r="M235" i="3"/>
  <c r="K235" i="3"/>
  <c r="I235" i="3"/>
  <c r="G235" i="3"/>
  <c r="U234" i="3"/>
  <c r="T234" i="3"/>
  <c r="O234" i="3"/>
  <c r="N234" i="3"/>
  <c r="M234" i="3"/>
  <c r="K234" i="3"/>
  <c r="I234" i="3"/>
  <c r="G234" i="3"/>
  <c r="S231" i="3"/>
  <c r="R231" i="3"/>
  <c r="T231" i="3" s="1"/>
  <c r="Q231" i="3"/>
  <c r="P231" i="3"/>
  <c r="L231" i="3"/>
  <c r="J231" i="3"/>
  <c r="U231" i="3" s="1"/>
  <c r="H231" i="3"/>
  <c r="F231" i="3"/>
  <c r="E231" i="3"/>
  <c r="D231" i="3"/>
  <c r="S230" i="3"/>
  <c r="R230" i="3"/>
  <c r="T230" i="3" s="1"/>
  <c r="Q230" i="3"/>
  <c r="P230" i="3"/>
  <c r="U230" i="3" s="1"/>
  <c r="L230" i="3"/>
  <c r="J230" i="3"/>
  <c r="H230" i="3"/>
  <c r="F230" i="3"/>
  <c r="N230" i="3" s="1"/>
  <c r="E230" i="3"/>
  <c r="D230" i="3"/>
  <c r="U229" i="3"/>
  <c r="T229" i="3"/>
  <c r="O229" i="3"/>
  <c r="N229" i="3"/>
  <c r="M229" i="3"/>
  <c r="K229" i="3"/>
  <c r="I229" i="3"/>
  <c r="G229" i="3"/>
  <c r="U228" i="3"/>
  <c r="T228" i="3"/>
  <c r="O228" i="3"/>
  <c r="N228" i="3"/>
  <c r="M228" i="3"/>
  <c r="K228" i="3"/>
  <c r="I228" i="3"/>
  <c r="G228" i="3"/>
  <c r="U227" i="3"/>
  <c r="T227" i="3"/>
  <c r="O227" i="3"/>
  <c r="N227" i="3"/>
  <c r="M227" i="3"/>
  <c r="K227" i="3"/>
  <c r="I227" i="3"/>
  <c r="G227" i="3"/>
  <c r="U226" i="3"/>
  <c r="T226" i="3"/>
  <c r="O226" i="3"/>
  <c r="N226" i="3"/>
  <c r="M226" i="3"/>
  <c r="K226" i="3"/>
  <c r="I226" i="3"/>
  <c r="G226" i="3"/>
  <c r="U225" i="3"/>
  <c r="T225" i="3"/>
  <c r="O225" i="3"/>
  <c r="N225" i="3"/>
  <c r="M225" i="3"/>
  <c r="K225" i="3"/>
  <c r="I225" i="3"/>
  <c r="G225" i="3"/>
  <c r="S224" i="3"/>
  <c r="R224" i="3"/>
  <c r="T224" i="3" s="1"/>
  <c r="Q224" i="3"/>
  <c r="P224" i="3"/>
  <c r="U224" i="3" s="1"/>
  <c r="L224" i="3"/>
  <c r="J224" i="3"/>
  <c r="H224" i="3"/>
  <c r="F224" i="3"/>
  <c r="N224" i="3" s="1"/>
  <c r="E224" i="3"/>
  <c r="M224" i="3" s="1"/>
  <c r="D224" i="3"/>
  <c r="U223" i="3"/>
  <c r="T223" i="3"/>
  <c r="O223" i="3"/>
  <c r="N223" i="3"/>
  <c r="M223" i="3"/>
  <c r="K223" i="3"/>
  <c r="I223" i="3"/>
  <c r="G223" i="3"/>
  <c r="U222" i="3"/>
  <c r="T222" i="3"/>
  <c r="O222" i="3"/>
  <c r="N222" i="3"/>
  <c r="M222" i="3"/>
  <c r="K222" i="3"/>
  <c r="I222" i="3"/>
  <c r="G222" i="3"/>
  <c r="U221" i="3"/>
  <c r="T221" i="3"/>
  <c r="O221" i="3"/>
  <c r="N221" i="3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O219" i="3"/>
  <c r="N219" i="3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R216" i="3"/>
  <c r="Q216" i="3"/>
  <c r="P216" i="3"/>
  <c r="L216" i="3"/>
  <c r="J216" i="3"/>
  <c r="H216" i="3"/>
  <c r="F216" i="3"/>
  <c r="E216" i="3"/>
  <c r="D216" i="3"/>
  <c r="G216" i="3" s="1"/>
  <c r="U215" i="3"/>
  <c r="T215" i="3"/>
  <c r="N215" i="3"/>
  <c r="O215" i="3" s="1"/>
  <c r="M215" i="3"/>
  <c r="K215" i="3"/>
  <c r="I215" i="3"/>
  <c r="G215" i="3"/>
  <c r="U214" i="3"/>
  <c r="T214" i="3"/>
  <c r="O214" i="3"/>
  <c r="N214" i="3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O210" i="3"/>
  <c r="N210" i="3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O208" i="3"/>
  <c r="N208" i="3"/>
  <c r="M208" i="3"/>
  <c r="K208" i="3"/>
  <c r="I208" i="3"/>
  <c r="G208" i="3"/>
  <c r="S205" i="3"/>
  <c r="R205" i="3"/>
  <c r="T205" i="3" s="1"/>
  <c r="Q205" i="3"/>
  <c r="P205" i="3"/>
  <c r="L205" i="3"/>
  <c r="J205" i="3"/>
  <c r="U205" i="3" s="1"/>
  <c r="H205" i="3"/>
  <c r="F205" i="3"/>
  <c r="E205" i="3"/>
  <c r="D205" i="3"/>
  <c r="S204" i="3"/>
  <c r="R204" i="3"/>
  <c r="T204" i="3" s="1"/>
  <c r="Q204" i="3"/>
  <c r="P204" i="3"/>
  <c r="L204" i="3"/>
  <c r="J204" i="3"/>
  <c r="H204" i="3"/>
  <c r="F204" i="3"/>
  <c r="N204" i="3" s="1"/>
  <c r="O204" i="3" s="1"/>
  <c r="E204" i="3"/>
  <c r="K204" i="3" s="1"/>
  <c r="D204" i="3"/>
  <c r="I204" i="3" s="1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O201" i="3"/>
  <c r="N201" i="3"/>
  <c r="M201" i="3"/>
  <c r="K201" i="3"/>
  <c r="I201" i="3"/>
  <c r="G201" i="3"/>
  <c r="U200" i="3"/>
  <c r="T200" i="3"/>
  <c r="N200" i="3"/>
  <c r="O200" i="3" s="1"/>
  <c r="M200" i="3"/>
  <c r="K200" i="3"/>
  <c r="I200" i="3"/>
  <c r="G200" i="3"/>
  <c r="U199" i="3"/>
  <c r="T199" i="3"/>
  <c r="O199" i="3"/>
  <c r="N199" i="3"/>
  <c r="M199" i="3"/>
  <c r="K199" i="3"/>
  <c r="I199" i="3"/>
  <c r="G199" i="3"/>
  <c r="S198" i="3"/>
  <c r="R198" i="3"/>
  <c r="T198" i="3" s="1"/>
  <c r="Q198" i="3"/>
  <c r="P198" i="3"/>
  <c r="U198" i="3" s="1"/>
  <c r="L198" i="3"/>
  <c r="J198" i="3"/>
  <c r="H198" i="3"/>
  <c r="F198" i="3"/>
  <c r="N198" i="3" s="1"/>
  <c r="E198" i="3"/>
  <c r="M198" i="3" s="1"/>
  <c r="D198" i="3"/>
  <c r="U197" i="3"/>
  <c r="T197" i="3"/>
  <c r="O197" i="3"/>
  <c r="N197" i="3"/>
  <c r="M197" i="3"/>
  <c r="K197" i="3"/>
  <c r="I197" i="3"/>
  <c r="G197" i="3"/>
  <c r="U196" i="3"/>
  <c r="T196" i="3"/>
  <c r="O196" i="3"/>
  <c r="N196" i="3"/>
  <c r="M196" i="3"/>
  <c r="K196" i="3"/>
  <c r="I196" i="3"/>
  <c r="G196" i="3"/>
  <c r="U195" i="3"/>
  <c r="T195" i="3"/>
  <c r="O195" i="3"/>
  <c r="N195" i="3"/>
  <c r="M195" i="3"/>
  <c r="K195" i="3"/>
  <c r="I195" i="3"/>
  <c r="G195" i="3"/>
  <c r="U194" i="3"/>
  <c r="T194" i="3"/>
  <c r="O194" i="3"/>
  <c r="N194" i="3"/>
  <c r="M194" i="3"/>
  <c r="K194" i="3"/>
  <c r="I194" i="3"/>
  <c r="G194" i="3"/>
  <c r="U193" i="3"/>
  <c r="T193" i="3"/>
  <c r="O193" i="3"/>
  <c r="N193" i="3"/>
  <c r="M193" i="3"/>
  <c r="K193" i="3"/>
  <c r="I193" i="3"/>
  <c r="G193" i="3"/>
  <c r="U192" i="3"/>
  <c r="T192" i="3"/>
  <c r="O192" i="3"/>
  <c r="N192" i="3"/>
  <c r="M192" i="3"/>
  <c r="K192" i="3"/>
  <c r="I192" i="3"/>
  <c r="G192" i="3"/>
  <c r="S191" i="3"/>
  <c r="R191" i="3"/>
  <c r="T191" i="3" s="1"/>
  <c r="Q191" i="3"/>
  <c r="P191" i="3"/>
  <c r="L191" i="3"/>
  <c r="J191" i="3"/>
  <c r="H191" i="3"/>
  <c r="F191" i="3"/>
  <c r="E191" i="3"/>
  <c r="D191" i="3"/>
  <c r="G191" i="3" s="1"/>
  <c r="U190" i="3"/>
  <c r="T190" i="3"/>
  <c r="N190" i="3"/>
  <c r="O190" i="3" s="1"/>
  <c r="M190" i="3"/>
  <c r="K190" i="3"/>
  <c r="I190" i="3"/>
  <c r="G190" i="3"/>
  <c r="U189" i="3"/>
  <c r="T189" i="3"/>
  <c r="O189" i="3"/>
  <c r="N189" i="3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N187" i="3"/>
  <c r="O187" i="3" s="1"/>
  <c r="M187" i="3"/>
  <c r="K187" i="3"/>
  <c r="I187" i="3"/>
  <c r="G187" i="3"/>
  <c r="U186" i="3"/>
  <c r="T186" i="3"/>
  <c r="O186" i="3"/>
  <c r="N186" i="3"/>
  <c r="M186" i="3"/>
  <c r="K186" i="3"/>
  <c r="I186" i="3"/>
  <c r="G186" i="3"/>
  <c r="S185" i="3"/>
  <c r="R185" i="3"/>
  <c r="T185" i="3" s="1"/>
  <c r="Q185" i="3"/>
  <c r="P185" i="3"/>
  <c r="L185" i="3"/>
  <c r="J185" i="3"/>
  <c r="U185" i="3" s="1"/>
  <c r="H185" i="3"/>
  <c r="F185" i="3"/>
  <c r="E185" i="3"/>
  <c r="D185" i="3"/>
  <c r="U184" i="3"/>
  <c r="T184" i="3"/>
  <c r="N184" i="3"/>
  <c r="O184" i="3" s="1"/>
  <c r="M184" i="3"/>
  <c r="K184" i="3"/>
  <c r="I184" i="3"/>
  <c r="G184" i="3"/>
  <c r="U183" i="3"/>
  <c r="T183" i="3"/>
  <c r="O183" i="3"/>
  <c r="N183" i="3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O181" i="3"/>
  <c r="N181" i="3"/>
  <c r="M181" i="3"/>
  <c r="K181" i="3"/>
  <c r="I181" i="3"/>
  <c r="G181" i="3"/>
  <c r="U180" i="3"/>
  <c r="T180" i="3"/>
  <c r="O180" i="3"/>
  <c r="N180" i="3"/>
  <c r="M180" i="3"/>
  <c r="K180" i="3"/>
  <c r="I180" i="3"/>
  <c r="G180" i="3"/>
  <c r="S179" i="3"/>
  <c r="R179" i="3"/>
  <c r="T179" i="3" s="1"/>
  <c r="Q179" i="3"/>
  <c r="P179" i="3"/>
  <c r="U179" i="3" s="1"/>
  <c r="L179" i="3"/>
  <c r="J179" i="3"/>
  <c r="H179" i="3"/>
  <c r="F179" i="3"/>
  <c r="N179" i="3" s="1"/>
  <c r="E179" i="3"/>
  <c r="D179" i="3"/>
  <c r="U178" i="3"/>
  <c r="T178" i="3"/>
  <c r="O178" i="3"/>
  <c r="N178" i="3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O176" i="3"/>
  <c r="N176" i="3"/>
  <c r="M176" i="3"/>
  <c r="K176" i="3"/>
  <c r="I176" i="3"/>
  <c r="G176" i="3"/>
  <c r="U175" i="3"/>
  <c r="T175" i="3"/>
  <c r="O175" i="3"/>
  <c r="N175" i="3"/>
  <c r="M175" i="3"/>
  <c r="K175" i="3"/>
  <c r="I175" i="3"/>
  <c r="G175" i="3"/>
  <c r="U174" i="3"/>
  <c r="T174" i="3"/>
  <c r="O174" i="3"/>
  <c r="N174" i="3"/>
  <c r="M174" i="3"/>
  <c r="K174" i="3"/>
  <c r="I174" i="3"/>
  <c r="G174" i="3"/>
  <c r="U173" i="3"/>
  <c r="T173" i="3"/>
  <c r="O173" i="3"/>
  <c r="N173" i="3"/>
  <c r="M173" i="3"/>
  <c r="K173" i="3"/>
  <c r="I173" i="3"/>
  <c r="G173" i="3"/>
  <c r="S170" i="3"/>
  <c r="R170" i="3"/>
  <c r="T170" i="3" s="1"/>
  <c r="Q170" i="3"/>
  <c r="P170" i="3"/>
  <c r="L170" i="3"/>
  <c r="J170" i="3"/>
  <c r="H170" i="3"/>
  <c r="F170" i="3"/>
  <c r="N170" i="3" s="1"/>
  <c r="E170" i="3"/>
  <c r="M170" i="3" s="1"/>
  <c r="D170" i="3"/>
  <c r="S169" i="3"/>
  <c r="R169" i="3"/>
  <c r="T169" i="3" s="1"/>
  <c r="Q169" i="3"/>
  <c r="P169" i="3"/>
  <c r="U169" i="3" s="1"/>
  <c r="L169" i="3"/>
  <c r="J169" i="3"/>
  <c r="H169" i="3"/>
  <c r="F169" i="3"/>
  <c r="E169" i="3"/>
  <c r="D169" i="3"/>
  <c r="U168" i="3"/>
  <c r="T168" i="3"/>
  <c r="O168" i="3"/>
  <c r="N168" i="3"/>
  <c r="M168" i="3"/>
  <c r="K168" i="3"/>
  <c r="I168" i="3"/>
  <c r="G168" i="3"/>
  <c r="U167" i="3"/>
  <c r="T167" i="3"/>
  <c r="O167" i="3"/>
  <c r="N167" i="3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O165" i="3"/>
  <c r="N165" i="3"/>
  <c r="M165" i="3"/>
  <c r="K165" i="3"/>
  <c r="I165" i="3"/>
  <c r="G165" i="3"/>
  <c r="U164" i="3"/>
  <c r="T164" i="3"/>
  <c r="O164" i="3"/>
  <c r="N164" i="3"/>
  <c r="M164" i="3"/>
  <c r="K164" i="3"/>
  <c r="I164" i="3"/>
  <c r="G164" i="3"/>
  <c r="S163" i="3"/>
  <c r="R163" i="3"/>
  <c r="T163" i="3" s="1"/>
  <c r="Q163" i="3"/>
  <c r="P163" i="3"/>
  <c r="L163" i="3"/>
  <c r="J163" i="3"/>
  <c r="U163" i="3" s="1"/>
  <c r="H163" i="3"/>
  <c r="F163" i="3"/>
  <c r="E163" i="3"/>
  <c r="M163" i="3" s="1"/>
  <c r="D163" i="3"/>
  <c r="U162" i="3"/>
  <c r="T162" i="3"/>
  <c r="O162" i="3"/>
  <c r="N162" i="3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N160" i="3"/>
  <c r="O160" i="3" s="1"/>
  <c r="M160" i="3"/>
  <c r="K160" i="3"/>
  <c r="I160" i="3"/>
  <c r="G160" i="3"/>
  <c r="U159" i="3"/>
  <c r="T159" i="3"/>
  <c r="N159" i="3"/>
  <c r="O159" i="3" s="1"/>
  <c r="M159" i="3"/>
  <c r="K159" i="3"/>
  <c r="I159" i="3"/>
  <c r="G159" i="3"/>
  <c r="U158" i="3"/>
  <c r="T158" i="3"/>
  <c r="O158" i="3"/>
  <c r="N158" i="3"/>
  <c r="M158" i="3"/>
  <c r="K158" i="3"/>
  <c r="I158" i="3"/>
  <c r="G158" i="3"/>
  <c r="S157" i="3"/>
  <c r="R157" i="3"/>
  <c r="T157" i="3" s="1"/>
  <c r="Q157" i="3"/>
  <c r="P157" i="3"/>
  <c r="L157" i="3"/>
  <c r="J157" i="3"/>
  <c r="H157" i="3"/>
  <c r="F157" i="3"/>
  <c r="N157" i="3" s="1"/>
  <c r="E157" i="3"/>
  <c r="K157" i="3" s="1"/>
  <c r="D157" i="3"/>
  <c r="I157" i="3" s="1"/>
  <c r="U156" i="3"/>
  <c r="T156" i="3"/>
  <c r="O156" i="3"/>
  <c r="N156" i="3"/>
  <c r="M156" i="3"/>
  <c r="K156" i="3"/>
  <c r="I156" i="3"/>
  <c r="G156" i="3"/>
  <c r="U155" i="3"/>
  <c r="T155" i="3"/>
  <c r="O155" i="3"/>
  <c r="N155" i="3"/>
  <c r="M155" i="3"/>
  <c r="K155" i="3"/>
  <c r="I155" i="3"/>
  <c r="G155" i="3"/>
  <c r="U154" i="3"/>
  <c r="T154" i="3"/>
  <c r="O154" i="3"/>
  <c r="N154" i="3"/>
  <c r="M154" i="3"/>
  <c r="K154" i="3"/>
  <c r="I154" i="3"/>
  <c r="G154" i="3"/>
  <c r="U153" i="3"/>
  <c r="T153" i="3"/>
  <c r="O153" i="3"/>
  <c r="N153" i="3"/>
  <c r="M153" i="3"/>
  <c r="K153" i="3"/>
  <c r="I153" i="3"/>
  <c r="G153" i="3"/>
  <c r="U152" i="3"/>
  <c r="T152" i="3"/>
  <c r="N152" i="3"/>
  <c r="O152" i="3" s="1"/>
  <c r="M152" i="3"/>
  <c r="K152" i="3"/>
  <c r="I152" i="3"/>
  <c r="G152" i="3"/>
  <c r="U151" i="3"/>
  <c r="T151" i="3"/>
  <c r="O151" i="3"/>
  <c r="N151" i="3"/>
  <c r="M151" i="3"/>
  <c r="K151" i="3"/>
  <c r="I151" i="3"/>
  <c r="G151" i="3"/>
  <c r="S150" i="3"/>
  <c r="R150" i="3"/>
  <c r="T150" i="3" s="1"/>
  <c r="Q150" i="3"/>
  <c r="P150" i="3"/>
  <c r="U150" i="3" s="1"/>
  <c r="L150" i="3"/>
  <c r="J150" i="3"/>
  <c r="H150" i="3"/>
  <c r="F150" i="3"/>
  <c r="N150" i="3" s="1"/>
  <c r="E150" i="3"/>
  <c r="M150" i="3" s="1"/>
  <c r="D150" i="3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O146" i="3"/>
  <c r="N146" i="3"/>
  <c r="M146" i="3"/>
  <c r="K146" i="3"/>
  <c r="I146" i="3"/>
  <c r="G146" i="3"/>
  <c r="U145" i="3"/>
  <c r="T145" i="3"/>
  <c r="O145" i="3"/>
  <c r="N145" i="3"/>
  <c r="M145" i="3"/>
  <c r="K145" i="3"/>
  <c r="I145" i="3"/>
  <c r="G145" i="3"/>
  <c r="S144" i="3"/>
  <c r="R144" i="3"/>
  <c r="T144" i="3" s="1"/>
  <c r="Q144" i="3"/>
  <c r="P144" i="3"/>
  <c r="U144" i="3" s="1"/>
  <c r="L144" i="3"/>
  <c r="J144" i="3"/>
  <c r="H144" i="3"/>
  <c r="F144" i="3"/>
  <c r="N144" i="3" s="1"/>
  <c r="E144" i="3"/>
  <c r="D144" i="3"/>
  <c r="I144" i="3" s="1"/>
  <c r="U143" i="3"/>
  <c r="T143" i="3"/>
  <c r="O143" i="3"/>
  <c r="N143" i="3"/>
  <c r="M143" i="3"/>
  <c r="K143" i="3"/>
  <c r="I143" i="3"/>
  <c r="G143" i="3"/>
  <c r="U142" i="3"/>
  <c r="T142" i="3"/>
  <c r="O142" i="3"/>
  <c r="N142" i="3"/>
  <c r="M142" i="3"/>
  <c r="K142" i="3"/>
  <c r="I142" i="3"/>
  <c r="G142" i="3"/>
  <c r="U141" i="3"/>
  <c r="T141" i="3"/>
  <c r="O141" i="3"/>
  <c r="N141" i="3"/>
  <c r="M141" i="3"/>
  <c r="K141" i="3"/>
  <c r="I141" i="3"/>
  <c r="G141" i="3"/>
  <c r="U140" i="3"/>
  <c r="T140" i="3"/>
  <c r="O140" i="3"/>
  <c r="N140" i="3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S137" i="3"/>
  <c r="R137" i="3"/>
  <c r="T137" i="3" s="1"/>
  <c r="Q137" i="3"/>
  <c r="P137" i="3"/>
  <c r="U137" i="3" s="1"/>
  <c r="L137" i="3"/>
  <c r="J137" i="3"/>
  <c r="H137" i="3"/>
  <c r="F137" i="3"/>
  <c r="N137" i="3" s="1"/>
  <c r="E137" i="3"/>
  <c r="D137" i="3"/>
  <c r="I137" i="3" s="1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O134" i="3"/>
  <c r="N134" i="3"/>
  <c r="M134" i="3"/>
  <c r="K134" i="3"/>
  <c r="I134" i="3"/>
  <c r="G134" i="3"/>
  <c r="U133" i="3"/>
  <c r="T133" i="3"/>
  <c r="O133" i="3"/>
  <c r="N133" i="3"/>
  <c r="M133" i="3"/>
  <c r="K133" i="3"/>
  <c r="I133" i="3"/>
  <c r="G133" i="3"/>
  <c r="S132" i="3"/>
  <c r="R132" i="3"/>
  <c r="T132" i="3" s="1"/>
  <c r="Q132" i="3"/>
  <c r="P132" i="3"/>
  <c r="U132" i="3" s="1"/>
  <c r="L132" i="3"/>
  <c r="J132" i="3"/>
  <c r="H132" i="3"/>
  <c r="F132" i="3"/>
  <c r="N132" i="3" s="1"/>
  <c r="E132" i="3"/>
  <c r="D132" i="3"/>
  <c r="I132" i="3" s="1"/>
  <c r="U131" i="3"/>
  <c r="T131" i="3"/>
  <c r="O131" i="3"/>
  <c r="N131" i="3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O129" i="3"/>
  <c r="N129" i="3"/>
  <c r="M129" i="3"/>
  <c r="K129" i="3"/>
  <c r="I129" i="3"/>
  <c r="G129" i="3"/>
  <c r="U128" i="3"/>
  <c r="T128" i="3"/>
  <c r="O128" i="3"/>
  <c r="N128" i="3"/>
  <c r="M128" i="3"/>
  <c r="K128" i="3"/>
  <c r="I128" i="3"/>
  <c r="G128" i="3"/>
  <c r="U127" i="3"/>
  <c r="T127" i="3"/>
  <c r="O127" i="3"/>
  <c r="N127" i="3"/>
  <c r="M127" i="3"/>
  <c r="K127" i="3"/>
  <c r="I127" i="3"/>
  <c r="G127" i="3"/>
  <c r="S126" i="3"/>
  <c r="R126" i="3"/>
  <c r="T126" i="3" s="1"/>
  <c r="Q126" i="3"/>
  <c r="P126" i="3"/>
  <c r="U126" i="3" s="1"/>
  <c r="L126" i="3"/>
  <c r="J126" i="3"/>
  <c r="H126" i="3"/>
  <c r="F126" i="3"/>
  <c r="N126" i="3" s="1"/>
  <c r="E126" i="3"/>
  <c r="D126" i="3"/>
  <c r="G126" i="3" s="1"/>
  <c r="U125" i="3"/>
  <c r="T125" i="3"/>
  <c r="O125" i="3"/>
  <c r="N125" i="3"/>
  <c r="M125" i="3"/>
  <c r="K125" i="3"/>
  <c r="I125" i="3"/>
  <c r="G125" i="3"/>
  <c r="U124" i="3"/>
  <c r="T124" i="3"/>
  <c r="O124" i="3"/>
  <c r="N124" i="3"/>
  <c r="M124" i="3"/>
  <c r="K124" i="3"/>
  <c r="I124" i="3"/>
  <c r="G124" i="3"/>
  <c r="U123" i="3"/>
  <c r="T123" i="3"/>
  <c r="O123" i="3"/>
  <c r="N123" i="3"/>
  <c r="M123" i="3"/>
  <c r="K123" i="3"/>
  <c r="I123" i="3"/>
  <c r="G123" i="3"/>
  <c r="U122" i="3"/>
  <c r="T122" i="3"/>
  <c r="O122" i="3"/>
  <c r="N122" i="3"/>
  <c r="M122" i="3"/>
  <c r="K122" i="3"/>
  <c r="I122" i="3"/>
  <c r="G122" i="3"/>
  <c r="S121" i="3"/>
  <c r="R121" i="3"/>
  <c r="T121" i="3" s="1"/>
  <c r="Q121" i="3"/>
  <c r="P121" i="3"/>
  <c r="U121" i="3" s="1"/>
  <c r="L121" i="3"/>
  <c r="J121" i="3"/>
  <c r="H121" i="3"/>
  <c r="F121" i="3"/>
  <c r="N121" i="3" s="1"/>
  <c r="E121" i="3"/>
  <c r="M121" i="3" s="1"/>
  <c r="D121" i="3"/>
  <c r="U120" i="3"/>
  <c r="T120" i="3"/>
  <c r="O120" i="3"/>
  <c r="N120" i="3"/>
  <c r="M120" i="3"/>
  <c r="K120" i="3"/>
  <c r="I120" i="3"/>
  <c r="G120" i="3"/>
  <c r="U119" i="3"/>
  <c r="T119" i="3"/>
  <c r="O119" i="3"/>
  <c r="N119" i="3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O117" i="3"/>
  <c r="N117" i="3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O115" i="3"/>
  <c r="N115" i="3"/>
  <c r="M115" i="3"/>
  <c r="K115" i="3"/>
  <c r="I115" i="3"/>
  <c r="G115" i="3"/>
  <c r="U114" i="3"/>
  <c r="T114" i="3"/>
  <c r="O114" i="3"/>
  <c r="N114" i="3"/>
  <c r="M114" i="3"/>
  <c r="K114" i="3"/>
  <c r="I114" i="3"/>
  <c r="G114" i="3"/>
  <c r="U113" i="3"/>
  <c r="T113" i="3"/>
  <c r="O113" i="3"/>
  <c r="N113" i="3"/>
  <c r="M113" i="3"/>
  <c r="K113" i="3"/>
  <c r="I113" i="3"/>
  <c r="G113" i="3"/>
  <c r="S112" i="3"/>
  <c r="R112" i="3"/>
  <c r="T112" i="3" s="1"/>
  <c r="Q112" i="3"/>
  <c r="P112" i="3"/>
  <c r="U112" i="3" s="1"/>
  <c r="L112" i="3"/>
  <c r="J112" i="3"/>
  <c r="H112" i="3"/>
  <c r="F112" i="3"/>
  <c r="N112" i="3" s="1"/>
  <c r="E112" i="3"/>
  <c r="D112" i="3"/>
  <c r="U111" i="3"/>
  <c r="T111" i="3"/>
  <c r="O111" i="3"/>
  <c r="N111" i="3"/>
  <c r="M111" i="3"/>
  <c r="K111" i="3"/>
  <c r="I111" i="3"/>
  <c r="G111" i="3"/>
  <c r="U110" i="3"/>
  <c r="T110" i="3"/>
  <c r="O110" i="3"/>
  <c r="N110" i="3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O108" i="3"/>
  <c r="N108" i="3"/>
  <c r="M108" i="3"/>
  <c r="K108" i="3"/>
  <c r="I108" i="3"/>
  <c r="G108" i="3"/>
  <c r="U107" i="3"/>
  <c r="T107" i="3"/>
  <c r="O107" i="3"/>
  <c r="N107" i="3"/>
  <c r="M107" i="3"/>
  <c r="K107" i="3"/>
  <c r="I107" i="3"/>
  <c r="G107" i="3"/>
  <c r="S106" i="3"/>
  <c r="R106" i="3"/>
  <c r="T106" i="3" s="1"/>
  <c r="Q106" i="3"/>
  <c r="P106" i="3"/>
  <c r="L106" i="3"/>
  <c r="J106" i="3"/>
  <c r="H106" i="3"/>
  <c r="F106" i="3"/>
  <c r="N106" i="3" s="1"/>
  <c r="E106" i="3"/>
  <c r="D106" i="3"/>
  <c r="I106" i="3" s="1"/>
  <c r="U105" i="3"/>
  <c r="T105" i="3"/>
  <c r="N105" i="3"/>
  <c r="O105" i="3" s="1"/>
  <c r="M105" i="3"/>
  <c r="K105" i="3"/>
  <c r="I105" i="3"/>
  <c r="G105" i="3"/>
  <c r="S102" i="3"/>
  <c r="R102" i="3"/>
  <c r="T102" i="3" s="1"/>
  <c r="Q102" i="3"/>
  <c r="P102" i="3"/>
  <c r="L102" i="3"/>
  <c r="J102" i="3"/>
  <c r="H102" i="3"/>
  <c r="F102" i="3"/>
  <c r="N102" i="3" s="1"/>
  <c r="E102" i="3"/>
  <c r="M102" i="3" s="1"/>
  <c r="D102" i="3"/>
  <c r="S101" i="3"/>
  <c r="R101" i="3"/>
  <c r="T101" i="3" s="1"/>
  <c r="Q101" i="3"/>
  <c r="P101" i="3"/>
  <c r="L101" i="3"/>
  <c r="J101" i="3"/>
  <c r="H101" i="3"/>
  <c r="F101" i="3"/>
  <c r="N101" i="3" s="1"/>
  <c r="E101" i="3"/>
  <c r="D101" i="3"/>
  <c r="G101" i="3" s="1"/>
  <c r="U100" i="3"/>
  <c r="T100" i="3"/>
  <c r="O100" i="3"/>
  <c r="N100" i="3"/>
  <c r="M100" i="3"/>
  <c r="K100" i="3"/>
  <c r="I100" i="3"/>
  <c r="G100" i="3"/>
  <c r="U99" i="3"/>
  <c r="T99" i="3"/>
  <c r="N99" i="3"/>
  <c r="O99" i="3" s="1"/>
  <c r="M99" i="3"/>
  <c r="K99" i="3"/>
  <c r="I99" i="3"/>
  <c r="G99" i="3"/>
  <c r="U98" i="3"/>
  <c r="T98" i="3"/>
  <c r="O98" i="3"/>
  <c r="N98" i="3"/>
  <c r="M98" i="3"/>
  <c r="K98" i="3"/>
  <c r="I98" i="3"/>
  <c r="G98" i="3"/>
  <c r="U97" i="3"/>
  <c r="T97" i="3"/>
  <c r="O97" i="3"/>
  <c r="N97" i="3"/>
  <c r="M97" i="3"/>
  <c r="K97" i="3"/>
  <c r="I97" i="3"/>
  <c r="G97" i="3"/>
  <c r="S96" i="3"/>
  <c r="R96" i="3"/>
  <c r="T96" i="3" s="1"/>
  <c r="Q96" i="3"/>
  <c r="P96" i="3"/>
  <c r="U96" i="3" s="1"/>
  <c r="L96" i="3"/>
  <c r="J96" i="3"/>
  <c r="H96" i="3"/>
  <c r="F96" i="3"/>
  <c r="N96" i="3" s="1"/>
  <c r="E96" i="3"/>
  <c r="D96" i="3"/>
  <c r="U95" i="3"/>
  <c r="T95" i="3"/>
  <c r="O95" i="3"/>
  <c r="N95" i="3"/>
  <c r="M95" i="3"/>
  <c r="K95" i="3"/>
  <c r="I95" i="3"/>
  <c r="G95" i="3"/>
  <c r="U94" i="3"/>
  <c r="T94" i="3"/>
  <c r="O94" i="3"/>
  <c r="N94" i="3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O92" i="3"/>
  <c r="N92" i="3"/>
  <c r="M92" i="3"/>
  <c r="K92" i="3"/>
  <c r="I92" i="3"/>
  <c r="G92" i="3"/>
  <c r="S91" i="3"/>
  <c r="R91" i="3"/>
  <c r="T91" i="3" s="1"/>
  <c r="Q91" i="3"/>
  <c r="P91" i="3"/>
  <c r="U91" i="3" s="1"/>
  <c r="L91" i="3"/>
  <c r="J91" i="3"/>
  <c r="H91" i="3"/>
  <c r="F91" i="3"/>
  <c r="N91" i="3" s="1"/>
  <c r="E91" i="3"/>
  <c r="D91" i="3"/>
  <c r="U90" i="3"/>
  <c r="T90" i="3"/>
  <c r="O90" i="3"/>
  <c r="N90" i="3"/>
  <c r="M90" i="3"/>
  <c r="K90" i="3"/>
  <c r="I90" i="3"/>
  <c r="G90" i="3"/>
  <c r="U89" i="3"/>
  <c r="T89" i="3"/>
  <c r="O89" i="3"/>
  <c r="N89" i="3"/>
  <c r="M89" i="3"/>
  <c r="K89" i="3"/>
  <c r="I89" i="3"/>
  <c r="G89" i="3"/>
  <c r="U88" i="3"/>
  <c r="T88" i="3"/>
  <c r="O88" i="3"/>
  <c r="N88" i="3"/>
  <c r="M88" i="3"/>
  <c r="K88" i="3"/>
  <c r="I88" i="3"/>
  <c r="G88" i="3"/>
  <c r="S85" i="3"/>
  <c r="R85" i="3"/>
  <c r="T85" i="3" s="1"/>
  <c r="Q85" i="3"/>
  <c r="P85" i="3"/>
  <c r="U85" i="3" s="1"/>
  <c r="L85" i="3"/>
  <c r="J85" i="3"/>
  <c r="H85" i="3"/>
  <c r="F85" i="3"/>
  <c r="N85" i="3" s="1"/>
  <c r="E85" i="3"/>
  <c r="D85" i="3"/>
  <c r="G85" i="3" s="1"/>
  <c r="S84" i="3"/>
  <c r="R84" i="3"/>
  <c r="T84" i="3" s="1"/>
  <c r="Q84" i="3"/>
  <c r="P84" i="3"/>
  <c r="U84" i="3" s="1"/>
  <c r="L84" i="3"/>
  <c r="J84" i="3"/>
  <c r="H84" i="3"/>
  <c r="F84" i="3"/>
  <c r="E84" i="3"/>
  <c r="D84" i="3"/>
  <c r="U83" i="3"/>
  <c r="T83" i="3"/>
  <c r="O83" i="3"/>
  <c r="N83" i="3"/>
  <c r="M83" i="3"/>
  <c r="K83" i="3"/>
  <c r="I83" i="3"/>
  <c r="G83" i="3"/>
  <c r="U82" i="3"/>
  <c r="T82" i="3"/>
  <c r="O82" i="3"/>
  <c r="N82" i="3"/>
  <c r="M82" i="3"/>
  <c r="K82" i="3"/>
  <c r="I82" i="3"/>
  <c r="G82" i="3"/>
  <c r="U81" i="3"/>
  <c r="T81" i="3"/>
  <c r="O81" i="3"/>
  <c r="N81" i="3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O79" i="3"/>
  <c r="N79" i="3"/>
  <c r="M79" i="3"/>
  <c r="K79" i="3"/>
  <c r="I79" i="3"/>
  <c r="G79" i="3"/>
  <c r="S78" i="3"/>
  <c r="R78" i="3"/>
  <c r="T78" i="3" s="1"/>
  <c r="Q78" i="3"/>
  <c r="P78" i="3"/>
  <c r="U78" i="3" s="1"/>
  <c r="L78" i="3"/>
  <c r="J78" i="3"/>
  <c r="H78" i="3"/>
  <c r="F78" i="3"/>
  <c r="E78" i="3"/>
  <c r="M78" i="3" s="1"/>
  <c r="D78" i="3"/>
  <c r="I78" i="3" s="1"/>
  <c r="U77" i="3"/>
  <c r="T77" i="3"/>
  <c r="O77" i="3"/>
  <c r="N77" i="3"/>
  <c r="M77" i="3"/>
  <c r="K77" i="3"/>
  <c r="I77" i="3"/>
  <c r="G77" i="3"/>
  <c r="U76" i="3"/>
  <c r="T76" i="3"/>
  <c r="N76" i="3"/>
  <c r="O76" i="3" s="1"/>
  <c r="M76" i="3"/>
  <c r="K76" i="3"/>
  <c r="I76" i="3"/>
  <c r="G76" i="3"/>
  <c r="U75" i="3"/>
  <c r="T75" i="3"/>
  <c r="O75" i="3"/>
  <c r="N75" i="3"/>
  <c r="M75" i="3"/>
  <c r="K75" i="3"/>
  <c r="I75" i="3"/>
  <c r="G75" i="3"/>
  <c r="U74" i="3"/>
  <c r="T74" i="3"/>
  <c r="O74" i="3"/>
  <c r="N74" i="3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O72" i="3"/>
  <c r="N72" i="3"/>
  <c r="M72" i="3"/>
  <c r="K72" i="3"/>
  <c r="I72" i="3"/>
  <c r="G72" i="3"/>
  <c r="U71" i="3"/>
  <c r="T71" i="3"/>
  <c r="O71" i="3"/>
  <c r="N71" i="3"/>
  <c r="M71" i="3"/>
  <c r="K71" i="3"/>
  <c r="I71" i="3"/>
  <c r="G71" i="3"/>
  <c r="S70" i="3"/>
  <c r="R70" i="3"/>
  <c r="T70" i="3" s="1"/>
  <c r="Q70" i="3"/>
  <c r="P70" i="3"/>
  <c r="U70" i="3" s="1"/>
  <c r="L70" i="3"/>
  <c r="J70" i="3"/>
  <c r="H70" i="3"/>
  <c r="F70" i="3"/>
  <c r="E70" i="3"/>
  <c r="M70" i="3" s="1"/>
  <c r="D70" i="3"/>
  <c r="I70" i="3" s="1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O67" i="3"/>
  <c r="N67" i="3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N65" i="3"/>
  <c r="O65" i="3" s="1"/>
  <c r="M65" i="3"/>
  <c r="K65" i="3"/>
  <c r="I65" i="3"/>
  <c r="G65" i="3"/>
  <c r="U64" i="3"/>
  <c r="T64" i="3"/>
  <c r="O64" i="3"/>
  <c r="N64" i="3"/>
  <c r="M64" i="3"/>
  <c r="K64" i="3"/>
  <c r="I64" i="3"/>
  <c r="G64" i="3"/>
  <c r="S63" i="3"/>
  <c r="R63" i="3"/>
  <c r="Q63" i="3"/>
  <c r="P63" i="3"/>
  <c r="U63" i="3" s="1"/>
  <c r="L63" i="3"/>
  <c r="J63" i="3"/>
  <c r="H63" i="3"/>
  <c r="F63" i="3"/>
  <c r="N63" i="3" s="1"/>
  <c r="E63" i="3"/>
  <c r="M63" i="3" s="1"/>
  <c r="D63" i="3"/>
  <c r="I63" i="3" s="1"/>
  <c r="U62" i="3"/>
  <c r="T62" i="3"/>
  <c r="O62" i="3"/>
  <c r="N62" i="3"/>
  <c r="M62" i="3"/>
  <c r="K62" i="3"/>
  <c r="I62" i="3"/>
  <c r="G62" i="3"/>
  <c r="U61" i="3"/>
  <c r="T61" i="3"/>
  <c r="O61" i="3"/>
  <c r="N61" i="3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N59" i="3"/>
  <c r="O59" i="3" s="1"/>
  <c r="M59" i="3"/>
  <c r="K59" i="3"/>
  <c r="I59" i="3"/>
  <c r="G59" i="3"/>
  <c r="S58" i="3"/>
  <c r="R58" i="3"/>
  <c r="T58" i="3" s="1"/>
  <c r="Q58" i="3"/>
  <c r="P58" i="3"/>
  <c r="U58" i="3" s="1"/>
  <c r="L58" i="3"/>
  <c r="J58" i="3"/>
  <c r="H58" i="3"/>
  <c r="F58" i="3"/>
  <c r="N58" i="3" s="1"/>
  <c r="E58" i="3"/>
  <c r="D58" i="3"/>
  <c r="I58" i="3" s="1"/>
  <c r="U57" i="3"/>
  <c r="T57" i="3"/>
  <c r="O57" i="3"/>
  <c r="N57" i="3"/>
  <c r="M57" i="3"/>
  <c r="K57" i="3"/>
  <c r="I57" i="3"/>
  <c r="G57" i="3"/>
  <c r="S54" i="3"/>
  <c r="R54" i="3"/>
  <c r="T54" i="3" s="1"/>
  <c r="Q54" i="3"/>
  <c r="P54" i="3"/>
  <c r="U54" i="3" s="1"/>
  <c r="L54" i="3"/>
  <c r="J54" i="3"/>
  <c r="H54" i="3"/>
  <c r="F54" i="3"/>
  <c r="N54" i="3" s="1"/>
  <c r="E54" i="3"/>
  <c r="K54" i="3" s="1"/>
  <c r="D54" i="3"/>
  <c r="I54" i="3" s="1"/>
  <c r="S53" i="3"/>
  <c r="R53" i="3"/>
  <c r="T53" i="3" s="1"/>
  <c r="Q53" i="3"/>
  <c r="P53" i="3"/>
  <c r="L53" i="3"/>
  <c r="J53" i="3"/>
  <c r="H53" i="3"/>
  <c r="F53" i="3"/>
  <c r="N53" i="3" s="1"/>
  <c r="E53" i="3"/>
  <c r="K53" i="3" s="1"/>
  <c r="D53" i="3"/>
  <c r="I53" i="3" s="1"/>
  <c r="U52" i="3"/>
  <c r="T52" i="3"/>
  <c r="O52" i="3"/>
  <c r="N52" i="3"/>
  <c r="M52" i="3"/>
  <c r="K52" i="3"/>
  <c r="I52" i="3"/>
  <c r="G52" i="3"/>
  <c r="U51" i="3"/>
  <c r="T51" i="3"/>
  <c r="O51" i="3"/>
  <c r="N51" i="3"/>
  <c r="M51" i="3"/>
  <c r="K51" i="3"/>
  <c r="I51" i="3"/>
  <c r="G51" i="3"/>
  <c r="U50" i="3"/>
  <c r="T50" i="3"/>
  <c r="O50" i="3"/>
  <c r="N50" i="3"/>
  <c r="M50" i="3"/>
  <c r="K50" i="3"/>
  <c r="I50" i="3"/>
  <c r="G50" i="3"/>
  <c r="U49" i="3"/>
  <c r="T49" i="3"/>
  <c r="O49" i="3"/>
  <c r="N49" i="3"/>
  <c r="M49" i="3"/>
  <c r="K49" i="3"/>
  <c r="I49" i="3"/>
  <c r="G49" i="3"/>
  <c r="U48" i="3"/>
  <c r="T48" i="3"/>
  <c r="O48" i="3"/>
  <c r="N48" i="3"/>
  <c r="M48" i="3"/>
  <c r="K48" i="3"/>
  <c r="I48" i="3"/>
  <c r="G48" i="3"/>
  <c r="S47" i="3"/>
  <c r="R47" i="3"/>
  <c r="T47" i="3" s="1"/>
  <c r="Q47" i="3"/>
  <c r="P47" i="3"/>
  <c r="U47" i="3" s="1"/>
  <c r="L47" i="3"/>
  <c r="J47" i="3"/>
  <c r="H47" i="3"/>
  <c r="F47" i="3"/>
  <c r="N47" i="3" s="1"/>
  <c r="O47" i="3" s="1"/>
  <c r="E47" i="3"/>
  <c r="D47" i="3"/>
  <c r="I47" i="3" s="1"/>
  <c r="U46" i="3"/>
  <c r="T46" i="3"/>
  <c r="N46" i="3"/>
  <c r="O46" i="3" s="1"/>
  <c r="M46" i="3"/>
  <c r="K46" i="3"/>
  <c r="I46" i="3"/>
  <c r="G46" i="3"/>
  <c r="U45" i="3"/>
  <c r="T45" i="3"/>
  <c r="O45" i="3"/>
  <c r="N45" i="3"/>
  <c r="M45" i="3"/>
  <c r="K45" i="3"/>
  <c r="I45" i="3"/>
  <c r="G45" i="3"/>
  <c r="U44" i="3"/>
  <c r="T44" i="3"/>
  <c r="O44" i="3"/>
  <c r="N44" i="3"/>
  <c r="M44" i="3"/>
  <c r="K44" i="3"/>
  <c r="I44" i="3"/>
  <c r="G44" i="3"/>
  <c r="U43" i="3"/>
  <c r="T43" i="3"/>
  <c r="O43" i="3"/>
  <c r="N43" i="3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O41" i="3"/>
  <c r="N41" i="3"/>
  <c r="M41" i="3"/>
  <c r="K41" i="3"/>
  <c r="I41" i="3"/>
  <c r="G41" i="3"/>
  <c r="S40" i="3"/>
  <c r="R40" i="3"/>
  <c r="T40" i="3" s="1"/>
  <c r="Q40" i="3"/>
  <c r="P40" i="3"/>
  <c r="U40" i="3" s="1"/>
  <c r="L40" i="3"/>
  <c r="J40" i="3"/>
  <c r="H40" i="3"/>
  <c r="F40" i="3"/>
  <c r="N40" i="3" s="1"/>
  <c r="E40" i="3"/>
  <c r="O40" i="3" s="1"/>
  <c r="D40" i="3"/>
  <c r="U39" i="3"/>
  <c r="T39" i="3"/>
  <c r="O39" i="3"/>
  <c r="N39" i="3"/>
  <c r="M39" i="3"/>
  <c r="K39" i="3"/>
  <c r="I39" i="3"/>
  <c r="G39" i="3"/>
  <c r="U38" i="3"/>
  <c r="T38" i="3"/>
  <c r="O38" i="3"/>
  <c r="N38" i="3"/>
  <c r="M38" i="3"/>
  <c r="K38" i="3"/>
  <c r="I38" i="3"/>
  <c r="G38" i="3"/>
  <c r="U37" i="3"/>
  <c r="T37" i="3"/>
  <c r="O37" i="3"/>
  <c r="N37" i="3"/>
  <c r="M37" i="3"/>
  <c r="K37" i="3"/>
  <c r="I37" i="3"/>
  <c r="G37" i="3"/>
  <c r="U36" i="3"/>
  <c r="T36" i="3"/>
  <c r="O36" i="3"/>
  <c r="N36" i="3"/>
  <c r="M36" i="3"/>
  <c r="K36" i="3"/>
  <c r="I36" i="3"/>
  <c r="G36" i="3"/>
  <c r="S35" i="3"/>
  <c r="R35" i="3"/>
  <c r="T35" i="3" s="1"/>
  <c r="Q35" i="3"/>
  <c r="P35" i="3"/>
  <c r="U35" i="3" s="1"/>
  <c r="L35" i="3"/>
  <c r="J35" i="3"/>
  <c r="H35" i="3"/>
  <c r="F35" i="3"/>
  <c r="N35" i="3" s="1"/>
  <c r="E35" i="3"/>
  <c r="D35" i="3"/>
  <c r="I35" i="3" s="1"/>
  <c r="U34" i="3"/>
  <c r="T34" i="3"/>
  <c r="O34" i="3"/>
  <c r="N34" i="3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O32" i="3"/>
  <c r="N32" i="3"/>
  <c r="M32" i="3"/>
  <c r="K32" i="3"/>
  <c r="I32" i="3"/>
  <c r="G32" i="3"/>
  <c r="U31" i="3"/>
  <c r="T31" i="3"/>
  <c r="O31" i="3"/>
  <c r="N31" i="3"/>
  <c r="M31" i="3"/>
  <c r="K31" i="3"/>
  <c r="I31" i="3"/>
  <c r="G31" i="3"/>
  <c r="U30" i="3"/>
  <c r="T30" i="3"/>
  <c r="O30" i="3"/>
  <c r="N30" i="3"/>
  <c r="M30" i="3"/>
  <c r="K30" i="3"/>
  <c r="I30" i="3"/>
  <c r="G30" i="3"/>
  <c r="U29" i="3"/>
  <c r="T29" i="3"/>
  <c r="O29" i="3"/>
  <c r="N29" i="3"/>
  <c r="M29" i="3"/>
  <c r="K29" i="3"/>
  <c r="I29" i="3"/>
  <c r="G29" i="3"/>
  <c r="U28" i="3"/>
  <c r="T28" i="3"/>
  <c r="O28" i="3"/>
  <c r="N28" i="3"/>
  <c r="M28" i="3"/>
  <c r="K28" i="3"/>
  <c r="I28" i="3"/>
  <c r="G28" i="3"/>
  <c r="S27" i="3"/>
  <c r="R27" i="3"/>
  <c r="T27" i="3" s="1"/>
  <c r="Q27" i="3"/>
  <c r="P27" i="3"/>
  <c r="U27" i="3" s="1"/>
  <c r="L27" i="3"/>
  <c r="J27" i="3"/>
  <c r="H27" i="3"/>
  <c r="F27" i="3"/>
  <c r="N27" i="3" s="1"/>
  <c r="E27" i="3"/>
  <c r="K27" i="3" s="1"/>
  <c r="D27" i="3"/>
  <c r="I27" i="3" s="1"/>
  <c r="U26" i="3"/>
  <c r="T26" i="3"/>
  <c r="O26" i="3"/>
  <c r="N26" i="3"/>
  <c r="M26" i="3"/>
  <c r="K26" i="3"/>
  <c r="I26" i="3"/>
  <c r="G26" i="3"/>
  <c r="U25" i="3"/>
  <c r="T25" i="3"/>
  <c r="N25" i="3"/>
  <c r="O25" i="3" s="1"/>
  <c r="M25" i="3"/>
  <c r="K25" i="3"/>
  <c r="I25" i="3"/>
  <c r="G25" i="3"/>
  <c r="U24" i="3"/>
  <c r="T24" i="3"/>
  <c r="O24" i="3"/>
  <c r="N24" i="3"/>
  <c r="M24" i="3"/>
  <c r="K24" i="3"/>
  <c r="I24" i="3"/>
  <c r="G24" i="3"/>
  <c r="U23" i="3"/>
  <c r="T23" i="3"/>
  <c r="O23" i="3"/>
  <c r="N23" i="3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O21" i="3"/>
  <c r="N21" i="3"/>
  <c r="M21" i="3"/>
  <c r="K21" i="3"/>
  <c r="I21" i="3"/>
  <c r="G21" i="3"/>
  <c r="U20" i="3"/>
  <c r="T20" i="3"/>
  <c r="O20" i="3"/>
  <c r="N20" i="3"/>
  <c r="M20" i="3"/>
  <c r="K20" i="3"/>
  <c r="I20" i="3"/>
  <c r="G20" i="3"/>
  <c r="S19" i="3"/>
  <c r="R19" i="3"/>
  <c r="T19" i="3" s="1"/>
  <c r="Q19" i="3"/>
  <c r="P19" i="3"/>
  <c r="L19" i="3"/>
  <c r="J19" i="3"/>
  <c r="H19" i="3"/>
  <c r="F19" i="3"/>
  <c r="N19" i="3" s="1"/>
  <c r="E19" i="3"/>
  <c r="D19" i="3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O16" i="3"/>
  <c r="N16" i="3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O14" i="3"/>
  <c r="N14" i="3"/>
  <c r="M14" i="3"/>
  <c r="K14" i="3"/>
  <c r="I14" i="3"/>
  <c r="G14" i="3"/>
  <c r="U13" i="3"/>
  <c r="T13" i="3"/>
  <c r="O13" i="3"/>
  <c r="N13" i="3"/>
  <c r="M13" i="3"/>
  <c r="K13" i="3"/>
  <c r="I13" i="3"/>
  <c r="G13" i="3"/>
  <c r="U12" i="3"/>
  <c r="T12" i="3"/>
  <c r="O12" i="3"/>
  <c r="N12" i="3"/>
  <c r="M12" i="3"/>
  <c r="K12" i="3"/>
  <c r="I12" i="3"/>
  <c r="G12" i="3"/>
  <c r="U11" i="3"/>
  <c r="T11" i="3"/>
  <c r="O11" i="3"/>
  <c r="N11" i="3"/>
  <c r="M11" i="3"/>
  <c r="K11" i="3"/>
  <c r="I11" i="3"/>
  <c r="G11" i="3"/>
  <c r="S10" i="3"/>
  <c r="R10" i="3"/>
  <c r="T10" i="3" s="1"/>
  <c r="Q10" i="3"/>
  <c r="P10" i="3"/>
  <c r="U10" i="3" s="1"/>
  <c r="L10" i="3"/>
  <c r="J10" i="3"/>
  <c r="H10" i="3"/>
  <c r="F10" i="3"/>
  <c r="N10" i="3" s="1"/>
  <c r="E10" i="3"/>
  <c r="O10" i="3" s="1"/>
  <c r="D10" i="3"/>
  <c r="U9" i="3"/>
  <c r="T9" i="3"/>
  <c r="N9" i="3"/>
  <c r="O9" i="3" s="1"/>
  <c r="M9" i="3"/>
  <c r="K9" i="3"/>
  <c r="I9" i="3"/>
  <c r="G9" i="3"/>
  <c r="U8" i="3"/>
  <c r="T8" i="3"/>
  <c r="O8" i="3"/>
  <c r="N8" i="3"/>
  <c r="M8" i="3"/>
  <c r="K8" i="3"/>
  <c r="I8" i="3"/>
  <c r="G8" i="3"/>
  <c r="S339" i="2"/>
  <c r="R339" i="2"/>
  <c r="Q339" i="2"/>
  <c r="P339" i="2"/>
  <c r="L339" i="2"/>
  <c r="J339" i="2"/>
  <c r="H339" i="2"/>
  <c r="F339" i="2"/>
  <c r="N339" i="2" s="1"/>
  <c r="E339" i="2"/>
  <c r="K339" i="2" s="1"/>
  <c r="D339" i="2"/>
  <c r="I339" i="2" s="1"/>
  <c r="S338" i="2"/>
  <c r="R338" i="2"/>
  <c r="T338" i="2" s="1"/>
  <c r="Q338" i="2"/>
  <c r="P338" i="2"/>
  <c r="U338" i="2" s="1"/>
  <c r="L338" i="2"/>
  <c r="J338" i="2"/>
  <c r="H338" i="2"/>
  <c r="F338" i="2"/>
  <c r="N338" i="2" s="1"/>
  <c r="E338" i="2"/>
  <c r="D338" i="2"/>
  <c r="S337" i="2"/>
  <c r="R337" i="2"/>
  <c r="T337" i="2" s="1"/>
  <c r="Q337" i="2"/>
  <c r="P337" i="2"/>
  <c r="L337" i="2"/>
  <c r="J337" i="2"/>
  <c r="H337" i="2"/>
  <c r="F337" i="2"/>
  <c r="N337" i="2" s="1"/>
  <c r="E337" i="2"/>
  <c r="D337" i="2"/>
  <c r="I337" i="2" s="1"/>
  <c r="U336" i="2"/>
  <c r="T336" i="2"/>
  <c r="N336" i="2"/>
  <c r="O336" i="2" s="1"/>
  <c r="M336" i="2"/>
  <c r="K336" i="2"/>
  <c r="I336" i="2"/>
  <c r="G336" i="2"/>
  <c r="U335" i="2"/>
  <c r="T335" i="2"/>
  <c r="N335" i="2"/>
  <c r="O335" i="2" s="1"/>
  <c r="M335" i="2"/>
  <c r="K335" i="2"/>
  <c r="I335" i="2"/>
  <c r="G335" i="2"/>
  <c r="U334" i="2"/>
  <c r="T334" i="2"/>
  <c r="N334" i="2"/>
  <c r="O334" i="2" s="1"/>
  <c r="M334" i="2"/>
  <c r="K334" i="2"/>
  <c r="I334" i="2"/>
  <c r="G334" i="2"/>
  <c r="U333" i="2"/>
  <c r="T333" i="2"/>
  <c r="N333" i="2"/>
  <c r="O333" i="2" s="1"/>
  <c r="M333" i="2"/>
  <c r="K333" i="2"/>
  <c r="I333" i="2"/>
  <c r="G333" i="2"/>
  <c r="S332" i="2"/>
  <c r="R332" i="2"/>
  <c r="T332" i="2" s="1"/>
  <c r="Q332" i="2"/>
  <c r="P332" i="2"/>
  <c r="L332" i="2"/>
  <c r="J332" i="2"/>
  <c r="H332" i="2"/>
  <c r="F332" i="2"/>
  <c r="N332" i="2" s="1"/>
  <c r="E332" i="2"/>
  <c r="D332" i="2"/>
  <c r="G332" i="2" s="1"/>
  <c r="U331" i="2"/>
  <c r="T331" i="2"/>
  <c r="N331" i="2"/>
  <c r="O331" i="2" s="1"/>
  <c r="M331" i="2"/>
  <c r="K331" i="2"/>
  <c r="I331" i="2"/>
  <c r="G331" i="2"/>
  <c r="U330" i="2"/>
  <c r="T330" i="2"/>
  <c r="N330" i="2"/>
  <c r="O330" i="2" s="1"/>
  <c r="M330" i="2"/>
  <c r="K330" i="2"/>
  <c r="I330" i="2"/>
  <c r="G330" i="2"/>
  <c r="U329" i="2"/>
  <c r="T329" i="2"/>
  <c r="N329" i="2"/>
  <c r="O329" i="2" s="1"/>
  <c r="M329" i="2"/>
  <c r="K329" i="2"/>
  <c r="I329" i="2"/>
  <c r="G329" i="2"/>
  <c r="U328" i="2"/>
  <c r="T328" i="2"/>
  <c r="N328" i="2"/>
  <c r="O328" i="2" s="1"/>
  <c r="M328" i="2"/>
  <c r="K328" i="2"/>
  <c r="I328" i="2"/>
  <c r="G328" i="2"/>
  <c r="U327" i="2"/>
  <c r="T327" i="2"/>
  <c r="N327" i="2"/>
  <c r="O327" i="2" s="1"/>
  <c r="M327" i="2"/>
  <c r="K327" i="2"/>
  <c r="I327" i="2"/>
  <c r="G327" i="2"/>
  <c r="U326" i="2"/>
  <c r="T326" i="2"/>
  <c r="N326" i="2"/>
  <c r="O326" i="2" s="1"/>
  <c r="M326" i="2"/>
  <c r="K326" i="2"/>
  <c r="I326" i="2"/>
  <c r="G326" i="2"/>
  <c r="U325" i="2"/>
  <c r="T325" i="2"/>
  <c r="N325" i="2"/>
  <c r="O325" i="2" s="1"/>
  <c r="M325" i="2"/>
  <c r="K325" i="2"/>
  <c r="I325" i="2"/>
  <c r="G325" i="2"/>
  <c r="U324" i="2"/>
  <c r="T324" i="2"/>
  <c r="N324" i="2"/>
  <c r="O324" i="2" s="1"/>
  <c r="M324" i="2"/>
  <c r="K324" i="2"/>
  <c r="I324" i="2"/>
  <c r="G324" i="2"/>
  <c r="S323" i="2"/>
  <c r="R323" i="2"/>
  <c r="Q323" i="2"/>
  <c r="P323" i="2"/>
  <c r="L323" i="2"/>
  <c r="J323" i="2"/>
  <c r="H323" i="2"/>
  <c r="F323" i="2"/>
  <c r="E323" i="2"/>
  <c r="K323" i="2" s="1"/>
  <c r="D323" i="2"/>
  <c r="I323" i="2" s="1"/>
  <c r="U322" i="2"/>
  <c r="T322" i="2"/>
  <c r="N322" i="2"/>
  <c r="O322" i="2" s="1"/>
  <c r="M322" i="2"/>
  <c r="K322" i="2"/>
  <c r="I322" i="2"/>
  <c r="G322" i="2"/>
  <c r="U321" i="2"/>
  <c r="T321" i="2"/>
  <c r="N321" i="2"/>
  <c r="O321" i="2" s="1"/>
  <c r="M321" i="2"/>
  <c r="K321" i="2"/>
  <c r="I321" i="2"/>
  <c r="G321" i="2"/>
  <c r="U320" i="2"/>
  <c r="T320" i="2"/>
  <c r="N320" i="2"/>
  <c r="O320" i="2" s="1"/>
  <c r="M320" i="2"/>
  <c r="K320" i="2"/>
  <c r="I320" i="2"/>
  <c r="G320" i="2"/>
  <c r="U319" i="2"/>
  <c r="T319" i="2"/>
  <c r="N319" i="2"/>
  <c r="O319" i="2" s="1"/>
  <c r="M319" i="2"/>
  <c r="K319" i="2"/>
  <c r="I319" i="2"/>
  <c r="G319" i="2"/>
  <c r="U318" i="2"/>
  <c r="T318" i="2"/>
  <c r="N318" i="2"/>
  <c r="O318" i="2" s="1"/>
  <c r="M318" i="2"/>
  <c r="K318" i="2"/>
  <c r="I318" i="2"/>
  <c r="G318" i="2"/>
  <c r="S317" i="2"/>
  <c r="R317" i="2"/>
  <c r="T317" i="2" s="1"/>
  <c r="Q317" i="2"/>
  <c r="P317" i="2"/>
  <c r="L317" i="2"/>
  <c r="J317" i="2"/>
  <c r="U317" i="2" s="1"/>
  <c r="H317" i="2"/>
  <c r="F317" i="2"/>
  <c r="E317" i="2"/>
  <c r="M317" i="2" s="1"/>
  <c r="D317" i="2"/>
  <c r="U316" i="2"/>
  <c r="T316" i="2"/>
  <c r="N316" i="2"/>
  <c r="O316" i="2" s="1"/>
  <c r="M316" i="2"/>
  <c r="K316" i="2"/>
  <c r="I316" i="2"/>
  <c r="G316" i="2"/>
  <c r="U315" i="2"/>
  <c r="T315" i="2"/>
  <c r="N315" i="2"/>
  <c r="O315" i="2" s="1"/>
  <c r="M315" i="2"/>
  <c r="K315" i="2"/>
  <c r="I315" i="2"/>
  <c r="G315" i="2"/>
  <c r="U314" i="2"/>
  <c r="T314" i="2"/>
  <c r="N314" i="2"/>
  <c r="O314" i="2" s="1"/>
  <c r="M314" i="2"/>
  <c r="K314" i="2"/>
  <c r="I314" i="2"/>
  <c r="G314" i="2"/>
  <c r="U313" i="2"/>
  <c r="T313" i="2"/>
  <c r="N313" i="2"/>
  <c r="O313" i="2" s="1"/>
  <c r="M313" i="2"/>
  <c r="K313" i="2"/>
  <c r="I313" i="2"/>
  <c r="G313" i="2"/>
  <c r="U312" i="2"/>
  <c r="T312" i="2"/>
  <c r="N312" i="2"/>
  <c r="O312" i="2" s="1"/>
  <c r="M312" i="2"/>
  <c r="K312" i="2"/>
  <c r="I312" i="2"/>
  <c r="G312" i="2"/>
  <c r="U311" i="2"/>
  <c r="T311" i="2"/>
  <c r="N311" i="2"/>
  <c r="O311" i="2" s="1"/>
  <c r="M311" i="2"/>
  <c r="K311" i="2"/>
  <c r="I311" i="2"/>
  <c r="G311" i="2"/>
  <c r="S310" i="2"/>
  <c r="R310" i="2"/>
  <c r="T310" i="2" s="1"/>
  <c r="Q310" i="2"/>
  <c r="P310" i="2"/>
  <c r="L310" i="2"/>
  <c r="J310" i="2"/>
  <c r="H310" i="2"/>
  <c r="F310" i="2"/>
  <c r="N310" i="2" s="1"/>
  <c r="E310" i="2"/>
  <c r="D310" i="2"/>
  <c r="U309" i="2"/>
  <c r="T309" i="2"/>
  <c r="N309" i="2"/>
  <c r="O309" i="2" s="1"/>
  <c r="M309" i="2"/>
  <c r="K309" i="2"/>
  <c r="I309" i="2"/>
  <c r="G309" i="2"/>
  <c r="U308" i="2"/>
  <c r="T308" i="2"/>
  <c r="N308" i="2"/>
  <c r="O308" i="2" s="1"/>
  <c r="M308" i="2"/>
  <c r="K308" i="2"/>
  <c r="I308" i="2"/>
  <c r="G308" i="2"/>
  <c r="U307" i="2"/>
  <c r="T307" i="2"/>
  <c r="N307" i="2"/>
  <c r="O307" i="2" s="1"/>
  <c r="M307" i="2"/>
  <c r="K307" i="2"/>
  <c r="I307" i="2"/>
  <c r="G307" i="2"/>
  <c r="U306" i="2"/>
  <c r="T306" i="2"/>
  <c r="N306" i="2"/>
  <c r="O306" i="2" s="1"/>
  <c r="M306" i="2"/>
  <c r="K306" i="2"/>
  <c r="I306" i="2"/>
  <c r="G306" i="2"/>
  <c r="U305" i="2"/>
  <c r="T305" i="2"/>
  <c r="N305" i="2"/>
  <c r="O305" i="2" s="1"/>
  <c r="M305" i="2"/>
  <c r="K305" i="2"/>
  <c r="I305" i="2"/>
  <c r="G305" i="2"/>
  <c r="U304" i="2"/>
  <c r="T304" i="2"/>
  <c r="N304" i="2"/>
  <c r="O304" i="2" s="1"/>
  <c r="M304" i="2"/>
  <c r="K304" i="2"/>
  <c r="I304" i="2"/>
  <c r="G304" i="2"/>
  <c r="S303" i="2"/>
  <c r="R303" i="2"/>
  <c r="T303" i="2" s="1"/>
  <c r="Q303" i="2"/>
  <c r="P303" i="2"/>
  <c r="L303" i="2"/>
  <c r="J303" i="2"/>
  <c r="H303" i="2"/>
  <c r="F303" i="2"/>
  <c r="N303" i="2" s="1"/>
  <c r="E303" i="2"/>
  <c r="D303" i="2"/>
  <c r="I303" i="2" s="1"/>
  <c r="U302" i="2"/>
  <c r="T302" i="2"/>
  <c r="N302" i="2"/>
  <c r="O302" i="2" s="1"/>
  <c r="M302" i="2"/>
  <c r="K302" i="2"/>
  <c r="I302" i="2"/>
  <c r="G302" i="2"/>
  <c r="S299" i="2"/>
  <c r="R299" i="2"/>
  <c r="Q299" i="2"/>
  <c r="P299" i="2"/>
  <c r="L299" i="2"/>
  <c r="J299" i="2"/>
  <c r="H299" i="2"/>
  <c r="F299" i="2"/>
  <c r="E299" i="2"/>
  <c r="D299" i="2"/>
  <c r="S298" i="2"/>
  <c r="R298" i="2"/>
  <c r="T298" i="2" s="1"/>
  <c r="Q298" i="2"/>
  <c r="P298" i="2"/>
  <c r="U298" i="2" s="1"/>
  <c r="L298" i="2"/>
  <c r="J298" i="2"/>
  <c r="H298" i="2"/>
  <c r="F298" i="2"/>
  <c r="N298" i="2" s="1"/>
  <c r="E298" i="2"/>
  <c r="D298" i="2"/>
  <c r="U297" i="2"/>
  <c r="T297" i="2"/>
  <c r="N297" i="2"/>
  <c r="O297" i="2" s="1"/>
  <c r="M297" i="2"/>
  <c r="K297" i="2"/>
  <c r="I297" i="2"/>
  <c r="G297" i="2"/>
  <c r="U296" i="2"/>
  <c r="T296" i="2"/>
  <c r="N296" i="2"/>
  <c r="O296" i="2" s="1"/>
  <c r="M296" i="2"/>
  <c r="K296" i="2"/>
  <c r="I296" i="2"/>
  <c r="G296" i="2"/>
  <c r="U295" i="2"/>
  <c r="T295" i="2"/>
  <c r="N295" i="2"/>
  <c r="O295" i="2" s="1"/>
  <c r="M295" i="2"/>
  <c r="K295" i="2"/>
  <c r="I295" i="2"/>
  <c r="G295" i="2"/>
  <c r="U294" i="2"/>
  <c r="T294" i="2"/>
  <c r="N294" i="2"/>
  <c r="O294" i="2" s="1"/>
  <c r="M294" i="2"/>
  <c r="K294" i="2"/>
  <c r="I294" i="2"/>
  <c r="G294" i="2"/>
  <c r="U293" i="2"/>
  <c r="T293" i="2"/>
  <c r="N293" i="2"/>
  <c r="O293" i="2" s="1"/>
  <c r="M293" i="2"/>
  <c r="K293" i="2"/>
  <c r="I293" i="2"/>
  <c r="G293" i="2"/>
  <c r="S292" i="2"/>
  <c r="R292" i="2"/>
  <c r="T292" i="2" s="1"/>
  <c r="Q292" i="2"/>
  <c r="P292" i="2"/>
  <c r="L292" i="2"/>
  <c r="J292" i="2"/>
  <c r="H292" i="2"/>
  <c r="F292" i="2"/>
  <c r="N292" i="2" s="1"/>
  <c r="O292" i="2" s="1"/>
  <c r="E292" i="2"/>
  <c r="K292" i="2" s="1"/>
  <c r="D292" i="2"/>
  <c r="U291" i="2"/>
  <c r="T291" i="2"/>
  <c r="N291" i="2"/>
  <c r="O291" i="2" s="1"/>
  <c r="M291" i="2"/>
  <c r="K291" i="2"/>
  <c r="I291" i="2"/>
  <c r="G291" i="2"/>
  <c r="U290" i="2"/>
  <c r="T290" i="2"/>
  <c r="N290" i="2"/>
  <c r="O290" i="2" s="1"/>
  <c r="M290" i="2"/>
  <c r="K290" i="2"/>
  <c r="I290" i="2"/>
  <c r="G290" i="2"/>
  <c r="U289" i="2"/>
  <c r="T289" i="2"/>
  <c r="N289" i="2"/>
  <c r="O289" i="2" s="1"/>
  <c r="M289" i="2"/>
  <c r="K289" i="2"/>
  <c r="I289" i="2"/>
  <c r="G289" i="2"/>
  <c r="U288" i="2"/>
  <c r="T288" i="2"/>
  <c r="N288" i="2"/>
  <c r="O288" i="2" s="1"/>
  <c r="M288" i="2"/>
  <c r="K288" i="2"/>
  <c r="I288" i="2"/>
  <c r="G288" i="2"/>
  <c r="U287" i="2"/>
  <c r="T287" i="2"/>
  <c r="N287" i="2"/>
  <c r="O287" i="2" s="1"/>
  <c r="M287" i="2"/>
  <c r="K287" i="2"/>
  <c r="I287" i="2"/>
  <c r="G287" i="2"/>
  <c r="U286" i="2"/>
  <c r="T286" i="2"/>
  <c r="N286" i="2"/>
  <c r="O286" i="2" s="1"/>
  <c r="M286" i="2"/>
  <c r="K286" i="2"/>
  <c r="I286" i="2"/>
  <c r="G286" i="2"/>
  <c r="S285" i="2"/>
  <c r="R285" i="2"/>
  <c r="T285" i="2" s="1"/>
  <c r="Q285" i="2"/>
  <c r="P285" i="2"/>
  <c r="L285" i="2"/>
  <c r="J285" i="2"/>
  <c r="H285" i="2"/>
  <c r="F285" i="2"/>
  <c r="E285" i="2"/>
  <c r="D285" i="2"/>
  <c r="G285" i="2" s="1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N278" i="2"/>
  <c r="O278" i="2" s="1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S275" i="2"/>
  <c r="R275" i="2"/>
  <c r="T275" i="2" s="1"/>
  <c r="Q275" i="2"/>
  <c r="P275" i="2"/>
  <c r="L275" i="2"/>
  <c r="J275" i="2"/>
  <c r="H275" i="2"/>
  <c r="F275" i="2"/>
  <c r="E275" i="2"/>
  <c r="D275" i="2"/>
  <c r="G275" i="2" s="1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S267" i="2"/>
  <c r="R267" i="2"/>
  <c r="T267" i="2" s="1"/>
  <c r="Q267" i="2"/>
  <c r="P267" i="2"/>
  <c r="L267" i="2"/>
  <c r="J267" i="2"/>
  <c r="U267" i="2" s="1"/>
  <c r="H267" i="2"/>
  <c r="F267" i="2"/>
  <c r="N267" i="2" s="1"/>
  <c r="E267" i="2"/>
  <c r="D267" i="2"/>
  <c r="U266" i="2"/>
  <c r="T266" i="2"/>
  <c r="N266" i="2"/>
  <c r="O266" i="2" s="1"/>
  <c r="M266" i="2"/>
  <c r="K266" i="2"/>
  <c r="I266" i="2"/>
  <c r="G266" i="2"/>
  <c r="U265" i="2"/>
  <c r="T265" i="2"/>
  <c r="N265" i="2"/>
  <c r="O265" i="2" s="1"/>
  <c r="M265" i="2"/>
  <c r="K265" i="2"/>
  <c r="I265" i="2"/>
  <c r="G265" i="2"/>
  <c r="U264" i="2"/>
  <c r="T264" i="2"/>
  <c r="N264" i="2"/>
  <c r="O264" i="2" s="1"/>
  <c r="M264" i="2"/>
  <c r="K264" i="2"/>
  <c r="I264" i="2"/>
  <c r="G264" i="2"/>
  <c r="U263" i="2"/>
  <c r="T263" i="2"/>
  <c r="N263" i="2"/>
  <c r="O263" i="2" s="1"/>
  <c r="M263" i="2"/>
  <c r="K263" i="2"/>
  <c r="I263" i="2"/>
  <c r="G263" i="2"/>
  <c r="S260" i="2"/>
  <c r="R260" i="2"/>
  <c r="T260" i="2" s="1"/>
  <c r="Q260" i="2"/>
  <c r="P260" i="2"/>
  <c r="L260" i="2"/>
  <c r="J260" i="2"/>
  <c r="H260" i="2"/>
  <c r="F260" i="2"/>
  <c r="E260" i="2"/>
  <c r="M260" i="2" s="1"/>
  <c r="D260" i="2"/>
  <c r="I260" i="2" s="1"/>
  <c r="S259" i="2"/>
  <c r="R259" i="2"/>
  <c r="T259" i="2" s="1"/>
  <c r="Q259" i="2"/>
  <c r="P259" i="2"/>
  <c r="L259" i="2"/>
  <c r="J259" i="2"/>
  <c r="H259" i="2"/>
  <c r="F259" i="2"/>
  <c r="N259" i="2" s="1"/>
  <c r="E259" i="2"/>
  <c r="D259" i="2"/>
  <c r="I259" i="2" s="1"/>
  <c r="U258" i="2"/>
  <c r="T258" i="2"/>
  <c r="N258" i="2"/>
  <c r="O258" i="2" s="1"/>
  <c r="M258" i="2"/>
  <c r="K258" i="2"/>
  <c r="I258" i="2"/>
  <c r="G258" i="2"/>
  <c r="U257" i="2"/>
  <c r="T257" i="2"/>
  <c r="N257" i="2"/>
  <c r="O257" i="2" s="1"/>
  <c r="M257" i="2"/>
  <c r="K257" i="2"/>
  <c r="I257" i="2"/>
  <c r="G257" i="2"/>
  <c r="U256" i="2"/>
  <c r="T256" i="2"/>
  <c r="N256" i="2"/>
  <c r="O256" i="2" s="1"/>
  <c r="M256" i="2"/>
  <c r="K256" i="2"/>
  <c r="I256" i="2"/>
  <c r="G256" i="2"/>
  <c r="U255" i="2"/>
  <c r="T255" i="2"/>
  <c r="N255" i="2"/>
  <c r="O255" i="2" s="1"/>
  <c r="M255" i="2"/>
  <c r="K255" i="2"/>
  <c r="I255" i="2"/>
  <c r="G255" i="2"/>
  <c r="S254" i="2"/>
  <c r="R254" i="2"/>
  <c r="Q254" i="2"/>
  <c r="P254" i="2"/>
  <c r="L254" i="2"/>
  <c r="J254" i="2"/>
  <c r="H254" i="2"/>
  <c r="F254" i="2"/>
  <c r="E254" i="2"/>
  <c r="D254" i="2"/>
  <c r="U253" i="2"/>
  <c r="T253" i="2"/>
  <c r="N253" i="2"/>
  <c r="O253" i="2" s="1"/>
  <c r="M253" i="2"/>
  <c r="K253" i="2"/>
  <c r="I253" i="2"/>
  <c r="G253" i="2"/>
  <c r="U252" i="2"/>
  <c r="T252" i="2"/>
  <c r="N252" i="2"/>
  <c r="O252" i="2" s="1"/>
  <c r="M252" i="2"/>
  <c r="K252" i="2"/>
  <c r="I252" i="2"/>
  <c r="G252" i="2"/>
  <c r="U251" i="2"/>
  <c r="T251" i="2"/>
  <c r="N251" i="2"/>
  <c r="O251" i="2" s="1"/>
  <c r="M251" i="2"/>
  <c r="K251" i="2"/>
  <c r="I251" i="2"/>
  <c r="G251" i="2"/>
  <c r="U250" i="2"/>
  <c r="T250" i="2"/>
  <c r="N250" i="2"/>
  <c r="O250" i="2" s="1"/>
  <c r="M250" i="2"/>
  <c r="K250" i="2"/>
  <c r="I250" i="2"/>
  <c r="G250" i="2"/>
  <c r="U249" i="2"/>
  <c r="T249" i="2"/>
  <c r="N249" i="2"/>
  <c r="O249" i="2" s="1"/>
  <c r="M249" i="2"/>
  <c r="K249" i="2"/>
  <c r="I249" i="2"/>
  <c r="G249" i="2"/>
  <c r="U248" i="2"/>
  <c r="T248" i="2"/>
  <c r="N248" i="2"/>
  <c r="O248" i="2" s="1"/>
  <c r="M248" i="2"/>
  <c r="K248" i="2"/>
  <c r="I248" i="2"/>
  <c r="G248" i="2"/>
  <c r="S247" i="2"/>
  <c r="R247" i="2"/>
  <c r="T247" i="2" s="1"/>
  <c r="Q247" i="2"/>
  <c r="P247" i="2"/>
  <c r="L247" i="2"/>
  <c r="J247" i="2"/>
  <c r="U247" i="2" s="1"/>
  <c r="H247" i="2"/>
  <c r="F247" i="2"/>
  <c r="E247" i="2"/>
  <c r="M247" i="2" s="1"/>
  <c r="D247" i="2"/>
  <c r="U246" i="2"/>
  <c r="T246" i="2"/>
  <c r="N246" i="2"/>
  <c r="O246" i="2" s="1"/>
  <c r="M246" i="2"/>
  <c r="K246" i="2"/>
  <c r="I246" i="2"/>
  <c r="G246" i="2"/>
  <c r="U245" i="2"/>
  <c r="T245" i="2"/>
  <c r="N245" i="2"/>
  <c r="O245" i="2" s="1"/>
  <c r="M245" i="2"/>
  <c r="K245" i="2"/>
  <c r="I245" i="2"/>
  <c r="G245" i="2"/>
  <c r="U244" i="2"/>
  <c r="T244" i="2"/>
  <c r="N244" i="2"/>
  <c r="O244" i="2" s="1"/>
  <c r="M244" i="2"/>
  <c r="K244" i="2"/>
  <c r="I244" i="2"/>
  <c r="G244" i="2"/>
  <c r="U243" i="2"/>
  <c r="T243" i="2"/>
  <c r="N243" i="2"/>
  <c r="O243" i="2" s="1"/>
  <c r="M243" i="2"/>
  <c r="K243" i="2"/>
  <c r="I243" i="2"/>
  <c r="G243" i="2"/>
  <c r="U242" i="2"/>
  <c r="T242" i="2"/>
  <c r="N242" i="2"/>
  <c r="O242" i="2" s="1"/>
  <c r="M242" i="2"/>
  <c r="K242" i="2"/>
  <c r="I242" i="2"/>
  <c r="G242" i="2"/>
  <c r="U241" i="2"/>
  <c r="T241" i="2"/>
  <c r="N241" i="2"/>
  <c r="O241" i="2" s="1"/>
  <c r="M241" i="2"/>
  <c r="K241" i="2"/>
  <c r="I241" i="2"/>
  <c r="G241" i="2"/>
  <c r="S240" i="2"/>
  <c r="R240" i="2"/>
  <c r="T240" i="2" s="1"/>
  <c r="Q240" i="2"/>
  <c r="P240" i="2"/>
  <c r="L240" i="2"/>
  <c r="J240" i="2"/>
  <c r="H240" i="2"/>
  <c r="F240" i="2"/>
  <c r="N240" i="2" s="1"/>
  <c r="E240" i="2"/>
  <c r="D240" i="2"/>
  <c r="U239" i="2"/>
  <c r="T239" i="2"/>
  <c r="N239" i="2"/>
  <c r="O239" i="2" s="1"/>
  <c r="M239" i="2"/>
  <c r="K239" i="2"/>
  <c r="I239" i="2"/>
  <c r="G239" i="2"/>
  <c r="U238" i="2"/>
  <c r="T238" i="2"/>
  <c r="N238" i="2"/>
  <c r="O238" i="2" s="1"/>
  <c r="M238" i="2"/>
  <c r="K238" i="2"/>
  <c r="I238" i="2"/>
  <c r="G238" i="2"/>
  <c r="U237" i="2"/>
  <c r="T237" i="2"/>
  <c r="N237" i="2"/>
  <c r="O237" i="2" s="1"/>
  <c r="M237" i="2"/>
  <c r="K237" i="2"/>
  <c r="I237" i="2"/>
  <c r="G237" i="2"/>
  <c r="U236" i="2"/>
  <c r="T236" i="2"/>
  <c r="N236" i="2"/>
  <c r="O236" i="2" s="1"/>
  <c r="M236" i="2"/>
  <c r="K236" i="2"/>
  <c r="I236" i="2"/>
  <c r="G236" i="2"/>
  <c r="U235" i="2"/>
  <c r="T235" i="2"/>
  <c r="N235" i="2"/>
  <c r="O235" i="2" s="1"/>
  <c r="M235" i="2"/>
  <c r="K235" i="2"/>
  <c r="I235" i="2"/>
  <c r="G235" i="2"/>
  <c r="U234" i="2"/>
  <c r="T234" i="2"/>
  <c r="N234" i="2"/>
  <c r="O234" i="2" s="1"/>
  <c r="M234" i="2"/>
  <c r="K234" i="2"/>
  <c r="I234" i="2"/>
  <c r="G234" i="2"/>
  <c r="S231" i="2"/>
  <c r="R231" i="2"/>
  <c r="T231" i="2" s="1"/>
  <c r="Q231" i="2"/>
  <c r="P231" i="2"/>
  <c r="L231" i="2"/>
  <c r="J231" i="2"/>
  <c r="H231" i="2"/>
  <c r="F231" i="2"/>
  <c r="N231" i="2" s="1"/>
  <c r="E231" i="2"/>
  <c r="D231" i="2"/>
  <c r="G231" i="2" s="1"/>
  <c r="S230" i="2"/>
  <c r="R230" i="2"/>
  <c r="T230" i="2" s="1"/>
  <c r="Q230" i="2"/>
  <c r="P230" i="2"/>
  <c r="L230" i="2"/>
  <c r="J230" i="2"/>
  <c r="H230" i="2"/>
  <c r="F230" i="2"/>
  <c r="E230" i="2"/>
  <c r="D230" i="2"/>
  <c r="U229" i="2"/>
  <c r="T229" i="2"/>
  <c r="N229" i="2"/>
  <c r="O229" i="2" s="1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N226" i="2"/>
  <c r="O226" i="2" s="1"/>
  <c r="M226" i="2"/>
  <c r="K226" i="2"/>
  <c r="I226" i="2"/>
  <c r="G226" i="2"/>
  <c r="U225" i="2"/>
  <c r="T225" i="2"/>
  <c r="N225" i="2"/>
  <c r="O225" i="2" s="1"/>
  <c r="M225" i="2"/>
  <c r="K225" i="2"/>
  <c r="I225" i="2"/>
  <c r="G225" i="2"/>
  <c r="S224" i="2"/>
  <c r="R224" i="2"/>
  <c r="T224" i="2" s="1"/>
  <c r="Q224" i="2"/>
  <c r="P224" i="2"/>
  <c r="L224" i="2"/>
  <c r="J224" i="2"/>
  <c r="U224" i="2" s="1"/>
  <c r="H224" i="2"/>
  <c r="F224" i="2"/>
  <c r="E224" i="2"/>
  <c r="M224" i="2" s="1"/>
  <c r="D224" i="2"/>
  <c r="U223" i="2"/>
  <c r="T223" i="2"/>
  <c r="N223" i="2"/>
  <c r="O223" i="2" s="1"/>
  <c r="M223" i="2"/>
  <c r="K223" i="2"/>
  <c r="I223" i="2"/>
  <c r="G223" i="2"/>
  <c r="U222" i="2"/>
  <c r="T222" i="2"/>
  <c r="N222" i="2"/>
  <c r="O222" i="2" s="1"/>
  <c r="M222" i="2"/>
  <c r="K222" i="2"/>
  <c r="I222" i="2"/>
  <c r="G222" i="2"/>
  <c r="U221" i="2"/>
  <c r="T221" i="2"/>
  <c r="N221" i="2"/>
  <c r="O221" i="2" s="1"/>
  <c r="M221" i="2"/>
  <c r="K221" i="2"/>
  <c r="I221" i="2"/>
  <c r="G221" i="2"/>
  <c r="U220" i="2"/>
  <c r="T220" i="2"/>
  <c r="N220" i="2"/>
  <c r="O220" i="2" s="1"/>
  <c r="M220" i="2"/>
  <c r="K220" i="2"/>
  <c r="I220" i="2"/>
  <c r="G220" i="2"/>
  <c r="U219" i="2"/>
  <c r="T219" i="2"/>
  <c r="N219" i="2"/>
  <c r="O219" i="2" s="1"/>
  <c r="M219" i="2"/>
  <c r="K219" i="2"/>
  <c r="I219" i="2"/>
  <c r="G219" i="2"/>
  <c r="U218" i="2"/>
  <c r="T218" i="2"/>
  <c r="N218" i="2"/>
  <c r="O218" i="2" s="1"/>
  <c r="M218" i="2"/>
  <c r="K218" i="2"/>
  <c r="I218" i="2"/>
  <c r="G218" i="2"/>
  <c r="U217" i="2"/>
  <c r="T217" i="2"/>
  <c r="N217" i="2"/>
  <c r="O217" i="2" s="1"/>
  <c r="M217" i="2"/>
  <c r="K217" i="2"/>
  <c r="I217" i="2"/>
  <c r="G217" i="2"/>
  <c r="S216" i="2"/>
  <c r="R216" i="2"/>
  <c r="T216" i="2" s="1"/>
  <c r="Q216" i="2"/>
  <c r="P216" i="2"/>
  <c r="L216" i="2"/>
  <c r="J216" i="2"/>
  <c r="H216" i="2"/>
  <c r="F216" i="2"/>
  <c r="N216" i="2" s="1"/>
  <c r="O216" i="2" s="1"/>
  <c r="E216" i="2"/>
  <c r="M216" i="2" s="1"/>
  <c r="D216" i="2"/>
  <c r="I216" i="2" s="1"/>
  <c r="U215" i="2"/>
  <c r="T215" i="2"/>
  <c r="N215" i="2"/>
  <c r="O215" i="2" s="1"/>
  <c r="M215" i="2"/>
  <c r="K215" i="2"/>
  <c r="I215" i="2"/>
  <c r="G215" i="2"/>
  <c r="U214" i="2"/>
  <c r="T214" i="2"/>
  <c r="N214" i="2"/>
  <c r="O214" i="2" s="1"/>
  <c r="M214" i="2"/>
  <c r="K214" i="2"/>
  <c r="I214" i="2"/>
  <c r="G214" i="2"/>
  <c r="U213" i="2"/>
  <c r="T213" i="2"/>
  <c r="N213" i="2"/>
  <c r="O213" i="2" s="1"/>
  <c r="M213" i="2"/>
  <c r="K213" i="2"/>
  <c r="I213" i="2"/>
  <c r="G213" i="2"/>
  <c r="U212" i="2"/>
  <c r="T212" i="2"/>
  <c r="N212" i="2"/>
  <c r="O212" i="2" s="1"/>
  <c r="M212" i="2"/>
  <c r="K212" i="2"/>
  <c r="I212" i="2"/>
  <c r="G212" i="2"/>
  <c r="U211" i="2"/>
  <c r="T211" i="2"/>
  <c r="N211" i="2"/>
  <c r="O211" i="2" s="1"/>
  <c r="M211" i="2"/>
  <c r="K211" i="2"/>
  <c r="I211" i="2"/>
  <c r="G211" i="2"/>
  <c r="U210" i="2"/>
  <c r="T210" i="2"/>
  <c r="N210" i="2"/>
  <c r="O210" i="2" s="1"/>
  <c r="M210" i="2"/>
  <c r="K210" i="2"/>
  <c r="I210" i="2"/>
  <c r="G210" i="2"/>
  <c r="U209" i="2"/>
  <c r="T209" i="2"/>
  <c r="N209" i="2"/>
  <c r="O209" i="2" s="1"/>
  <c r="M209" i="2"/>
  <c r="K209" i="2"/>
  <c r="I209" i="2"/>
  <c r="G209" i="2"/>
  <c r="U208" i="2"/>
  <c r="T208" i="2"/>
  <c r="N208" i="2"/>
  <c r="O208" i="2" s="1"/>
  <c r="M208" i="2"/>
  <c r="K208" i="2"/>
  <c r="I208" i="2"/>
  <c r="G208" i="2"/>
  <c r="S205" i="2"/>
  <c r="R205" i="2"/>
  <c r="T205" i="2" s="1"/>
  <c r="Q205" i="2"/>
  <c r="P205" i="2"/>
  <c r="L205" i="2"/>
  <c r="J205" i="2"/>
  <c r="H205" i="2"/>
  <c r="F205" i="2"/>
  <c r="N205" i="2" s="1"/>
  <c r="E205" i="2"/>
  <c r="D205" i="2"/>
  <c r="I205" i="2" s="1"/>
  <c r="S204" i="2"/>
  <c r="R204" i="2"/>
  <c r="Q204" i="2"/>
  <c r="P204" i="2"/>
  <c r="L204" i="2"/>
  <c r="J204" i="2"/>
  <c r="H204" i="2"/>
  <c r="F204" i="2"/>
  <c r="E204" i="2"/>
  <c r="M204" i="2" s="1"/>
  <c r="D204" i="2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N199" i="2"/>
  <c r="O199" i="2" s="1"/>
  <c r="M199" i="2"/>
  <c r="K199" i="2"/>
  <c r="I199" i="2"/>
  <c r="G199" i="2"/>
  <c r="S198" i="2"/>
  <c r="R198" i="2"/>
  <c r="T198" i="2" s="1"/>
  <c r="Q198" i="2"/>
  <c r="P198" i="2"/>
  <c r="L198" i="2"/>
  <c r="J198" i="2"/>
  <c r="U198" i="2" s="1"/>
  <c r="H198" i="2"/>
  <c r="F198" i="2"/>
  <c r="E198" i="2"/>
  <c r="D198" i="2"/>
  <c r="U197" i="2"/>
  <c r="T197" i="2"/>
  <c r="N197" i="2"/>
  <c r="O197" i="2" s="1"/>
  <c r="M197" i="2"/>
  <c r="K197" i="2"/>
  <c r="I197" i="2"/>
  <c r="G197" i="2"/>
  <c r="U196" i="2"/>
  <c r="T196" i="2"/>
  <c r="N196" i="2"/>
  <c r="O196" i="2" s="1"/>
  <c r="M196" i="2"/>
  <c r="K196" i="2"/>
  <c r="I196" i="2"/>
  <c r="G196" i="2"/>
  <c r="U195" i="2"/>
  <c r="T195" i="2"/>
  <c r="N195" i="2"/>
  <c r="O195" i="2" s="1"/>
  <c r="M195" i="2"/>
  <c r="K195" i="2"/>
  <c r="I195" i="2"/>
  <c r="G195" i="2"/>
  <c r="U194" i="2"/>
  <c r="T194" i="2"/>
  <c r="N194" i="2"/>
  <c r="O194" i="2" s="1"/>
  <c r="M194" i="2"/>
  <c r="K194" i="2"/>
  <c r="I194" i="2"/>
  <c r="G194" i="2"/>
  <c r="U193" i="2"/>
  <c r="T193" i="2"/>
  <c r="N193" i="2"/>
  <c r="O193" i="2" s="1"/>
  <c r="M193" i="2"/>
  <c r="K193" i="2"/>
  <c r="I193" i="2"/>
  <c r="G193" i="2"/>
  <c r="U192" i="2"/>
  <c r="T192" i="2"/>
  <c r="N192" i="2"/>
  <c r="O192" i="2" s="1"/>
  <c r="M192" i="2"/>
  <c r="K192" i="2"/>
  <c r="I192" i="2"/>
  <c r="G192" i="2"/>
  <c r="S191" i="2"/>
  <c r="T191" i="2" s="1"/>
  <c r="R191" i="2"/>
  <c r="Q191" i="2"/>
  <c r="P191" i="2"/>
  <c r="L191" i="2"/>
  <c r="J191" i="2"/>
  <c r="H191" i="2"/>
  <c r="F191" i="2"/>
  <c r="N191" i="2" s="1"/>
  <c r="O191" i="2" s="1"/>
  <c r="E191" i="2"/>
  <c r="M191" i="2" s="1"/>
  <c r="D191" i="2"/>
  <c r="I191" i="2" s="1"/>
  <c r="U190" i="2"/>
  <c r="T190" i="2"/>
  <c r="N190" i="2"/>
  <c r="O190" i="2" s="1"/>
  <c r="M190" i="2"/>
  <c r="K190" i="2"/>
  <c r="I190" i="2"/>
  <c r="G190" i="2"/>
  <c r="U189" i="2"/>
  <c r="T189" i="2"/>
  <c r="N189" i="2"/>
  <c r="O189" i="2" s="1"/>
  <c r="M189" i="2"/>
  <c r="K189" i="2"/>
  <c r="I189" i="2"/>
  <c r="G189" i="2"/>
  <c r="U188" i="2"/>
  <c r="T188" i="2"/>
  <c r="N188" i="2"/>
  <c r="O188" i="2" s="1"/>
  <c r="M188" i="2"/>
  <c r="K188" i="2"/>
  <c r="I188" i="2"/>
  <c r="G188" i="2"/>
  <c r="U187" i="2"/>
  <c r="T187" i="2"/>
  <c r="N187" i="2"/>
  <c r="O187" i="2" s="1"/>
  <c r="M187" i="2"/>
  <c r="K187" i="2"/>
  <c r="I187" i="2"/>
  <c r="G187" i="2"/>
  <c r="U186" i="2"/>
  <c r="T186" i="2"/>
  <c r="N186" i="2"/>
  <c r="O186" i="2" s="1"/>
  <c r="M186" i="2"/>
  <c r="K186" i="2"/>
  <c r="I186" i="2"/>
  <c r="G186" i="2"/>
  <c r="S185" i="2"/>
  <c r="R185" i="2"/>
  <c r="T185" i="2" s="1"/>
  <c r="Q185" i="2"/>
  <c r="P185" i="2"/>
  <c r="U185" i="2" s="1"/>
  <c r="L185" i="2"/>
  <c r="J185" i="2"/>
  <c r="H185" i="2"/>
  <c r="F185" i="2"/>
  <c r="N185" i="2" s="1"/>
  <c r="E185" i="2"/>
  <c r="M185" i="2" s="1"/>
  <c r="D185" i="2"/>
  <c r="U184" i="2"/>
  <c r="T184" i="2"/>
  <c r="N184" i="2"/>
  <c r="O184" i="2" s="1"/>
  <c r="M184" i="2"/>
  <c r="K184" i="2"/>
  <c r="I184" i="2"/>
  <c r="G184" i="2"/>
  <c r="U183" i="2"/>
  <c r="T183" i="2"/>
  <c r="N183" i="2"/>
  <c r="O183" i="2" s="1"/>
  <c r="M183" i="2"/>
  <c r="K183" i="2"/>
  <c r="I183" i="2"/>
  <c r="G183" i="2"/>
  <c r="U182" i="2"/>
  <c r="T182" i="2"/>
  <c r="O182" i="2"/>
  <c r="N182" i="2"/>
  <c r="M182" i="2"/>
  <c r="K182" i="2"/>
  <c r="I182" i="2"/>
  <c r="G182" i="2"/>
  <c r="U181" i="2"/>
  <c r="T181" i="2"/>
  <c r="O181" i="2"/>
  <c r="N181" i="2"/>
  <c r="M181" i="2"/>
  <c r="K181" i="2"/>
  <c r="I181" i="2"/>
  <c r="G181" i="2"/>
  <c r="U180" i="2"/>
  <c r="T180" i="2"/>
  <c r="N180" i="2"/>
  <c r="O180" i="2" s="1"/>
  <c r="M180" i="2"/>
  <c r="K180" i="2"/>
  <c r="I180" i="2"/>
  <c r="G180" i="2"/>
  <c r="S179" i="2"/>
  <c r="R179" i="2"/>
  <c r="Q179" i="2"/>
  <c r="P179" i="2"/>
  <c r="L179" i="2"/>
  <c r="J179" i="2"/>
  <c r="H179" i="2"/>
  <c r="F179" i="2"/>
  <c r="N179" i="2" s="1"/>
  <c r="O179" i="2" s="1"/>
  <c r="E179" i="2"/>
  <c r="D179" i="2"/>
  <c r="U178" i="2"/>
  <c r="T178" i="2"/>
  <c r="N178" i="2"/>
  <c r="O178" i="2" s="1"/>
  <c r="M178" i="2"/>
  <c r="K178" i="2"/>
  <c r="I178" i="2"/>
  <c r="G178" i="2"/>
  <c r="U177" i="2"/>
  <c r="T177" i="2"/>
  <c r="N177" i="2"/>
  <c r="O177" i="2" s="1"/>
  <c r="M177" i="2"/>
  <c r="K177" i="2"/>
  <c r="I177" i="2"/>
  <c r="G177" i="2"/>
  <c r="U176" i="2"/>
  <c r="T176" i="2"/>
  <c r="N176" i="2"/>
  <c r="O176" i="2" s="1"/>
  <c r="M176" i="2"/>
  <c r="K176" i="2"/>
  <c r="I176" i="2"/>
  <c r="G176" i="2"/>
  <c r="U175" i="2"/>
  <c r="T175" i="2"/>
  <c r="N175" i="2"/>
  <c r="O175" i="2" s="1"/>
  <c r="M175" i="2"/>
  <c r="K175" i="2"/>
  <c r="I175" i="2"/>
  <c r="G175" i="2"/>
  <c r="U174" i="2"/>
  <c r="T174" i="2"/>
  <c r="N174" i="2"/>
  <c r="O174" i="2" s="1"/>
  <c r="M174" i="2"/>
  <c r="K174" i="2"/>
  <c r="I174" i="2"/>
  <c r="G174" i="2"/>
  <c r="U173" i="2"/>
  <c r="T173" i="2"/>
  <c r="N173" i="2"/>
  <c r="O173" i="2" s="1"/>
  <c r="M173" i="2"/>
  <c r="K173" i="2"/>
  <c r="I173" i="2"/>
  <c r="G173" i="2"/>
  <c r="S170" i="2"/>
  <c r="R170" i="2"/>
  <c r="T170" i="2" s="1"/>
  <c r="Q170" i="2"/>
  <c r="P170" i="2"/>
  <c r="L170" i="2"/>
  <c r="J170" i="2"/>
  <c r="H170" i="2"/>
  <c r="F170" i="2"/>
  <c r="E170" i="2"/>
  <c r="D170" i="2"/>
  <c r="S169" i="2"/>
  <c r="R169" i="2"/>
  <c r="T169" i="2" s="1"/>
  <c r="Q169" i="2"/>
  <c r="P169" i="2"/>
  <c r="L169" i="2"/>
  <c r="J169" i="2"/>
  <c r="H169" i="2"/>
  <c r="F169" i="2"/>
  <c r="E169" i="2"/>
  <c r="M169" i="2" s="1"/>
  <c r="D169" i="2"/>
  <c r="U168" i="2"/>
  <c r="T168" i="2"/>
  <c r="N168" i="2"/>
  <c r="O168" i="2" s="1"/>
  <c r="M168" i="2"/>
  <c r="K168" i="2"/>
  <c r="I168" i="2"/>
  <c r="G168" i="2"/>
  <c r="U167" i="2"/>
  <c r="T167" i="2"/>
  <c r="N167" i="2"/>
  <c r="O167" i="2" s="1"/>
  <c r="M167" i="2"/>
  <c r="K167" i="2"/>
  <c r="I167" i="2"/>
  <c r="G167" i="2"/>
  <c r="U166" i="2"/>
  <c r="T166" i="2"/>
  <c r="N166" i="2"/>
  <c r="O166" i="2" s="1"/>
  <c r="M166" i="2"/>
  <c r="K166" i="2"/>
  <c r="I166" i="2"/>
  <c r="G166" i="2"/>
  <c r="U165" i="2"/>
  <c r="T165" i="2"/>
  <c r="N165" i="2"/>
  <c r="O165" i="2" s="1"/>
  <c r="M165" i="2"/>
  <c r="K165" i="2"/>
  <c r="I165" i="2"/>
  <c r="G165" i="2"/>
  <c r="U164" i="2"/>
  <c r="T164" i="2"/>
  <c r="N164" i="2"/>
  <c r="O164" i="2" s="1"/>
  <c r="M164" i="2"/>
  <c r="K164" i="2"/>
  <c r="I164" i="2"/>
  <c r="G164" i="2"/>
  <c r="S163" i="2"/>
  <c r="T163" i="2" s="1"/>
  <c r="R163" i="2"/>
  <c r="Q163" i="2"/>
  <c r="P163" i="2"/>
  <c r="L163" i="2"/>
  <c r="J163" i="2"/>
  <c r="H163" i="2"/>
  <c r="F163" i="2"/>
  <c r="E163" i="2"/>
  <c r="D163" i="2"/>
  <c r="I163" i="2" s="1"/>
  <c r="U162" i="2"/>
  <c r="T162" i="2"/>
  <c r="N162" i="2"/>
  <c r="O162" i="2" s="1"/>
  <c r="M162" i="2"/>
  <c r="K162" i="2"/>
  <c r="I162" i="2"/>
  <c r="G162" i="2"/>
  <c r="U161" i="2"/>
  <c r="T161" i="2"/>
  <c r="N161" i="2"/>
  <c r="O161" i="2" s="1"/>
  <c r="M161" i="2"/>
  <c r="K161" i="2"/>
  <c r="I161" i="2"/>
  <c r="G161" i="2"/>
  <c r="U160" i="2"/>
  <c r="T160" i="2"/>
  <c r="N160" i="2"/>
  <c r="O160" i="2" s="1"/>
  <c r="M160" i="2"/>
  <c r="K160" i="2"/>
  <c r="I160" i="2"/>
  <c r="G160" i="2"/>
  <c r="U159" i="2"/>
  <c r="T159" i="2"/>
  <c r="N159" i="2"/>
  <c r="O159" i="2" s="1"/>
  <c r="M159" i="2"/>
  <c r="K159" i="2"/>
  <c r="I159" i="2"/>
  <c r="G159" i="2"/>
  <c r="U158" i="2"/>
  <c r="T158" i="2"/>
  <c r="N158" i="2"/>
  <c r="O158" i="2" s="1"/>
  <c r="M158" i="2"/>
  <c r="K158" i="2"/>
  <c r="I158" i="2"/>
  <c r="G158" i="2"/>
  <c r="S157" i="2"/>
  <c r="R157" i="2"/>
  <c r="T157" i="2" s="1"/>
  <c r="Q157" i="2"/>
  <c r="P157" i="2"/>
  <c r="L157" i="2"/>
  <c r="J157" i="2"/>
  <c r="H157" i="2"/>
  <c r="F157" i="2"/>
  <c r="E157" i="2"/>
  <c r="D157" i="2"/>
  <c r="U156" i="2"/>
  <c r="T156" i="2"/>
  <c r="N156" i="2"/>
  <c r="O156" i="2" s="1"/>
  <c r="M156" i="2"/>
  <c r="K156" i="2"/>
  <c r="I156" i="2"/>
  <c r="G156" i="2"/>
  <c r="U155" i="2"/>
  <c r="T155" i="2"/>
  <c r="N155" i="2"/>
  <c r="O155" i="2" s="1"/>
  <c r="M155" i="2"/>
  <c r="K155" i="2"/>
  <c r="I155" i="2"/>
  <c r="G155" i="2"/>
  <c r="U154" i="2"/>
  <c r="T154" i="2"/>
  <c r="N154" i="2"/>
  <c r="O154" i="2" s="1"/>
  <c r="M154" i="2"/>
  <c r="K154" i="2"/>
  <c r="I154" i="2"/>
  <c r="G154" i="2"/>
  <c r="U153" i="2"/>
  <c r="T153" i="2"/>
  <c r="N153" i="2"/>
  <c r="O153" i="2" s="1"/>
  <c r="M153" i="2"/>
  <c r="K153" i="2"/>
  <c r="I153" i="2"/>
  <c r="G153" i="2"/>
  <c r="U152" i="2"/>
  <c r="T152" i="2"/>
  <c r="N152" i="2"/>
  <c r="O152" i="2" s="1"/>
  <c r="M152" i="2"/>
  <c r="K152" i="2"/>
  <c r="I152" i="2"/>
  <c r="G152" i="2"/>
  <c r="U151" i="2"/>
  <c r="T151" i="2"/>
  <c r="N151" i="2"/>
  <c r="O151" i="2" s="1"/>
  <c r="M151" i="2"/>
  <c r="K151" i="2"/>
  <c r="I151" i="2"/>
  <c r="G151" i="2"/>
  <c r="S150" i="2"/>
  <c r="R150" i="2"/>
  <c r="T150" i="2" s="1"/>
  <c r="Q150" i="2"/>
  <c r="P150" i="2"/>
  <c r="L150" i="2"/>
  <c r="J150" i="2"/>
  <c r="U150" i="2" s="1"/>
  <c r="H150" i="2"/>
  <c r="F150" i="2"/>
  <c r="N150" i="2" s="1"/>
  <c r="E150" i="2"/>
  <c r="K150" i="2" s="1"/>
  <c r="D150" i="2"/>
  <c r="U149" i="2"/>
  <c r="T149" i="2"/>
  <c r="N149" i="2"/>
  <c r="O149" i="2" s="1"/>
  <c r="M149" i="2"/>
  <c r="K149" i="2"/>
  <c r="I149" i="2"/>
  <c r="G149" i="2"/>
  <c r="U148" i="2"/>
  <c r="T148" i="2"/>
  <c r="N148" i="2"/>
  <c r="O148" i="2" s="1"/>
  <c r="M148" i="2"/>
  <c r="K148" i="2"/>
  <c r="I148" i="2"/>
  <c r="G148" i="2"/>
  <c r="U147" i="2"/>
  <c r="T147" i="2"/>
  <c r="N147" i="2"/>
  <c r="O147" i="2" s="1"/>
  <c r="M147" i="2"/>
  <c r="K147" i="2"/>
  <c r="I147" i="2"/>
  <c r="G147" i="2"/>
  <c r="U146" i="2"/>
  <c r="T146" i="2"/>
  <c r="N146" i="2"/>
  <c r="O146" i="2" s="1"/>
  <c r="M146" i="2"/>
  <c r="K146" i="2"/>
  <c r="I146" i="2"/>
  <c r="G146" i="2"/>
  <c r="U145" i="2"/>
  <c r="T145" i="2"/>
  <c r="N145" i="2"/>
  <c r="O145" i="2" s="1"/>
  <c r="M145" i="2"/>
  <c r="K145" i="2"/>
  <c r="I145" i="2"/>
  <c r="G145" i="2"/>
  <c r="S144" i="2"/>
  <c r="R144" i="2"/>
  <c r="T144" i="2" s="1"/>
  <c r="Q144" i="2"/>
  <c r="P144" i="2"/>
  <c r="U144" i="2" s="1"/>
  <c r="L144" i="2"/>
  <c r="J144" i="2"/>
  <c r="H144" i="2"/>
  <c r="F144" i="2"/>
  <c r="N144" i="2" s="1"/>
  <c r="O144" i="2" s="1"/>
  <c r="E144" i="2"/>
  <c r="D144" i="2"/>
  <c r="U143" i="2"/>
  <c r="T143" i="2"/>
  <c r="N143" i="2"/>
  <c r="O143" i="2" s="1"/>
  <c r="M143" i="2"/>
  <c r="K143" i="2"/>
  <c r="I143" i="2"/>
  <c r="G143" i="2"/>
  <c r="U142" i="2"/>
  <c r="T142" i="2"/>
  <c r="N142" i="2"/>
  <c r="O142" i="2" s="1"/>
  <c r="M142" i="2"/>
  <c r="K142" i="2"/>
  <c r="I142" i="2"/>
  <c r="G142" i="2"/>
  <c r="U141" i="2"/>
  <c r="T141" i="2"/>
  <c r="N141" i="2"/>
  <c r="O141" i="2" s="1"/>
  <c r="M141" i="2"/>
  <c r="K141" i="2"/>
  <c r="I141" i="2"/>
  <c r="G141" i="2"/>
  <c r="U140" i="2"/>
  <c r="T140" i="2"/>
  <c r="O140" i="2"/>
  <c r="N140" i="2"/>
  <c r="M140" i="2"/>
  <c r="K140" i="2"/>
  <c r="I140" i="2"/>
  <c r="G140" i="2"/>
  <c r="U139" i="2"/>
  <c r="T139" i="2"/>
  <c r="N139" i="2"/>
  <c r="O139" i="2" s="1"/>
  <c r="M139" i="2"/>
  <c r="K139" i="2"/>
  <c r="I139" i="2"/>
  <c r="G139" i="2"/>
  <c r="U138" i="2"/>
  <c r="T138" i="2"/>
  <c r="N138" i="2"/>
  <c r="O138" i="2" s="1"/>
  <c r="M138" i="2"/>
  <c r="K138" i="2"/>
  <c r="I138" i="2"/>
  <c r="G138" i="2"/>
  <c r="S137" i="2"/>
  <c r="T137" i="2" s="1"/>
  <c r="R137" i="2"/>
  <c r="Q137" i="2"/>
  <c r="P137" i="2"/>
  <c r="L137" i="2"/>
  <c r="J137" i="2"/>
  <c r="H137" i="2"/>
  <c r="F137" i="2"/>
  <c r="E137" i="2"/>
  <c r="D137" i="2"/>
  <c r="U136" i="2"/>
  <c r="T136" i="2"/>
  <c r="N136" i="2"/>
  <c r="O136" i="2" s="1"/>
  <c r="M136" i="2"/>
  <c r="K136" i="2"/>
  <c r="I136" i="2"/>
  <c r="G136" i="2"/>
  <c r="U135" i="2"/>
  <c r="T135" i="2"/>
  <c r="N135" i="2"/>
  <c r="O135" i="2" s="1"/>
  <c r="M135" i="2"/>
  <c r="K135" i="2"/>
  <c r="I135" i="2"/>
  <c r="G135" i="2"/>
  <c r="U134" i="2"/>
  <c r="T134" i="2"/>
  <c r="N134" i="2"/>
  <c r="O134" i="2" s="1"/>
  <c r="M134" i="2"/>
  <c r="K134" i="2"/>
  <c r="I134" i="2"/>
  <c r="G134" i="2"/>
  <c r="U133" i="2"/>
  <c r="T133" i="2"/>
  <c r="N133" i="2"/>
  <c r="O133" i="2" s="1"/>
  <c r="M133" i="2"/>
  <c r="K133" i="2"/>
  <c r="I133" i="2"/>
  <c r="G133" i="2"/>
  <c r="S132" i="2"/>
  <c r="R132" i="2"/>
  <c r="T132" i="2" s="1"/>
  <c r="Q132" i="2"/>
  <c r="P132" i="2"/>
  <c r="L132" i="2"/>
  <c r="J132" i="2"/>
  <c r="H132" i="2"/>
  <c r="F132" i="2"/>
  <c r="E132" i="2"/>
  <c r="D132" i="2"/>
  <c r="U131" i="2"/>
  <c r="T131" i="2"/>
  <c r="N131" i="2"/>
  <c r="O131" i="2" s="1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N128" i="2"/>
  <c r="O128" i="2" s="1"/>
  <c r="M128" i="2"/>
  <c r="K128" i="2"/>
  <c r="I128" i="2"/>
  <c r="G128" i="2"/>
  <c r="U127" i="2"/>
  <c r="T127" i="2"/>
  <c r="N127" i="2"/>
  <c r="O127" i="2" s="1"/>
  <c r="M127" i="2"/>
  <c r="K127" i="2"/>
  <c r="I127" i="2"/>
  <c r="G127" i="2"/>
  <c r="S126" i="2"/>
  <c r="R126" i="2"/>
  <c r="T126" i="2" s="1"/>
  <c r="Q126" i="2"/>
  <c r="P126" i="2"/>
  <c r="L126" i="2"/>
  <c r="J126" i="2"/>
  <c r="U126" i="2" s="1"/>
  <c r="H126" i="2"/>
  <c r="F126" i="2"/>
  <c r="N126" i="2" s="1"/>
  <c r="E126" i="2"/>
  <c r="K126" i="2" s="1"/>
  <c r="D126" i="2"/>
  <c r="I126" i="2" s="1"/>
  <c r="U125" i="2"/>
  <c r="T125" i="2"/>
  <c r="N125" i="2"/>
  <c r="O125" i="2" s="1"/>
  <c r="M125" i="2"/>
  <c r="K125" i="2"/>
  <c r="I125" i="2"/>
  <c r="G125" i="2"/>
  <c r="U124" i="2"/>
  <c r="T124" i="2"/>
  <c r="N124" i="2"/>
  <c r="O124" i="2" s="1"/>
  <c r="M124" i="2"/>
  <c r="K124" i="2"/>
  <c r="I124" i="2"/>
  <c r="G124" i="2"/>
  <c r="U123" i="2"/>
  <c r="T123" i="2"/>
  <c r="N123" i="2"/>
  <c r="O123" i="2" s="1"/>
  <c r="M123" i="2"/>
  <c r="K123" i="2"/>
  <c r="I123" i="2"/>
  <c r="G123" i="2"/>
  <c r="U122" i="2"/>
  <c r="T122" i="2"/>
  <c r="N122" i="2"/>
  <c r="O122" i="2" s="1"/>
  <c r="M122" i="2"/>
  <c r="K122" i="2"/>
  <c r="I122" i="2"/>
  <c r="G122" i="2"/>
  <c r="S121" i="2"/>
  <c r="R121" i="2"/>
  <c r="T121" i="2" s="1"/>
  <c r="Q121" i="2"/>
  <c r="P121" i="2"/>
  <c r="U121" i="2" s="1"/>
  <c r="L121" i="2"/>
  <c r="J121" i="2"/>
  <c r="H121" i="2"/>
  <c r="F121" i="2"/>
  <c r="N121" i="2" s="1"/>
  <c r="O121" i="2" s="1"/>
  <c r="E121" i="2"/>
  <c r="D121" i="2"/>
  <c r="U120" i="2"/>
  <c r="T120" i="2"/>
  <c r="N120" i="2"/>
  <c r="O120" i="2" s="1"/>
  <c r="M120" i="2"/>
  <c r="K120" i="2"/>
  <c r="I120" i="2"/>
  <c r="G120" i="2"/>
  <c r="U119" i="2"/>
  <c r="T119" i="2"/>
  <c r="N119" i="2"/>
  <c r="O119" i="2" s="1"/>
  <c r="M119" i="2"/>
  <c r="K119" i="2"/>
  <c r="I119" i="2"/>
  <c r="G119" i="2"/>
  <c r="U118" i="2"/>
  <c r="T118" i="2"/>
  <c r="N118" i="2"/>
  <c r="O118" i="2" s="1"/>
  <c r="M118" i="2"/>
  <c r="K118" i="2"/>
  <c r="I118" i="2"/>
  <c r="G118" i="2"/>
  <c r="U117" i="2"/>
  <c r="T117" i="2"/>
  <c r="N117" i="2"/>
  <c r="O117" i="2" s="1"/>
  <c r="M117" i="2"/>
  <c r="K117" i="2"/>
  <c r="I117" i="2"/>
  <c r="G117" i="2"/>
  <c r="U116" i="2"/>
  <c r="T116" i="2"/>
  <c r="N116" i="2"/>
  <c r="O116" i="2" s="1"/>
  <c r="M116" i="2"/>
  <c r="K116" i="2"/>
  <c r="I116" i="2"/>
  <c r="G116" i="2"/>
  <c r="U115" i="2"/>
  <c r="T115" i="2"/>
  <c r="N115" i="2"/>
  <c r="O115" i="2" s="1"/>
  <c r="M115" i="2"/>
  <c r="K115" i="2"/>
  <c r="I115" i="2"/>
  <c r="G115" i="2"/>
  <c r="U114" i="2"/>
  <c r="T114" i="2"/>
  <c r="N114" i="2"/>
  <c r="O114" i="2" s="1"/>
  <c r="M114" i="2"/>
  <c r="K114" i="2"/>
  <c r="I114" i="2"/>
  <c r="G114" i="2"/>
  <c r="U113" i="2"/>
  <c r="T113" i="2"/>
  <c r="N113" i="2"/>
  <c r="O113" i="2" s="1"/>
  <c r="M113" i="2"/>
  <c r="K113" i="2"/>
  <c r="I113" i="2"/>
  <c r="G113" i="2"/>
  <c r="S112" i="2"/>
  <c r="R112" i="2"/>
  <c r="Q112" i="2"/>
  <c r="P112" i="2"/>
  <c r="L112" i="2"/>
  <c r="J112" i="2"/>
  <c r="H112" i="2"/>
  <c r="F112" i="2"/>
  <c r="E112" i="2"/>
  <c r="D112" i="2"/>
  <c r="U111" i="2"/>
  <c r="T111" i="2"/>
  <c r="N111" i="2"/>
  <c r="O111" i="2" s="1"/>
  <c r="M111" i="2"/>
  <c r="K111" i="2"/>
  <c r="I111" i="2"/>
  <c r="G111" i="2"/>
  <c r="U110" i="2"/>
  <c r="T110" i="2"/>
  <c r="N110" i="2"/>
  <c r="O110" i="2" s="1"/>
  <c r="M110" i="2"/>
  <c r="K110" i="2"/>
  <c r="I110" i="2"/>
  <c r="G110" i="2"/>
  <c r="U109" i="2"/>
  <c r="T109" i="2"/>
  <c r="N109" i="2"/>
  <c r="O109" i="2" s="1"/>
  <c r="M109" i="2"/>
  <c r="K109" i="2"/>
  <c r="I109" i="2"/>
  <c r="G109" i="2"/>
  <c r="U108" i="2"/>
  <c r="T108" i="2"/>
  <c r="N108" i="2"/>
  <c r="O108" i="2" s="1"/>
  <c r="M108" i="2"/>
  <c r="K108" i="2"/>
  <c r="I108" i="2"/>
  <c r="G108" i="2"/>
  <c r="U107" i="2"/>
  <c r="T107" i="2"/>
  <c r="N107" i="2"/>
  <c r="O107" i="2" s="1"/>
  <c r="M107" i="2"/>
  <c r="K107" i="2"/>
  <c r="I107" i="2"/>
  <c r="G107" i="2"/>
  <c r="S106" i="2"/>
  <c r="R106" i="2"/>
  <c r="T106" i="2" s="1"/>
  <c r="Q106" i="2"/>
  <c r="P106" i="2"/>
  <c r="L106" i="2"/>
  <c r="J106" i="2"/>
  <c r="H106" i="2"/>
  <c r="F106" i="2"/>
  <c r="E106" i="2"/>
  <c r="D106" i="2"/>
  <c r="U105" i="2"/>
  <c r="T105" i="2"/>
  <c r="N105" i="2"/>
  <c r="O105" i="2" s="1"/>
  <c r="M105" i="2"/>
  <c r="K105" i="2"/>
  <c r="I105" i="2"/>
  <c r="G105" i="2"/>
  <c r="S102" i="2"/>
  <c r="R102" i="2"/>
  <c r="T102" i="2" s="1"/>
  <c r="Q102" i="2"/>
  <c r="P102" i="2"/>
  <c r="L102" i="2"/>
  <c r="J102" i="2"/>
  <c r="U102" i="2" s="1"/>
  <c r="H102" i="2"/>
  <c r="F102" i="2"/>
  <c r="E102" i="2"/>
  <c r="D102" i="2"/>
  <c r="I102" i="2" s="1"/>
  <c r="S101" i="2"/>
  <c r="R101" i="2"/>
  <c r="T101" i="2" s="1"/>
  <c r="Q101" i="2"/>
  <c r="P101" i="2"/>
  <c r="U101" i="2" s="1"/>
  <c r="L101" i="2"/>
  <c r="J101" i="2"/>
  <c r="H101" i="2"/>
  <c r="F101" i="2"/>
  <c r="N101" i="2" s="1"/>
  <c r="O101" i="2" s="1"/>
  <c r="E101" i="2"/>
  <c r="D101" i="2"/>
  <c r="U100" i="2"/>
  <c r="T100" i="2"/>
  <c r="N100" i="2"/>
  <c r="O100" i="2" s="1"/>
  <c r="M100" i="2"/>
  <c r="K100" i="2"/>
  <c r="I100" i="2"/>
  <c r="G100" i="2"/>
  <c r="U99" i="2"/>
  <c r="T99" i="2"/>
  <c r="N99" i="2"/>
  <c r="O99" i="2" s="1"/>
  <c r="M99" i="2"/>
  <c r="K99" i="2"/>
  <c r="I99" i="2"/>
  <c r="G99" i="2"/>
  <c r="U98" i="2"/>
  <c r="T98" i="2"/>
  <c r="N98" i="2"/>
  <c r="O98" i="2" s="1"/>
  <c r="M98" i="2"/>
  <c r="K98" i="2"/>
  <c r="I98" i="2"/>
  <c r="G98" i="2"/>
  <c r="U97" i="2"/>
  <c r="T97" i="2"/>
  <c r="N97" i="2"/>
  <c r="O97" i="2" s="1"/>
  <c r="M97" i="2"/>
  <c r="K97" i="2"/>
  <c r="I97" i="2"/>
  <c r="G97" i="2"/>
  <c r="S96" i="2"/>
  <c r="R96" i="2"/>
  <c r="Q96" i="2"/>
  <c r="P96" i="2"/>
  <c r="L96" i="2"/>
  <c r="J96" i="2"/>
  <c r="H96" i="2"/>
  <c r="F96" i="2"/>
  <c r="E96" i="2"/>
  <c r="D96" i="2"/>
  <c r="U95" i="2"/>
  <c r="T95" i="2"/>
  <c r="N95" i="2"/>
  <c r="O95" i="2" s="1"/>
  <c r="M95" i="2"/>
  <c r="K95" i="2"/>
  <c r="I95" i="2"/>
  <c r="G95" i="2"/>
  <c r="U94" i="2"/>
  <c r="T94" i="2"/>
  <c r="N94" i="2"/>
  <c r="O94" i="2" s="1"/>
  <c r="M94" i="2"/>
  <c r="K94" i="2"/>
  <c r="I94" i="2"/>
  <c r="G94" i="2"/>
  <c r="U93" i="2"/>
  <c r="T93" i="2"/>
  <c r="N93" i="2"/>
  <c r="O93" i="2" s="1"/>
  <c r="M93" i="2"/>
  <c r="K93" i="2"/>
  <c r="I93" i="2"/>
  <c r="G93" i="2"/>
  <c r="U92" i="2"/>
  <c r="T92" i="2"/>
  <c r="N92" i="2"/>
  <c r="O92" i="2" s="1"/>
  <c r="M92" i="2"/>
  <c r="K92" i="2"/>
  <c r="I92" i="2"/>
  <c r="G92" i="2"/>
  <c r="S91" i="2"/>
  <c r="R91" i="2"/>
  <c r="T91" i="2" s="1"/>
  <c r="Q91" i="2"/>
  <c r="P91" i="2"/>
  <c r="L91" i="2"/>
  <c r="J91" i="2"/>
  <c r="H91" i="2"/>
  <c r="F91" i="2"/>
  <c r="E91" i="2"/>
  <c r="D91" i="2"/>
  <c r="U90" i="2"/>
  <c r="T90" i="2"/>
  <c r="N90" i="2"/>
  <c r="O90" i="2" s="1"/>
  <c r="M90" i="2"/>
  <c r="K90" i="2"/>
  <c r="I90" i="2"/>
  <c r="G90" i="2"/>
  <c r="U89" i="2"/>
  <c r="T89" i="2"/>
  <c r="N89" i="2"/>
  <c r="O89" i="2" s="1"/>
  <c r="M89" i="2"/>
  <c r="K89" i="2"/>
  <c r="I89" i="2"/>
  <c r="G89" i="2"/>
  <c r="U88" i="2"/>
  <c r="T88" i="2"/>
  <c r="N88" i="2"/>
  <c r="O88" i="2" s="1"/>
  <c r="M88" i="2"/>
  <c r="K88" i="2"/>
  <c r="I88" i="2"/>
  <c r="G88" i="2"/>
  <c r="S85" i="2"/>
  <c r="R85" i="2"/>
  <c r="T85" i="2" s="1"/>
  <c r="Q85" i="2"/>
  <c r="P85" i="2"/>
  <c r="U85" i="2" s="1"/>
  <c r="L85" i="2"/>
  <c r="J85" i="2"/>
  <c r="H85" i="2"/>
  <c r="F85" i="2"/>
  <c r="N85" i="2" s="1"/>
  <c r="E85" i="2"/>
  <c r="K85" i="2" s="1"/>
  <c r="D85" i="2"/>
  <c r="S84" i="2"/>
  <c r="R84" i="2"/>
  <c r="T84" i="2" s="1"/>
  <c r="Q84" i="2"/>
  <c r="P84" i="2"/>
  <c r="U84" i="2" s="1"/>
  <c r="L84" i="2"/>
  <c r="J84" i="2"/>
  <c r="H84" i="2"/>
  <c r="F84" i="2"/>
  <c r="N84" i="2" s="1"/>
  <c r="E84" i="2"/>
  <c r="M84" i="2" s="1"/>
  <c r="D84" i="2"/>
  <c r="U83" i="2"/>
  <c r="T83" i="2"/>
  <c r="N83" i="2"/>
  <c r="O83" i="2" s="1"/>
  <c r="M83" i="2"/>
  <c r="K83" i="2"/>
  <c r="I83" i="2"/>
  <c r="G83" i="2"/>
  <c r="U82" i="2"/>
  <c r="T82" i="2"/>
  <c r="N82" i="2"/>
  <c r="O82" i="2" s="1"/>
  <c r="M82" i="2"/>
  <c r="K82" i="2"/>
  <c r="I82" i="2"/>
  <c r="G82" i="2"/>
  <c r="U81" i="2"/>
  <c r="T81" i="2"/>
  <c r="N81" i="2"/>
  <c r="O81" i="2" s="1"/>
  <c r="M81" i="2"/>
  <c r="K81" i="2"/>
  <c r="I81" i="2"/>
  <c r="G81" i="2"/>
  <c r="U80" i="2"/>
  <c r="T80" i="2"/>
  <c r="N80" i="2"/>
  <c r="O80" i="2" s="1"/>
  <c r="M80" i="2"/>
  <c r="K80" i="2"/>
  <c r="I80" i="2"/>
  <c r="G80" i="2"/>
  <c r="U79" i="2"/>
  <c r="T79" i="2"/>
  <c r="N79" i="2"/>
  <c r="O79" i="2" s="1"/>
  <c r="M79" i="2"/>
  <c r="K79" i="2"/>
  <c r="I79" i="2"/>
  <c r="G79" i="2"/>
  <c r="S78" i="2"/>
  <c r="R78" i="2"/>
  <c r="Q78" i="2"/>
  <c r="P78" i="2"/>
  <c r="L78" i="2"/>
  <c r="J78" i="2"/>
  <c r="H78" i="2"/>
  <c r="F78" i="2"/>
  <c r="N78" i="2" s="1"/>
  <c r="O78" i="2" s="1"/>
  <c r="E78" i="2"/>
  <c r="D78" i="2"/>
  <c r="U77" i="2"/>
  <c r="T77" i="2"/>
  <c r="N77" i="2"/>
  <c r="O77" i="2" s="1"/>
  <c r="M77" i="2"/>
  <c r="K77" i="2"/>
  <c r="I77" i="2"/>
  <c r="G77" i="2"/>
  <c r="U76" i="2"/>
  <c r="T76" i="2"/>
  <c r="N76" i="2"/>
  <c r="O76" i="2" s="1"/>
  <c r="M76" i="2"/>
  <c r="K76" i="2"/>
  <c r="I76" i="2"/>
  <c r="G76" i="2"/>
  <c r="U75" i="2"/>
  <c r="T75" i="2"/>
  <c r="N75" i="2"/>
  <c r="O75" i="2" s="1"/>
  <c r="M75" i="2"/>
  <c r="K75" i="2"/>
  <c r="I75" i="2"/>
  <c r="G75" i="2"/>
  <c r="U74" i="2"/>
  <c r="T74" i="2"/>
  <c r="N74" i="2"/>
  <c r="O74" i="2" s="1"/>
  <c r="M74" i="2"/>
  <c r="K74" i="2"/>
  <c r="I74" i="2"/>
  <c r="G74" i="2"/>
  <c r="U73" i="2"/>
  <c r="T73" i="2"/>
  <c r="N73" i="2"/>
  <c r="O73" i="2" s="1"/>
  <c r="M73" i="2"/>
  <c r="K73" i="2"/>
  <c r="I73" i="2"/>
  <c r="G73" i="2"/>
  <c r="U72" i="2"/>
  <c r="T72" i="2"/>
  <c r="N72" i="2"/>
  <c r="O72" i="2" s="1"/>
  <c r="M72" i="2"/>
  <c r="K72" i="2"/>
  <c r="I72" i="2"/>
  <c r="G72" i="2"/>
  <c r="U71" i="2"/>
  <c r="T71" i="2"/>
  <c r="N71" i="2"/>
  <c r="O71" i="2" s="1"/>
  <c r="M71" i="2"/>
  <c r="K71" i="2"/>
  <c r="I71" i="2"/>
  <c r="G71" i="2"/>
  <c r="S70" i="2"/>
  <c r="R70" i="2"/>
  <c r="Q70" i="2"/>
  <c r="P70" i="2"/>
  <c r="L70" i="2"/>
  <c r="J70" i="2"/>
  <c r="U70" i="2" s="1"/>
  <c r="H70" i="2"/>
  <c r="F70" i="2"/>
  <c r="E70" i="2"/>
  <c r="D70" i="2"/>
  <c r="G70" i="2" s="1"/>
  <c r="U69" i="2"/>
  <c r="T69" i="2"/>
  <c r="N69" i="2"/>
  <c r="O69" i="2" s="1"/>
  <c r="M69" i="2"/>
  <c r="K69" i="2"/>
  <c r="I69" i="2"/>
  <c r="G69" i="2"/>
  <c r="U68" i="2"/>
  <c r="T68" i="2"/>
  <c r="N68" i="2"/>
  <c r="O68" i="2" s="1"/>
  <c r="M68" i="2"/>
  <c r="K68" i="2"/>
  <c r="I68" i="2"/>
  <c r="G68" i="2"/>
  <c r="U67" i="2"/>
  <c r="T67" i="2"/>
  <c r="N67" i="2"/>
  <c r="O67" i="2" s="1"/>
  <c r="M67" i="2"/>
  <c r="K67" i="2"/>
  <c r="I67" i="2"/>
  <c r="G67" i="2"/>
  <c r="U66" i="2"/>
  <c r="T66" i="2"/>
  <c r="N66" i="2"/>
  <c r="O66" i="2" s="1"/>
  <c r="M66" i="2"/>
  <c r="K66" i="2"/>
  <c r="I66" i="2"/>
  <c r="G66" i="2"/>
  <c r="U65" i="2"/>
  <c r="T65" i="2"/>
  <c r="N65" i="2"/>
  <c r="O65" i="2" s="1"/>
  <c r="M65" i="2"/>
  <c r="K65" i="2"/>
  <c r="I65" i="2"/>
  <c r="G65" i="2"/>
  <c r="U64" i="2"/>
  <c r="T64" i="2"/>
  <c r="N64" i="2"/>
  <c r="O64" i="2" s="1"/>
  <c r="M64" i="2"/>
  <c r="K64" i="2"/>
  <c r="I64" i="2"/>
  <c r="G64" i="2"/>
  <c r="S63" i="2"/>
  <c r="R63" i="2"/>
  <c r="T63" i="2" s="1"/>
  <c r="Q63" i="2"/>
  <c r="P63" i="2"/>
  <c r="U63" i="2" s="1"/>
  <c r="L63" i="2"/>
  <c r="J63" i="2"/>
  <c r="H63" i="2"/>
  <c r="F63" i="2"/>
  <c r="N63" i="2" s="1"/>
  <c r="E63" i="2"/>
  <c r="D63" i="2"/>
  <c r="I63" i="2" s="1"/>
  <c r="U62" i="2"/>
  <c r="T62" i="2"/>
  <c r="N62" i="2"/>
  <c r="O62" i="2" s="1"/>
  <c r="M62" i="2"/>
  <c r="K62" i="2"/>
  <c r="I62" i="2"/>
  <c r="G62" i="2"/>
  <c r="U61" i="2"/>
  <c r="T61" i="2"/>
  <c r="N61" i="2"/>
  <c r="O61" i="2" s="1"/>
  <c r="M61" i="2"/>
  <c r="K61" i="2"/>
  <c r="I61" i="2"/>
  <c r="G61" i="2"/>
  <c r="U60" i="2"/>
  <c r="T60" i="2"/>
  <c r="N60" i="2"/>
  <c r="O60" i="2" s="1"/>
  <c r="M60" i="2"/>
  <c r="K60" i="2"/>
  <c r="I60" i="2"/>
  <c r="G60" i="2"/>
  <c r="U59" i="2"/>
  <c r="T59" i="2"/>
  <c r="N59" i="2"/>
  <c r="O59" i="2" s="1"/>
  <c r="M59" i="2"/>
  <c r="K59" i="2"/>
  <c r="I59" i="2"/>
  <c r="G59" i="2"/>
  <c r="S58" i="2"/>
  <c r="R58" i="2"/>
  <c r="T58" i="2" s="1"/>
  <c r="Q58" i="2"/>
  <c r="P58" i="2"/>
  <c r="U58" i="2" s="1"/>
  <c r="L58" i="2"/>
  <c r="J58" i="2"/>
  <c r="H58" i="2"/>
  <c r="F58" i="2"/>
  <c r="N58" i="2" s="1"/>
  <c r="O58" i="2" s="1"/>
  <c r="E58" i="2"/>
  <c r="D58" i="2"/>
  <c r="U57" i="2"/>
  <c r="T57" i="2"/>
  <c r="N57" i="2"/>
  <c r="O57" i="2" s="1"/>
  <c r="M57" i="2"/>
  <c r="K57" i="2"/>
  <c r="I57" i="2"/>
  <c r="G57" i="2"/>
  <c r="S54" i="2"/>
  <c r="R54" i="2"/>
  <c r="Q54" i="2"/>
  <c r="P54" i="2"/>
  <c r="L54" i="2"/>
  <c r="J54" i="2"/>
  <c r="H54" i="2"/>
  <c r="F54" i="2"/>
  <c r="E54" i="2"/>
  <c r="D54" i="2"/>
  <c r="S53" i="2"/>
  <c r="R53" i="2"/>
  <c r="T53" i="2" s="1"/>
  <c r="Q53" i="2"/>
  <c r="P53" i="2"/>
  <c r="L53" i="2"/>
  <c r="J53" i="2"/>
  <c r="H53" i="2"/>
  <c r="F53" i="2"/>
  <c r="E53" i="2"/>
  <c r="D53" i="2"/>
  <c r="U52" i="2"/>
  <c r="T52" i="2"/>
  <c r="N52" i="2"/>
  <c r="O52" i="2" s="1"/>
  <c r="M52" i="2"/>
  <c r="K52" i="2"/>
  <c r="I52" i="2"/>
  <c r="G52" i="2"/>
  <c r="U51" i="2"/>
  <c r="T51" i="2"/>
  <c r="N51" i="2"/>
  <c r="O51" i="2" s="1"/>
  <c r="M51" i="2"/>
  <c r="K51" i="2"/>
  <c r="I51" i="2"/>
  <c r="G51" i="2"/>
  <c r="U50" i="2"/>
  <c r="T50" i="2"/>
  <c r="N50" i="2"/>
  <c r="O50" i="2" s="1"/>
  <c r="M50" i="2"/>
  <c r="K50" i="2"/>
  <c r="I50" i="2"/>
  <c r="G50" i="2"/>
  <c r="U49" i="2"/>
  <c r="T49" i="2"/>
  <c r="N49" i="2"/>
  <c r="O49" i="2" s="1"/>
  <c r="M49" i="2"/>
  <c r="K49" i="2"/>
  <c r="I49" i="2"/>
  <c r="G49" i="2"/>
  <c r="U48" i="2"/>
  <c r="T48" i="2"/>
  <c r="N48" i="2"/>
  <c r="O48" i="2" s="1"/>
  <c r="M48" i="2"/>
  <c r="K48" i="2"/>
  <c r="I48" i="2"/>
  <c r="G48" i="2"/>
  <c r="S47" i="2"/>
  <c r="R47" i="2"/>
  <c r="T47" i="2" s="1"/>
  <c r="Q47" i="2"/>
  <c r="P47" i="2"/>
  <c r="L47" i="2"/>
  <c r="J47" i="2"/>
  <c r="U47" i="2" s="1"/>
  <c r="H47" i="2"/>
  <c r="F47" i="2"/>
  <c r="N47" i="2" s="1"/>
  <c r="E47" i="2"/>
  <c r="K47" i="2" s="1"/>
  <c r="D47" i="2"/>
  <c r="I47" i="2" s="1"/>
  <c r="U46" i="2"/>
  <c r="T46" i="2"/>
  <c r="N46" i="2"/>
  <c r="O46" i="2" s="1"/>
  <c r="M46" i="2"/>
  <c r="K46" i="2"/>
  <c r="I46" i="2"/>
  <c r="G46" i="2"/>
  <c r="U45" i="2"/>
  <c r="T45" i="2"/>
  <c r="N45" i="2"/>
  <c r="O45" i="2" s="1"/>
  <c r="M45" i="2"/>
  <c r="K45" i="2"/>
  <c r="I45" i="2"/>
  <c r="G45" i="2"/>
  <c r="U44" i="2"/>
  <c r="T44" i="2"/>
  <c r="N44" i="2"/>
  <c r="O44" i="2" s="1"/>
  <c r="M44" i="2"/>
  <c r="K44" i="2"/>
  <c r="I44" i="2"/>
  <c r="G44" i="2"/>
  <c r="U43" i="2"/>
  <c r="T43" i="2"/>
  <c r="N43" i="2"/>
  <c r="O43" i="2" s="1"/>
  <c r="M43" i="2"/>
  <c r="K43" i="2"/>
  <c r="I43" i="2"/>
  <c r="G43" i="2"/>
  <c r="U42" i="2"/>
  <c r="T42" i="2"/>
  <c r="N42" i="2"/>
  <c r="O42" i="2" s="1"/>
  <c r="M42" i="2"/>
  <c r="K42" i="2"/>
  <c r="I42" i="2"/>
  <c r="G42" i="2"/>
  <c r="U41" i="2"/>
  <c r="T41" i="2"/>
  <c r="N41" i="2"/>
  <c r="O41" i="2" s="1"/>
  <c r="M41" i="2"/>
  <c r="K41" i="2"/>
  <c r="I41" i="2"/>
  <c r="G41" i="2"/>
  <c r="S40" i="2"/>
  <c r="R40" i="2"/>
  <c r="T40" i="2" s="1"/>
  <c r="Q40" i="2"/>
  <c r="P40" i="2"/>
  <c r="U40" i="2" s="1"/>
  <c r="L40" i="2"/>
  <c r="J40" i="2"/>
  <c r="H40" i="2"/>
  <c r="F40" i="2"/>
  <c r="N40" i="2" s="1"/>
  <c r="O40" i="2" s="1"/>
  <c r="E40" i="2"/>
  <c r="D40" i="2"/>
  <c r="U39" i="2"/>
  <c r="T39" i="2"/>
  <c r="N39" i="2"/>
  <c r="O39" i="2" s="1"/>
  <c r="M39" i="2"/>
  <c r="K39" i="2"/>
  <c r="I39" i="2"/>
  <c r="G39" i="2"/>
  <c r="U38" i="2"/>
  <c r="T38" i="2"/>
  <c r="N38" i="2"/>
  <c r="O38" i="2" s="1"/>
  <c r="M38" i="2"/>
  <c r="K38" i="2"/>
  <c r="I38" i="2"/>
  <c r="G38" i="2"/>
  <c r="U37" i="2"/>
  <c r="T37" i="2"/>
  <c r="N37" i="2"/>
  <c r="O37" i="2" s="1"/>
  <c r="M37" i="2"/>
  <c r="K37" i="2"/>
  <c r="I37" i="2"/>
  <c r="G37" i="2"/>
  <c r="U36" i="2"/>
  <c r="T36" i="2"/>
  <c r="N36" i="2"/>
  <c r="O36" i="2" s="1"/>
  <c r="M36" i="2"/>
  <c r="K36" i="2"/>
  <c r="I36" i="2"/>
  <c r="G36" i="2"/>
  <c r="S35" i="2"/>
  <c r="R35" i="2"/>
  <c r="Q35" i="2"/>
  <c r="P35" i="2"/>
  <c r="L35" i="2"/>
  <c r="J35" i="2"/>
  <c r="H35" i="2"/>
  <c r="F35" i="2"/>
  <c r="E35" i="2"/>
  <c r="D35" i="2"/>
  <c r="U34" i="2"/>
  <c r="T34" i="2"/>
  <c r="N34" i="2"/>
  <c r="O34" i="2" s="1"/>
  <c r="M34" i="2"/>
  <c r="K34" i="2"/>
  <c r="I34" i="2"/>
  <c r="G34" i="2"/>
  <c r="U33" i="2"/>
  <c r="T33" i="2"/>
  <c r="N33" i="2"/>
  <c r="O33" i="2" s="1"/>
  <c r="M33" i="2"/>
  <c r="K33" i="2"/>
  <c r="I33" i="2"/>
  <c r="G33" i="2"/>
  <c r="U32" i="2"/>
  <c r="T32" i="2"/>
  <c r="N32" i="2"/>
  <c r="O32" i="2" s="1"/>
  <c r="M32" i="2"/>
  <c r="K32" i="2"/>
  <c r="I32" i="2"/>
  <c r="G32" i="2"/>
  <c r="U31" i="2"/>
  <c r="T31" i="2"/>
  <c r="N31" i="2"/>
  <c r="O31" i="2" s="1"/>
  <c r="M31" i="2"/>
  <c r="K31" i="2"/>
  <c r="I31" i="2"/>
  <c r="G31" i="2"/>
  <c r="U30" i="2"/>
  <c r="T30" i="2"/>
  <c r="N30" i="2"/>
  <c r="O30" i="2" s="1"/>
  <c r="M30" i="2"/>
  <c r="K30" i="2"/>
  <c r="I30" i="2"/>
  <c r="G30" i="2"/>
  <c r="U29" i="2"/>
  <c r="T29" i="2"/>
  <c r="N29" i="2"/>
  <c r="O29" i="2" s="1"/>
  <c r="M29" i="2"/>
  <c r="K29" i="2"/>
  <c r="I29" i="2"/>
  <c r="G29" i="2"/>
  <c r="U28" i="2"/>
  <c r="T28" i="2"/>
  <c r="N28" i="2"/>
  <c r="O28" i="2" s="1"/>
  <c r="M28" i="2"/>
  <c r="K28" i="2"/>
  <c r="I28" i="2"/>
  <c r="G28" i="2"/>
  <c r="S27" i="2"/>
  <c r="R27" i="2"/>
  <c r="T27" i="2" s="1"/>
  <c r="Q27" i="2"/>
  <c r="P27" i="2"/>
  <c r="L27" i="2"/>
  <c r="J27" i="2"/>
  <c r="H27" i="2"/>
  <c r="F27" i="2"/>
  <c r="E27" i="2"/>
  <c r="D27" i="2"/>
  <c r="U26" i="2"/>
  <c r="T26" i="2"/>
  <c r="N26" i="2"/>
  <c r="O26" i="2" s="1"/>
  <c r="M26" i="2"/>
  <c r="K26" i="2"/>
  <c r="I26" i="2"/>
  <c r="G26" i="2"/>
  <c r="U25" i="2"/>
  <c r="T25" i="2"/>
  <c r="N25" i="2"/>
  <c r="O25" i="2" s="1"/>
  <c r="M25" i="2"/>
  <c r="K25" i="2"/>
  <c r="I25" i="2"/>
  <c r="G25" i="2"/>
  <c r="U24" i="2"/>
  <c r="T24" i="2"/>
  <c r="N24" i="2"/>
  <c r="O24" i="2" s="1"/>
  <c r="M24" i="2"/>
  <c r="K24" i="2"/>
  <c r="I24" i="2"/>
  <c r="G24" i="2"/>
  <c r="U23" i="2"/>
  <c r="T23" i="2"/>
  <c r="N23" i="2"/>
  <c r="O23" i="2" s="1"/>
  <c r="M23" i="2"/>
  <c r="K23" i="2"/>
  <c r="I23" i="2"/>
  <c r="G23" i="2"/>
  <c r="U22" i="2"/>
  <c r="T22" i="2"/>
  <c r="N22" i="2"/>
  <c r="O22" i="2" s="1"/>
  <c r="M22" i="2"/>
  <c r="K22" i="2"/>
  <c r="I22" i="2"/>
  <c r="G22" i="2"/>
  <c r="U21" i="2"/>
  <c r="T21" i="2"/>
  <c r="N21" i="2"/>
  <c r="O21" i="2" s="1"/>
  <c r="M21" i="2"/>
  <c r="K21" i="2"/>
  <c r="I21" i="2"/>
  <c r="G21" i="2"/>
  <c r="U20" i="2"/>
  <c r="T20" i="2"/>
  <c r="N20" i="2"/>
  <c r="O20" i="2" s="1"/>
  <c r="M20" i="2"/>
  <c r="K20" i="2"/>
  <c r="I20" i="2"/>
  <c r="G20" i="2"/>
  <c r="S19" i="2"/>
  <c r="R19" i="2"/>
  <c r="T19" i="2" s="1"/>
  <c r="Q19" i="2"/>
  <c r="P19" i="2"/>
  <c r="L19" i="2"/>
  <c r="J19" i="2"/>
  <c r="U19" i="2" s="1"/>
  <c r="H19" i="2"/>
  <c r="F19" i="2"/>
  <c r="E19" i="2"/>
  <c r="D19" i="2"/>
  <c r="U18" i="2"/>
  <c r="T18" i="2"/>
  <c r="N18" i="2"/>
  <c r="O18" i="2" s="1"/>
  <c r="M18" i="2"/>
  <c r="K18" i="2"/>
  <c r="I18" i="2"/>
  <c r="G18" i="2"/>
  <c r="U17" i="2"/>
  <c r="T17" i="2"/>
  <c r="N17" i="2"/>
  <c r="O17" i="2" s="1"/>
  <c r="M17" i="2"/>
  <c r="K17" i="2"/>
  <c r="I17" i="2"/>
  <c r="G17" i="2"/>
  <c r="U16" i="2"/>
  <c r="T16" i="2"/>
  <c r="N16" i="2"/>
  <c r="O16" i="2" s="1"/>
  <c r="M16" i="2"/>
  <c r="K16" i="2"/>
  <c r="I16" i="2"/>
  <c r="G16" i="2"/>
  <c r="U15" i="2"/>
  <c r="T15" i="2"/>
  <c r="N15" i="2"/>
  <c r="O15" i="2" s="1"/>
  <c r="M15" i="2"/>
  <c r="K15" i="2"/>
  <c r="I15" i="2"/>
  <c r="G15" i="2"/>
  <c r="U14" i="2"/>
  <c r="T14" i="2"/>
  <c r="N14" i="2"/>
  <c r="O14" i="2" s="1"/>
  <c r="M14" i="2"/>
  <c r="K14" i="2"/>
  <c r="I14" i="2"/>
  <c r="G14" i="2"/>
  <c r="U13" i="2"/>
  <c r="T13" i="2"/>
  <c r="N13" i="2"/>
  <c r="O13" i="2" s="1"/>
  <c r="M13" i="2"/>
  <c r="K13" i="2"/>
  <c r="I13" i="2"/>
  <c r="G13" i="2"/>
  <c r="U12" i="2"/>
  <c r="T12" i="2"/>
  <c r="N12" i="2"/>
  <c r="O12" i="2" s="1"/>
  <c r="M12" i="2"/>
  <c r="K12" i="2"/>
  <c r="I12" i="2"/>
  <c r="G12" i="2"/>
  <c r="U11" i="2"/>
  <c r="T11" i="2"/>
  <c r="N11" i="2"/>
  <c r="O11" i="2" s="1"/>
  <c r="M11" i="2"/>
  <c r="K11" i="2"/>
  <c r="I11" i="2"/>
  <c r="G11" i="2"/>
  <c r="S10" i="2"/>
  <c r="R10" i="2"/>
  <c r="T10" i="2" s="1"/>
  <c r="Q10" i="2"/>
  <c r="P10" i="2"/>
  <c r="L10" i="2"/>
  <c r="J10" i="2"/>
  <c r="U10" i="2" s="1"/>
  <c r="H10" i="2"/>
  <c r="F10" i="2"/>
  <c r="N10" i="2" s="1"/>
  <c r="E10" i="2"/>
  <c r="D10" i="2"/>
  <c r="U9" i="2"/>
  <c r="T9" i="2"/>
  <c r="N9" i="2"/>
  <c r="O9" i="2" s="1"/>
  <c r="M9" i="2"/>
  <c r="K9" i="2"/>
  <c r="I9" i="2"/>
  <c r="G9" i="2"/>
  <c r="U8" i="2"/>
  <c r="T8" i="2"/>
  <c r="N8" i="2"/>
  <c r="O8" i="2" s="1"/>
  <c r="M8" i="2"/>
  <c r="K8" i="2"/>
  <c r="I8" i="2"/>
  <c r="G8" i="2"/>
  <c r="S339" i="1"/>
  <c r="R339" i="1"/>
  <c r="T339" i="1" s="1"/>
  <c r="Q339" i="1"/>
  <c r="P339" i="1"/>
  <c r="L339" i="1"/>
  <c r="J339" i="1"/>
  <c r="H339" i="1"/>
  <c r="F339" i="1"/>
  <c r="N339" i="1" s="1"/>
  <c r="O339" i="1" s="1"/>
  <c r="E339" i="1"/>
  <c r="D339" i="1"/>
  <c r="S338" i="1"/>
  <c r="R338" i="1"/>
  <c r="T338" i="1" s="1"/>
  <c r="Q338" i="1"/>
  <c r="P338" i="1"/>
  <c r="L338" i="1"/>
  <c r="J338" i="1"/>
  <c r="H338" i="1"/>
  <c r="F338" i="1"/>
  <c r="E338" i="1"/>
  <c r="M338" i="1" s="1"/>
  <c r="D338" i="1"/>
  <c r="S337" i="1"/>
  <c r="R337" i="1"/>
  <c r="T337" i="1" s="1"/>
  <c r="Q337" i="1"/>
  <c r="P337" i="1"/>
  <c r="L337" i="1"/>
  <c r="J337" i="1"/>
  <c r="H337" i="1"/>
  <c r="F337" i="1"/>
  <c r="E337" i="1"/>
  <c r="D337" i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O333" i="1"/>
  <c r="N333" i="1"/>
  <c r="M333" i="1"/>
  <c r="K333" i="1"/>
  <c r="I333" i="1"/>
  <c r="G333" i="1"/>
  <c r="S332" i="1"/>
  <c r="R332" i="1"/>
  <c r="T332" i="1" s="1"/>
  <c r="Q332" i="1"/>
  <c r="P332" i="1"/>
  <c r="L332" i="1"/>
  <c r="J332" i="1"/>
  <c r="H332" i="1"/>
  <c r="F332" i="1"/>
  <c r="N332" i="1" s="1"/>
  <c r="E332" i="1"/>
  <c r="D332" i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S323" i="1"/>
  <c r="R323" i="1"/>
  <c r="T323" i="1" s="1"/>
  <c r="Q323" i="1"/>
  <c r="P323" i="1"/>
  <c r="L323" i="1"/>
  <c r="J323" i="1"/>
  <c r="H323" i="1"/>
  <c r="F323" i="1"/>
  <c r="N323" i="1" s="1"/>
  <c r="O323" i="1" s="1"/>
  <c r="E323" i="1"/>
  <c r="D323" i="1"/>
  <c r="U322" i="1"/>
  <c r="T322" i="1"/>
  <c r="N322" i="1"/>
  <c r="O322" i="1" s="1"/>
  <c r="M322" i="1"/>
  <c r="K322" i="1"/>
  <c r="I322" i="1"/>
  <c r="G322" i="1"/>
  <c r="U321" i="1"/>
  <c r="T321" i="1"/>
  <c r="N321" i="1"/>
  <c r="O321" i="1" s="1"/>
  <c r="M321" i="1"/>
  <c r="K321" i="1"/>
  <c r="I321" i="1"/>
  <c r="G321" i="1"/>
  <c r="U320" i="1"/>
  <c r="T320" i="1"/>
  <c r="N320" i="1"/>
  <c r="O320" i="1" s="1"/>
  <c r="M320" i="1"/>
  <c r="K320" i="1"/>
  <c r="I320" i="1"/>
  <c r="G320" i="1"/>
  <c r="U319" i="1"/>
  <c r="T319" i="1"/>
  <c r="N319" i="1"/>
  <c r="O319" i="1" s="1"/>
  <c r="M319" i="1"/>
  <c r="K319" i="1"/>
  <c r="I319" i="1"/>
  <c r="G319" i="1"/>
  <c r="U318" i="1"/>
  <c r="T318" i="1"/>
  <c r="N318" i="1"/>
  <c r="O318" i="1" s="1"/>
  <c r="M318" i="1"/>
  <c r="K318" i="1"/>
  <c r="I318" i="1"/>
  <c r="G318" i="1"/>
  <c r="S317" i="1"/>
  <c r="R317" i="1"/>
  <c r="T317" i="1" s="1"/>
  <c r="Q317" i="1"/>
  <c r="P317" i="1"/>
  <c r="L317" i="1"/>
  <c r="J317" i="1"/>
  <c r="H317" i="1"/>
  <c r="F317" i="1"/>
  <c r="N317" i="1" s="1"/>
  <c r="E317" i="1"/>
  <c r="D317" i="1"/>
  <c r="I317" i="1" s="1"/>
  <c r="U316" i="1"/>
  <c r="T316" i="1"/>
  <c r="N316" i="1"/>
  <c r="O316" i="1" s="1"/>
  <c r="M316" i="1"/>
  <c r="K316" i="1"/>
  <c r="I316" i="1"/>
  <c r="G316" i="1"/>
  <c r="U315" i="1"/>
  <c r="T315" i="1"/>
  <c r="N315" i="1"/>
  <c r="O315" i="1" s="1"/>
  <c r="M315" i="1"/>
  <c r="K315" i="1"/>
  <c r="I315" i="1"/>
  <c r="G315" i="1"/>
  <c r="U314" i="1"/>
  <c r="T314" i="1"/>
  <c r="N314" i="1"/>
  <c r="O314" i="1" s="1"/>
  <c r="M314" i="1"/>
  <c r="K314" i="1"/>
  <c r="I314" i="1"/>
  <c r="G314" i="1"/>
  <c r="U313" i="1"/>
  <c r="T313" i="1"/>
  <c r="N313" i="1"/>
  <c r="O313" i="1" s="1"/>
  <c r="M313" i="1"/>
  <c r="K313" i="1"/>
  <c r="I313" i="1"/>
  <c r="G313" i="1"/>
  <c r="U312" i="1"/>
  <c r="T312" i="1"/>
  <c r="N312" i="1"/>
  <c r="O312" i="1" s="1"/>
  <c r="M312" i="1"/>
  <c r="K312" i="1"/>
  <c r="I312" i="1"/>
  <c r="G312" i="1"/>
  <c r="U311" i="1"/>
  <c r="T311" i="1"/>
  <c r="N311" i="1"/>
  <c r="O311" i="1" s="1"/>
  <c r="M311" i="1"/>
  <c r="K311" i="1"/>
  <c r="I311" i="1"/>
  <c r="G311" i="1"/>
  <c r="S310" i="1"/>
  <c r="R310" i="1"/>
  <c r="T310" i="1" s="1"/>
  <c r="Q310" i="1"/>
  <c r="P310" i="1"/>
  <c r="L310" i="1"/>
  <c r="J310" i="1"/>
  <c r="H310" i="1"/>
  <c r="F310" i="1"/>
  <c r="E310" i="1"/>
  <c r="D310" i="1"/>
  <c r="U309" i="1"/>
  <c r="T309" i="1"/>
  <c r="N309" i="1"/>
  <c r="O309" i="1" s="1"/>
  <c r="M309" i="1"/>
  <c r="K309" i="1"/>
  <c r="I309" i="1"/>
  <c r="G309" i="1"/>
  <c r="U308" i="1"/>
  <c r="T308" i="1"/>
  <c r="N308" i="1"/>
  <c r="O308" i="1" s="1"/>
  <c r="M308" i="1"/>
  <c r="K308" i="1"/>
  <c r="I308" i="1"/>
  <c r="G308" i="1"/>
  <c r="U307" i="1"/>
  <c r="T307" i="1"/>
  <c r="N307" i="1"/>
  <c r="O307" i="1" s="1"/>
  <c r="M307" i="1"/>
  <c r="K307" i="1"/>
  <c r="I307" i="1"/>
  <c r="G307" i="1"/>
  <c r="U306" i="1"/>
  <c r="T306" i="1"/>
  <c r="N306" i="1"/>
  <c r="O306" i="1" s="1"/>
  <c r="M306" i="1"/>
  <c r="K306" i="1"/>
  <c r="I306" i="1"/>
  <c r="G306" i="1"/>
  <c r="U305" i="1"/>
  <c r="T305" i="1"/>
  <c r="N305" i="1"/>
  <c r="O305" i="1" s="1"/>
  <c r="M305" i="1"/>
  <c r="K305" i="1"/>
  <c r="I305" i="1"/>
  <c r="G305" i="1"/>
  <c r="U304" i="1"/>
  <c r="T304" i="1"/>
  <c r="N304" i="1"/>
  <c r="O304" i="1" s="1"/>
  <c r="M304" i="1"/>
  <c r="K304" i="1"/>
  <c r="I304" i="1"/>
  <c r="G304" i="1"/>
  <c r="S303" i="1"/>
  <c r="R303" i="1"/>
  <c r="T303" i="1" s="1"/>
  <c r="Q303" i="1"/>
  <c r="P303" i="1"/>
  <c r="U303" i="1" s="1"/>
  <c r="L303" i="1"/>
  <c r="J303" i="1"/>
  <c r="H303" i="1"/>
  <c r="F303" i="1"/>
  <c r="N303" i="1" s="1"/>
  <c r="E303" i="1"/>
  <c r="D303" i="1"/>
  <c r="U302" i="1"/>
  <c r="T302" i="1"/>
  <c r="N302" i="1"/>
  <c r="O302" i="1" s="1"/>
  <c r="M302" i="1"/>
  <c r="K302" i="1"/>
  <c r="I302" i="1"/>
  <c r="G302" i="1"/>
  <c r="S299" i="1"/>
  <c r="R299" i="1"/>
  <c r="T299" i="1" s="1"/>
  <c r="Q299" i="1"/>
  <c r="P299" i="1"/>
  <c r="L299" i="1"/>
  <c r="J299" i="1"/>
  <c r="H299" i="1"/>
  <c r="F299" i="1"/>
  <c r="N299" i="1" s="1"/>
  <c r="E299" i="1"/>
  <c r="D299" i="1"/>
  <c r="S298" i="1"/>
  <c r="R298" i="1"/>
  <c r="T298" i="1" s="1"/>
  <c r="Q298" i="1"/>
  <c r="P298" i="1"/>
  <c r="L298" i="1"/>
  <c r="J298" i="1"/>
  <c r="H298" i="1"/>
  <c r="F298" i="1"/>
  <c r="E298" i="1"/>
  <c r="D298" i="1"/>
  <c r="U297" i="1"/>
  <c r="T297" i="1"/>
  <c r="O297" i="1"/>
  <c r="N297" i="1"/>
  <c r="M297" i="1"/>
  <c r="K297" i="1"/>
  <c r="I297" i="1"/>
  <c r="G297" i="1"/>
  <c r="U296" i="1"/>
  <c r="T296" i="1"/>
  <c r="N296" i="1"/>
  <c r="O296" i="1" s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O294" i="1"/>
  <c r="N294" i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S292" i="1"/>
  <c r="R292" i="1"/>
  <c r="T292" i="1" s="1"/>
  <c r="Q292" i="1"/>
  <c r="P292" i="1"/>
  <c r="L292" i="1"/>
  <c r="J292" i="1"/>
  <c r="H292" i="1"/>
  <c r="F292" i="1"/>
  <c r="E292" i="1"/>
  <c r="D292" i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O288" i="1"/>
  <c r="N288" i="1"/>
  <c r="M288" i="1"/>
  <c r="K288" i="1"/>
  <c r="I288" i="1"/>
  <c r="G288" i="1"/>
  <c r="U287" i="1"/>
  <c r="T287" i="1"/>
  <c r="O287" i="1"/>
  <c r="N287" i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S285" i="1"/>
  <c r="R285" i="1"/>
  <c r="T285" i="1" s="1"/>
  <c r="Q285" i="1"/>
  <c r="P285" i="1"/>
  <c r="L285" i="1"/>
  <c r="J285" i="1"/>
  <c r="H285" i="1"/>
  <c r="F285" i="1"/>
  <c r="E285" i="1"/>
  <c r="M285" i="1" s="1"/>
  <c r="D285" i="1"/>
  <c r="U284" i="1"/>
  <c r="T284" i="1"/>
  <c r="N284" i="1"/>
  <c r="O284" i="1" s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O280" i="1"/>
  <c r="N280" i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N278" i="1"/>
  <c r="O278" i="1" s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S275" i="1"/>
  <c r="R275" i="1"/>
  <c r="T275" i="1" s="1"/>
  <c r="Q275" i="1"/>
  <c r="P275" i="1"/>
  <c r="L275" i="1"/>
  <c r="J275" i="1"/>
  <c r="H275" i="1"/>
  <c r="F275" i="1"/>
  <c r="N275" i="1" s="1"/>
  <c r="E275" i="1"/>
  <c r="D275" i="1"/>
  <c r="U274" i="1"/>
  <c r="T274" i="1"/>
  <c r="N274" i="1"/>
  <c r="O274" i="1" s="1"/>
  <c r="M274" i="1"/>
  <c r="K274" i="1"/>
  <c r="I274" i="1"/>
  <c r="G274" i="1"/>
  <c r="U273" i="1"/>
  <c r="T273" i="1"/>
  <c r="N273" i="1"/>
  <c r="O273" i="1" s="1"/>
  <c r="M273" i="1"/>
  <c r="K273" i="1"/>
  <c r="I273" i="1"/>
  <c r="G273" i="1"/>
  <c r="U272" i="1"/>
  <c r="T272" i="1"/>
  <c r="N272" i="1"/>
  <c r="O272" i="1" s="1"/>
  <c r="M272" i="1"/>
  <c r="K272" i="1"/>
  <c r="I272" i="1"/>
  <c r="G272" i="1"/>
  <c r="U271" i="1"/>
  <c r="T271" i="1"/>
  <c r="N271" i="1"/>
  <c r="O271" i="1" s="1"/>
  <c r="M271" i="1"/>
  <c r="K271" i="1"/>
  <c r="I271" i="1"/>
  <c r="G271" i="1"/>
  <c r="U270" i="1"/>
  <c r="T270" i="1"/>
  <c r="O270" i="1"/>
  <c r="N270" i="1"/>
  <c r="M270" i="1"/>
  <c r="K270" i="1"/>
  <c r="I270" i="1"/>
  <c r="G270" i="1"/>
  <c r="U269" i="1"/>
  <c r="T269" i="1"/>
  <c r="N269" i="1"/>
  <c r="O269" i="1" s="1"/>
  <c r="M269" i="1"/>
  <c r="K269" i="1"/>
  <c r="I269" i="1"/>
  <c r="G269" i="1"/>
  <c r="U268" i="1"/>
  <c r="T268" i="1"/>
  <c r="O268" i="1"/>
  <c r="N268" i="1"/>
  <c r="M268" i="1"/>
  <c r="K268" i="1"/>
  <c r="I268" i="1"/>
  <c r="G268" i="1"/>
  <c r="S267" i="1"/>
  <c r="R267" i="1"/>
  <c r="T267" i="1" s="1"/>
  <c r="Q267" i="1"/>
  <c r="P267" i="1"/>
  <c r="L267" i="1"/>
  <c r="J267" i="1"/>
  <c r="H267" i="1"/>
  <c r="F267" i="1"/>
  <c r="N267" i="1" s="1"/>
  <c r="E267" i="1"/>
  <c r="D267" i="1"/>
  <c r="I267" i="1" s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O263" i="1"/>
  <c r="N263" i="1"/>
  <c r="M263" i="1"/>
  <c r="K263" i="1"/>
  <c r="I263" i="1"/>
  <c r="G263" i="1"/>
  <c r="S260" i="1"/>
  <c r="R260" i="1"/>
  <c r="Q260" i="1"/>
  <c r="P260" i="1"/>
  <c r="U260" i="1" s="1"/>
  <c r="L260" i="1"/>
  <c r="J260" i="1"/>
  <c r="H260" i="1"/>
  <c r="F260" i="1"/>
  <c r="N260" i="1" s="1"/>
  <c r="O260" i="1" s="1"/>
  <c r="E260" i="1"/>
  <c r="K260" i="1" s="1"/>
  <c r="D260" i="1"/>
  <c r="S259" i="1"/>
  <c r="R259" i="1"/>
  <c r="T259" i="1" s="1"/>
  <c r="Q259" i="1"/>
  <c r="P259" i="1"/>
  <c r="L259" i="1"/>
  <c r="J259" i="1"/>
  <c r="H259" i="1"/>
  <c r="F259" i="1"/>
  <c r="E259" i="1"/>
  <c r="M259" i="1" s="1"/>
  <c r="D259" i="1"/>
  <c r="U258" i="1"/>
  <c r="T258" i="1"/>
  <c r="O258" i="1"/>
  <c r="N258" i="1"/>
  <c r="M258" i="1"/>
  <c r="K258" i="1"/>
  <c r="I258" i="1"/>
  <c r="G258" i="1"/>
  <c r="U257" i="1"/>
  <c r="T257" i="1"/>
  <c r="O257" i="1"/>
  <c r="N257" i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S254" i="1"/>
  <c r="R254" i="1"/>
  <c r="T254" i="1" s="1"/>
  <c r="Q254" i="1"/>
  <c r="P254" i="1"/>
  <c r="L254" i="1"/>
  <c r="J254" i="1"/>
  <c r="H254" i="1"/>
  <c r="F254" i="1"/>
  <c r="N254" i="1" s="1"/>
  <c r="E254" i="1"/>
  <c r="D254" i="1"/>
  <c r="U253" i="1"/>
  <c r="T253" i="1"/>
  <c r="N253" i="1"/>
  <c r="O253" i="1" s="1"/>
  <c r="M253" i="1"/>
  <c r="K253" i="1"/>
  <c r="I253" i="1"/>
  <c r="G253" i="1"/>
  <c r="U252" i="1"/>
  <c r="T252" i="1"/>
  <c r="N252" i="1"/>
  <c r="O252" i="1" s="1"/>
  <c r="M252" i="1"/>
  <c r="K252" i="1"/>
  <c r="I252" i="1"/>
  <c r="G252" i="1"/>
  <c r="U251" i="1"/>
  <c r="T251" i="1"/>
  <c r="O251" i="1"/>
  <c r="N251" i="1"/>
  <c r="M251" i="1"/>
  <c r="K251" i="1"/>
  <c r="I251" i="1"/>
  <c r="G251" i="1"/>
  <c r="U250" i="1"/>
  <c r="T250" i="1"/>
  <c r="N250" i="1"/>
  <c r="O250" i="1" s="1"/>
  <c r="M250" i="1"/>
  <c r="K250" i="1"/>
  <c r="I250" i="1"/>
  <c r="G250" i="1"/>
  <c r="U249" i="1"/>
  <c r="T249" i="1"/>
  <c r="O249" i="1"/>
  <c r="N249" i="1"/>
  <c r="M249" i="1"/>
  <c r="K249" i="1"/>
  <c r="I249" i="1"/>
  <c r="G249" i="1"/>
  <c r="U248" i="1"/>
  <c r="T248" i="1"/>
  <c r="O248" i="1"/>
  <c r="N248" i="1"/>
  <c r="M248" i="1"/>
  <c r="K248" i="1"/>
  <c r="I248" i="1"/>
  <c r="G248" i="1"/>
  <c r="S247" i="1"/>
  <c r="R247" i="1"/>
  <c r="T247" i="1" s="1"/>
  <c r="Q247" i="1"/>
  <c r="P247" i="1"/>
  <c r="L247" i="1"/>
  <c r="J247" i="1"/>
  <c r="H247" i="1"/>
  <c r="F247" i="1"/>
  <c r="N247" i="1" s="1"/>
  <c r="E247" i="1"/>
  <c r="D247" i="1"/>
  <c r="U246" i="1"/>
  <c r="T246" i="1"/>
  <c r="O246" i="1"/>
  <c r="N246" i="1"/>
  <c r="M246" i="1"/>
  <c r="K246" i="1"/>
  <c r="I246" i="1"/>
  <c r="G246" i="1"/>
  <c r="U245" i="1"/>
  <c r="T245" i="1"/>
  <c r="N245" i="1"/>
  <c r="O245" i="1" s="1"/>
  <c r="M245" i="1"/>
  <c r="K245" i="1"/>
  <c r="I245" i="1"/>
  <c r="G245" i="1"/>
  <c r="U244" i="1"/>
  <c r="T244" i="1"/>
  <c r="N244" i="1"/>
  <c r="O244" i="1" s="1"/>
  <c r="M244" i="1"/>
  <c r="K244" i="1"/>
  <c r="I244" i="1"/>
  <c r="G244" i="1"/>
  <c r="U243" i="1"/>
  <c r="T243" i="1"/>
  <c r="N243" i="1"/>
  <c r="O243" i="1" s="1"/>
  <c r="M243" i="1"/>
  <c r="K243" i="1"/>
  <c r="I243" i="1"/>
  <c r="G243" i="1"/>
  <c r="U242" i="1"/>
  <c r="T242" i="1"/>
  <c r="N242" i="1"/>
  <c r="O242" i="1" s="1"/>
  <c r="M242" i="1"/>
  <c r="K242" i="1"/>
  <c r="I242" i="1"/>
  <c r="G242" i="1"/>
  <c r="U241" i="1"/>
  <c r="T241" i="1"/>
  <c r="N241" i="1"/>
  <c r="O241" i="1" s="1"/>
  <c r="M241" i="1"/>
  <c r="K241" i="1"/>
  <c r="I241" i="1"/>
  <c r="G241" i="1"/>
  <c r="S240" i="1"/>
  <c r="R240" i="1"/>
  <c r="T240" i="1" s="1"/>
  <c r="Q240" i="1"/>
  <c r="P240" i="1"/>
  <c r="L240" i="1"/>
  <c r="J240" i="1"/>
  <c r="H240" i="1"/>
  <c r="F240" i="1"/>
  <c r="E240" i="1"/>
  <c r="D240" i="1"/>
  <c r="U239" i="1"/>
  <c r="T239" i="1"/>
  <c r="O239" i="1"/>
  <c r="N239" i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O235" i="1"/>
  <c r="N235" i="1"/>
  <c r="M235" i="1"/>
  <c r="K235" i="1"/>
  <c r="I235" i="1"/>
  <c r="G235" i="1"/>
  <c r="U234" i="1"/>
  <c r="T234" i="1"/>
  <c r="O234" i="1"/>
  <c r="N234" i="1"/>
  <c r="M234" i="1"/>
  <c r="K234" i="1"/>
  <c r="I234" i="1"/>
  <c r="G234" i="1"/>
  <c r="S231" i="1"/>
  <c r="R231" i="1"/>
  <c r="T231" i="1" s="1"/>
  <c r="Q231" i="1"/>
  <c r="P231" i="1"/>
  <c r="L231" i="1"/>
  <c r="J231" i="1"/>
  <c r="H231" i="1"/>
  <c r="F231" i="1"/>
  <c r="E231" i="1"/>
  <c r="D231" i="1"/>
  <c r="S230" i="1"/>
  <c r="R230" i="1"/>
  <c r="T230" i="1" s="1"/>
  <c r="Q230" i="1"/>
  <c r="P230" i="1"/>
  <c r="L230" i="1"/>
  <c r="J230" i="1"/>
  <c r="H230" i="1"/>
  <c r="F230" i="1"/>
  <c r="N230" i="1" s="1"/>
  <c r="O230" i="1" s="1"/>
  <c r="E230" i="1"/>
  <c r="D230" i="1"/>
  <c r="U229" i="1"/>
  <c r="T229" i="1"/>
  <c r="O229" i="1"/>
  <c r="N229" i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O227" i="1"/>
  <c r="N227" i="1"/>
  <c r="M227" i="1"/>
  <c r="K227" i="1"/>
  <c r="I227" i="1"/>
  <c r="G227" i="1"/>
  <c r="U226" i="1"/>
  <c r="T226" i="1"/>
  <c r="O226" i="1"/>
  <c r="N226" i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R224" i="1"/>
  <c r="T224" i="1" s="1"/>
  <c r="Q224" i="1"/>
  <c r="P224" i="1"/>
  <c r="L224" i="1"/>
  <c r="J224" i="1"/>
  <c r="H224" i="1"/>
  <c r="F224" i="1"/>
  <c r="E224" i="1"/>
  <c r="D224" i="1"/>
  <c r="I224" i="1" s="1"/>
  <c r="U223" i="1"/>
  <c r="T223" i="1"/>
  <c r="O223" i="1"/>
  <c r="N223" i="1"/>
  <c r="M223" i="1"/>
  <c r="K223" i="1"/>
  <c r="I223" i="1"/>
  <c r="G223" i="1"/>
  <c r="U222" i="1"/>
  <c r="T222" i="1"/>
  <c r="N222" i="1"/>
  <c r="O222" i="1" s="1"/>
  <c r="M222" i="1"/>
  <c r="K222" i="1"/>
  <c r="I222" i="1"/>
  <c r="G222" i="1"/>
  <c r="U221" i="1"/>
  <c r="T221" i="1"/>
  <c r="O221" i="1"/>
  <c r="N221" i="1"/>
  <c r="M221" i="1"/>
  <c r="K221" i="1"/>
  <c r="I221" i="1"/>
  <c r="G221" i="1"/>
  <c r="U220" i="1"/>
  <c r="T220" i="1"/>
  <c r="N220" i="1"/>
  <c r="O220" i="1" s="1"/>
  <c r="M220" i="1"/>
  <c r="K220" i="1"/>
  <c r="I220" i="1"/>
  <c r="G220" i="1"/>
  <c r="U219" i="1"/>
  <c r="T219" i="1"/>
  <c r="N219" i="1"/>
  <c r="O219" i="1" s="1"/>
  <c r="M219" i="1"/>
  <c r="K219" i="1"/>
  <c r="I219" i="1"/>
  <c r="G219" i="1"/>
  <c r="U218" i="1"/>
  <c r="T218" i="1"/>
  <c r="N218" i="1"/>
  <c r="O218" i="1" s="1"/>
  <c r="M218" i="1"/>
  <c r="K218" i="1"/>
  <c r="I218" i="1"/>
  <c r="G218" i="1"/>
  <c r="U217" i="1"/>
  <c r="T217" i="1"/>
  <c r="O217" i="1"/>
  <c r="N217" i="1"/>
  <c r="M217" i="1"/>
  <c r="K217" i="1"/>
  <c r="I217" i="1"/>
  <c r="G217" i="1"/>
  <c r="S216" i="1"/>
  <c r="R216" i="1"/>
  <c r="T216" i="1" s="1"/>
  <c r="Q216" i="1"/>
  <c r="P216" i="1"/>
  <c r="L216" i="1"/>
  <c r="J216" i="1"/>
  <c r="H216" i="1"/>
  <c r="F216" i="1"/>
  <c r="E216" i="1"/>
  <c r="K216" i="1" s="1"/>
  <c r="D216" i="1"/>
  <c r="U215" i="1"/>
  <c r="T215" i="1"/>
  <c r="N215" i="1"/>
  <c r="O215" i="1" s="1"/>
  <c r="M215" i="1"/>
  <c r="K215" i="1"/>
  <c r="I215" i="1"/>
  <c r="G215" i="1"/>
  <c r="U214" i="1"/>
  <c r="T214" i="1"/>
  <c r="N214" i="1"/>
  <c r="O214" i="1" s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O212" i="1"/>
  <c r="N212" i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O208" i="1"/>
  <c r="N208" i="1"/>
  <c r="M208" i="1"/>
  <c r="K208" i="1"/>
  <c r="I208" i="1"/>
  <c r="G208" i="1"/>
  <c r="S205" i="1"/>
  <c r="R205" i="1"/>
  <c r="T205" i="1" s="1"/>
  <c r="Q205" i="1"/>
  <c r="P205" i="1"/>
  <c r="L205" i="1"/>
  <c r="J205" i="1"/>
  <c r="H205" i="1"/>
  <c r="F205" i="1"/>
  <c r="E205" i="1"/>
  <c r="M205" i="1" s="1"/>
  <c r="D205" i="1"/>
  <c r="S204" i="1"/>
  <c r="R204" i="1"/>
  <c r="T204" i="1" s="1"/>
  <c r="Q204" i="1"/>
  <c r="P204" i="1"/>
  <c r="L204" i="1"/>
  <c r="J204" i="1"/>
  <c r="H204" i="1"/>
  <c r="F204" i="1"/>
  <c r="E204" i="1"/>
  <c r="D204" i="1"/>
  <c r="U203" i="1"/>
  <c r="T203" i="1"/>
  <c r="O203" i="1"/>
  <c r="N203" i="1"/>
  <c r="M203" i="1"/>
  <c r="K203" i="1"/>
  <c r="I203" i="1"/>
  <c r="G203" i="1"/>
  <c r="U202" i="1"/>
  <c r="T202" i="1"/>
  <c r="O202" i="1"/>
  <c r="N202" i="1"/>
  <c r="M202" i="1"/>
  <c r="K202" i="1"/>
  <c r="I202" i="1"/>
  <c r="G202" i="1"/>
  <c r="U201" i="1"/>
  <c r="T201" i="1"/>
  <c r="O201" i="1"/>
  <c r="N201" i="1"/>
  <c r="M201" i="1"/>
  <c r="K201" i="1"/>
  <c r="I201" i="1"/>
  <c r="G201" i="1"/>
  <c r="U200" i="1"/>
  <c r="T200" i="1"/>
  <c r="N200" i="1"/>
  <c r="O200" i="1" s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S198" i="1"/>
  <c r="R198" i="1"/>
  <c r="T198" i="1" s="1"/>
  <c r="Q198" i="1"/>
  <c r="P198" i="1"/>
  <c r="L198" i="1"/>
  <c r="J198" i="1"/>
  <c r="H198" i="1"/>
  <c r="F198" i="1"/>
  <c r="E198" i="1"/>
  <c r="D198" i="1"/>
  <c r="U197" i="1"/>
  <c r="T197" i="1"/>
  <c r="O197" i="1"/>
  <c r="N197" i="1"/>
  <c r="M197" i="1"/>
  <c r="K197" i="1"/>
  <c r="I197" i="1"/>
  <c r="G197" i="1"/>
  <c r="U196" i="1"/>
  <c r="T196" i="1"/>
  <c r="O196" i="1"/>
  <c r="N196" i="1"/>
  <c r="M196" i="1"/>
  <c r="K196" i="1"/>
  <c r="I196" i="1"/>
  <c r="G196" i="1"/>
  <c r="U195" i="1"/>
  <c r="T195" i="1"/>
  <c r="N195" i="1"/>
  <c r="O195" i="1" s="1"/>
  <c r="M195" i="1"/>
  <c r="K195" i="1"/>
  <c r="I195" i="1"/>
  <c r="G195" i="1"/>
  <c r="U194" i="1"/>
  <c r="T194" i="1"/>
  <c r="O194" i="1"/>
  <c r="N194" i="1"/>
  <c r="M194" i="1"/>
  <c r="K194" i="1"/>
  <c r="I194" i="1"/>
  <c r="G194" i="1"/>
  <c r="U193" i="1"/>
  <c r="T193" i="1"/>
  <c r="N193" i="1"/>
  <c r="O193" i="1" s="1"/>
  <c r="M193" i="1"/>
  <c r="K193" i="1"/>
  <c r="I193" i="1"/>
  <c r="G193" i="1"/>
  <c r="U192" i="1"/>
  <c r="T192" i="1"/>
  <c r="N192" i="1"/>
  <c r="O192" i="1" s="1"/>
  <c r="M192" i="1"/>
  <c r="K192" i="1"/>
  <c r="I192" i="1"/>
  <c r="G192" i="1"/>
  <c r="S191" i="1"/>
  <c r="R191" i="1"/>
  <c r="T191" i="1" s="1"/>
  <c r="Q191" i="1"/>
  <c r="P191" i="1"/>
  <c r="L191" i="1"/>
  <c r="J191" i="1"/>
  <c r="H191" i="1"/>
  <c r="F191" i="1"/>
  <c r="E191" i="1"/>
  <c r="K191" i="1" s="1"/>
  <c r="D191" i="1"/>
  <c r="U190" i="1"/>
  <c r="T190" i="1"/>
  <c r="N190" i="1"/>
  <c r="O190" i="1" s="1"/>
  <c r="M190" i="1"/>
  <c r="K190" i="1"/>
  <c r="I190" i="1"/>
  <c r="G190" i="1"/>
  <c r="U189" i="1"/>
  <c r="T189" i="1"/>
  <c r="O189" i="1"/>
  <c r="N189" i="1"/>
  <c r="M189" i="1"/>
  <c r="K189" i="1"/>
  <c r="I189" i="1"/>
  <c r="G189" i="1"/>
  <c r="U188" i="1"/>
  <c r="T188" i="1"/>
  <c r="N188" i="1"/>
  <c r="O188" i="1" s="1"/>
  <c r="M188" i="1"/>
  <c r="K188" i="1"/>
  <c r="I188" i="1"/>
  <c r="G188" i="1"/>
  <c r="U187" i="1"/>
  <c r="T187" i="1"/>
  <c r="O187" i="1"/>
  <c r="N187" i="1"/>
  <c r="M187" i="1"/>
  <c r="K187" i="1"/>
  <c r="I187" i="1"/>
  <c r="G187" i="1"/>
  <c r="U186" i="1"/>
  <c r="T186" i="1"/>
  <c r="O186" i="1"/>
  <c r="N186" i="1"/>
  <c r="M186" i="1"/>
  <c r="K186" i="1"/>
  <c r="I186" i="1"/>
  <c r="G186" i="1"/>
  <c r="S185" i="1"/>
  <c r="R185" i="1"/>
  <c r="T185" i="1" s="1"/>
  <c r="Q185" i="1"/>
  <c r="P185" i="1"/>
  <c r="L185" i="1"/>
  <c r="J185" i="1"/>
  <c r="H185" i="1"/>
  <c r="F185" i="1"/>
  <c r="N185" i="1" s="1"/>
  <c r="E185" i="1"/>
  <c r="D185" i="1"/>
  <c r="U184" i="1"/>
  <c r="T184" i="1"/>
  <c r="N184" i="1"/>
  <c r="O184" i="1" s="1"/>
  <c r="M184" i="1"/>
  <c r="K184" i="1"/>
  <c r="I184" i="1"/>
  <c r="G184" i="1"/>
  <c r="U183" i="1"/>
  <c r="T183" i="1"/>
  <c r="O183" i="1"/>
  <c r="N183" i="1"/>
  <c r="M183" i="1"/>
  <c r="K183" i="1"/>
  <c r="I183" i="1"/>
  <c r="G183" i="1"/>
  <c r="U182" i="1"/>
  <c r="T182" i="1"/>
  <c r="N182" i="1"/>
  <c r="O182" i="1" s="1"/>
  <c r="M182" i="1"/>
  <c r="K182" i="1"/>
  <c r="I182" i="1"/>
  <c r="G182" i="1"/>
  <c r="U181" i="1"/>
  <c r="T181" i="1"/>
  <c r="N181" i="1"/>
  <c r="O181" i="1" s="1"/>
  <c r="M181" i="1"/>
  <c r="K181" i="1"/>
  <c r="I181" i="1"/>
  <c r="G181" i="1"/>
  <c r="U180" i="1"/>
  <c r="T180" i="1"/>
  <c r="N180" i="1"/>
  <c r="O180" i="1" s="1"/>
  <c r="M180" i="1"/>
  <c r="K180" i="1"/>
  <c r="I180" i="1"/>
  <c r="G180" i="1"/>
  <c r="S179" i="1"/>
  <c r="R179" i="1"/>
  <c r="T179" i="1" s="1"/>
  <c r="Q179" i="1"/>
  <c r="P179" i="1"/>
  <c r="U179" i="1" s="1"/>
  <c r="L179" i="1"/>
  <c r="J179" i="1"/>
  <c r="H179" i="1"/>
  <c r="F179" i="1"/>
  <c r="N179" i="1" s="1"/>
  <c r="E179" i="1"/>
  <c r="D179" i="1"/>
  <c r="U178" i="1"/>
  <c r="T178" i="1"/>
  <c r="O178" i="1"/>
  <c r="N178" i="1"/>
  <c r="M178" i="1"/>
  <c r="K178" i="1"/>
  <c r="I178" i="1"/>
  <c r="G178" i="1"/>
  <c r="U177" i="1"/>
  <c r="T177" i="1"/>
  <c r="O177" i="1"/>
  <c r="N177" i="1"/>
  <c r="M177" i="1"/>
  <c r="K177" i="1"/>
  <c r="I177" i="1"/>
  <c r="G177" i="1"/>
  <c r="U176" i="1"/>
  <c r="T176" i="1"/>
  <c r="O176" i="1"/>
  <c r="N176" i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O174" i="1"/>
  <c r="N174" i="1"/>
  <c r="M174" i="1"/>
  <c r="K174" i="1"/>
  <c r="I174" i="1"/>
  <c r="G174" i="1"/>
  <c r="U173" i="1"/>
  <c r="T173" i="1"/>
  <c r="O173" i="1"/>
  <c r="N173" i="1"/>
  <c r="M173" i="1"/>
  <c r="K173" i="1"/>
  <c r="I173" i="1"/>
  <c r="G173" i="1"/>
  <c r="S170" i="1"/>
  <c r="R170" i="1"/>
  <c r="T170" i="1" s="1"/>
  <c r="Q170" i="1"/>
  <c r="P170" i="1"/>
  <c r="L170" i="1"/>
  <c r="J170" i="1"/>
  <c r="H170" i="1"/>
  <c r="F170" i="1"/>
  <c r="E170" i="1"/>
  <c r="D170" i="1"/>
  <c r="S169" i="1"/>
  <c r="R169" i="1"/>
  <c r="T169" i="1" s="1"/>
  <c r="Q169" i="1"/>
  <c r="P169" i="1"/>
  <c r="L169" i="1"/>
  <c r="J169" i="1"/>
  <c r="H169" i="1"/>
  <c r="F169" i="1"/>
  <c r="E169" i="1"/>
  <c r="M169" i="1" s="1"/>
  <c r="D169" i="1"/>
  <c r="U168" i="1"/>
  <c r="T168" i="1"/>
  <c r="O168" i="1"/>
  <c r="N168" i="1"/>
  <c r="M168" i="1"/>
  <c r="K168" i="1"/>
  <c r="I168" i="1"/>
  <c r="G168" i="1"/>
  <c r="U167" i="1"/>
  <c r="T167" i="1"/>
  <c r="O167" i="1"/>
  <c r="N167" i="1"/>
  <c r="M167" i="1"/>
  <c r="K167" i="1"/>
  <c r="I167" i="1"/>
  <c r="G167" i="1"/>
  <c r="U166" i="1"/>
  <c r="T166" i="1"/>
  <c r="N166" i="1"/>
  <c r="O166" i="1" s="1"/>
  <c r="M166" i="1"/>
  <c r="K166" i="1"/>
  <c r="I166" i="1"/>
  <c r="G166" i="1"/>
  <c r="U165" i="1"/>
  <c r="T165" i="1"/>
  <c r="N165" i="1"/>
  <c r="O165" i="1" s="1"/>
  <c r="M165" i="1"/>
  <c r="K165" i="1"/>
  <c r="I165" i="1"/>
  <c r="G165" i="1"/>
  <c r="U164" i="1"/>
  <c r="T164" i="1"/>
  <c r="O164" i="1"/>
  <c r="N164" i="1"/>
  <c r="M164" i="1"/>
  <c r="K164" i="1"/>
  <c r="I164" i="1"/>
  <c r="G164" i="1"/>
  <c r="S163" i="1"/>
  <c r="R163" i="1"/>
  <c r="Q163" i="1"/>
  <c r="P163" i="1"/>
  <c r="L163" i="1"/>
  <c r="J163" i="1"/>
  <c r="H163" i="1"/>
  <c r="F163" i="1"/>
  <c r="N163" i="1" s="1"/>
  <c r="E163" i="1"/>
  <c r="D163" i="1"/>
  <c r="I163" i="1" s="1"/>
  <c r="U162" i="1"/>
  <c r="T162" i="1"/>
  <c r="N162" i="1"/>
  <c r="O162" i="1" s="1"/>
  <c r="M162" i="1"/>
  <c r="K162" i="1"/>
  <c r="I162" i="1"/>
  <c r="G162" i="1"/>
  <c r="U161" i="1"/>
  <c r="T161" i="1"/>
  <c r="O161" i="1"/>
  <c r="N161" i="1"/>
  <c r="M161" i="1"/>
  <c r="K161" i="1"/>
  <c r="I161" i="1"/>
  <c r="G161" i="1"/>
  <c r="U160" i="1"/>
  <c r="T160" i="1"/>
  <c r="N160" i="1"/>
  <c r="O160" i="1" s="1"/>
  <c r="M160" i="1"/>
  <c r="K160" i="1"/>
  <c r="I160" i="1"/>
  <c r="G160" i="1"/>
  <c r="U159" i="1"/>
  <c r="T159" i="1"/>
  <c r="N159" i="1"/>
  <c r="O159" i="1" s="1"/>
  <c r="M159" i="1"/>
  <c r="K159" i="1"/>
  <c r="I159" i="1"/>
  <c r="G159" i="1"/>
  <c r="U158" i="1"/>
  <c r="T158" i="1"/>
  <c r="N158" i="1"/>
  <c r="O158" i="1" s="1"/>
  <c r="M158" i="1"/>
  <c r="K158" i="1"/>
  <c r="I158" i="1"/>
  <c r="G158" i="1"/>
  <c r="S157" i="1"/>
  <c r="R157" i="1"/>
  <c r="T157" i="1" s="1"/>
  <c r="Q157" i="1"/>
  <c r="P157" i="1"/>
  <c r="L157" i="1"/>
  <c r="J157" i="1"/>
  <c r="H157" i="1"/>
  <c r="F157" i="1"/>
  <c r="E157" i="1"/>
  <c r="K157" i="1" s="1"/>
  <c r="D157" i="1"/>
  <c r="U156" i="1"/>
  <c r="T156" i="1"/>
  <c r="N156" i="1"/>
  <c r="O156" i="1" s="1"/>
  <c r="M156" i="1"/>
  <c r="K156" i="1"/>
  <c r="I156" i="1"/>
  <c r="G156" i="1"/>
  <c r="U155" i="1"/>
  <c r="T155" i="1"/>
  <c r="O155" i="1"/>
  <c r="N155" i="1"/>
  <c r="M155" i="1"/>
  <c r="K155" i="1"/>
  <c r="I155" i="1"/>
  <c r="G155" i="1"/>
  <c r="U154" i="1"/>
  <c r="T154" i="1"/>
  <c r="O154" i="1"/>
  <c r="N154" i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O151" i="1"/>
  <c r="N151" i="1"/>
  <c r="M151" i="1"/>
  <c r="K151" i="1"/>
  <c r="I151" i="1"/>
  <c r="G151" i="1"/>
  <c r="S150" i="1"/>
  <c r="R150" i="1"/>
  <c r="T150" i="1" s="1"/>
  <c r="Q150" i="1"/>
  <c r="P150" i="1"/>
  <c r="L150" i="1"/>
  <c r="J150" i="1"/>
  <c r="H150" i="1"/>
  <c r="F150" i="1"/>
  <c r="N150" i="1" s="1"/>
  <c r="E150" i="1"/>
  <c r="M150" i="1" s="1"/>
  <c r="D150" i="1"/>
  <c r="U149" i="1"/>
  <c r="T149" i="1"/>
  <c r="N149" i="1"/>
  <c r="O149" i="1" s="1"/>
  <c r="M149" i="1"/>
  <c r="K149" i="1"/>
  <c r="I149" i="1"/>
  <c r="G149" i="1"/>
  <c r="U148" i="1"/>
  <c r="T148" i="1"/>
  <c r="N148" i="1"/>
  <c r="O148" i="1" s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O145" i="1"/>
  <c r="N145" i="1"/>
  <c r="M145" i="1"/>
  <c r="K145" i="1"/>
  <c r="I145" i="1"/>
  <c r="G145" i="1"/>
  <c r="S144" i="1"/>
  <c r="R144" i="1"/>
  <c r="T144" i="1" s="1"/>
  <c r="Q144" i="1"/>
  <c r="P144" i="1"/>
  <c r="L144" i="1"/>
  <c r="J144" i="1"/>
  <c r="H144" i="1"/>
  <c r="F144" i="1"/>
  <c r="N144" i="1" s="1"/>
  <c r="O144" i="1" s="1"/>
  <c r="E144" i="1"/>
  <c r="K144" i="1" s="1"/>
  <c r="D144" i="1"/>
  <c r="U143" i="1"/>
  <c r="T143" i="1"/>
  <c r="O143" i="1"/>
  <c r="N143" i="1"/>
  <c r="M143" i="1"/>
  <c r="K143" i="1"/>
  <c r="I143" i="1"/>
  <c r="G143" i="1"/>
  <c r="U142" i="1"/>
  <c r="T142" i="1"/>
  <c r="N142" i="1"/>
  <c r="O142" i="1" s="1"/>
  <c r="M142" i="1"/>
  <c r="K142" i="1"/>
  <c r="I142" i="1"/>
  <c r="G142" i="1"/>
  <c r="U141" i="1"/>
  <c r="T141" i="1"/>
  <c r="O141" i="1"/>
  <c r="N141" i="1"/>
  <c r="M141" i="1"/>
  <c r="K141" i="1"/>
  <c r="I141" i="1"/>
  <c r="G141" i="1"/>
  <c r="U140" i="1"/>
  <c r="T140" i="1"/>
  <c r="O140" i="1"/>
  <c r="N140" i="1"/>
  <c r="M140" i="1"/>
  <c r="K140" i="1"/>
  <c r="I140" i="1"/>
  <c r="G140" i="1"/>
  <c r="U139" i="1"/>
  <c r="T139" i="1"/>
  <c r="N139" i="1"/>
  <c r="O139" i="1" s="1"/>
  <c r="M139" i="1"/>
  <c r="K139" i="1"/>
  <c r="I139" i="1"/>
  <c r="G139" i="1"/>
  <c r="U138" i="1"/>
  <c r="T138" i="1"/>
  <c r="N138" i="1"/>
  <c r="O138" i="1" s="1"/>
  <c r="M138" i="1"/>
  <c r="K138" i="1"/>
  <c r="I138" i="1"/>
  <c r="G138" i="1"/>
  <c r="S137" i="1"/>
  <c r="R137" i="1"/>
  <c r="T137" i="1" s="1"/>
  <c r="Q137" i="1"/>
  <c r="P137" i="1"/>
  <c r="L137" i="1"/>
  <c r="J137" i="1"/>
  <c r="H137" i="1"/>
  <c r="F137" i="1"/>
  <c r="E137" i="1"/>
  <c r="D137" i="1"/>
  <c r="G137" i="1" s="1"/>
  <c r="U136" i="1"/>
  <c r="T136" i="1"/>
  <c r="N136" i="1"/>
  <c r="O136" i="1" s="1"/>
  <c r="M136" i="1"/>
  <c r="K136" i="1"/>
  <c r="I136" i="1"/>
  <c r="G136" i="1"/>
  <c r="U135" i="1"/>
  <c r="T135" i="1"/>
  <c r="O135" i="1"/>
  <c r="N135" i="1"/>
  <c r="M135" i="1"/>
  <c r="K135" i="1"/>
  <c r="I135" i="1"/>
  <c r="G135" i="1"/>
  <c r="U134" i="1"/>
  <c r="T134" i="1"/>
  <c r="N134" i="1"/>
  <c r="O134" i="1" s="1"/>
  <c r="M134" i="1"/>
  <c r="K134" i="1"/>
  <c r="I134" i="1"/>
  <c r="G134" i="1"/>
  <c r="U133" i="1"/>
  <c r="T133" i="1"/>
  <c r="N133" i="1"/>
  <c r="O133" i="1" s="1"/>
  <c r="M133" i="1"/>
  <c r="K133" i="1"/>
  <c r="I133" i="1"/>
  <c r="G133" i="1"/>
  <c r="S132" i="1"/>
  <c r="R132" i="1"/>
  <c r="T132" i="1" s="1"/>
  <c r="Q132" i="1"/>
  <c r="P132" i="1"/>
  <c r="U132" i="1" s="1"/>
  <c r="L132" i="1"/>
  <c r="J132" i="1"/>
  <c r="H132" i="1"/>
  <c r="F132" i="1"/>
  <c r="N132" i="1" s="1"/>
  <c r="E132" i="1"/>
  <c r="D132" i="1"/>
  <c r="U131" i="1"/>
  <c r="T131" i="1"/>
  <c r="O131" i="1"/>
  <c r="N131" i="1"/>
  <c r="M131" i="1"/>
  <c r="K131" i="1"/>
  <c r="I131" i="1"/>
  <c r="G131" i="1"/>
  <c r="U130" i="1"/>
  <c r="T130" i="1"/>
  <c r="N130" i="1"/>
  <c r="O130" i="1" s="1"/>
  <c r="M130" i="1"/>
  <c r="K130" i="1"/>
  <c r="I130" i="1"/>
  <c r="G130" i="1"/>
  <c r="U129" i="1"/>
  <c r="T129" i="1"/>
  <c r="O129" i="1"/>
  <c r="N129" i="1"/>
  <c r="M129" i="1"/>
  <c r="K129" i="1"/>
  <c r="I129" i="1"/>
  <c r="G129" i="1"/>
  <c r="U128" i="1"/>
  <c r="T128" i="1"/>
  <c r="O128" i="1"/>
  <c r="N128" i="1"/>
  <c r="M128" i="1"/>
  <c r="K128" i="1"/>
  <c r="I128" i="1"/>
  <c r="G128" i="1"/>
  <c r="U127" i="1"/>
  <c r="T127" i="1"/>
  <c r="N127" i="1"/>
  <c r="O127" i="1" s="1"/>
  <c r="M127" i="1"/>
  <c r="K127" i="1"/>
  <c r="I127" i="1"/>
  <c r="G127" i="1"/>
  <c r="S126" i="1"/>
  <c r="R126" i="1"/>
  <c r="T126" i="1" s="1"/>
  <c r="Q126" i="1"/>
  <c r="P126" i="1"/>
  <c r="L126" i="1"/>
  <c r="J126" i="1"/>
  <c r="U126" i="1" s="1"/>
  <c r="H126" i="1"/>
  <c r="F126" i="1"/>
  <c r="N126" i="1" s="1"/>
  <c r="E126" i="1"/>
  <c r="D126" i="1"/>
  <c r="I126" i="1" s="1"/>
  <c r="U125" i="1"/>
  <c r="T125" i="1"/>
  <c r="O125" i="1"/>
  <c r="N125" i="1"/>
  <c r="M125" i="1"/>
  <c r="K125" i="1"/>
  <c r="I125" i="1"/>
  <c r="G125" i="1"/>
  <c r="U124" i="1"/>
  <c r="T124" i="1"/>
  <c r="N124" i="1"/>
  <c r="O124" i="1" s="1"/>
  <c r="M124" i="1"/>
  <c r="K124" i="1"/>
  <c r="I124" i="1"/>
  <c r="G124" i="1"/>
  <c r="U123" i="1"/>
  <c r="T123" i="1"/>
  <c r="O123" i="1"/>
  <c r="N123" i="1"/>
  <c r="M123" i="1"/>
  <c r="K123" i="1"/>
  <c r="I123" i="1"/>
  <c r="G123" i="1"/>
  <c r="U122" i="1"/>
  <c r="T122" i="1"/>
  <c r="N122" i="1"/>
  <c r="O122" i="1" s="1"/>
  <c r="M122" i="1"/>
  <c r="K122" i="1"/>
  <c r="I122" i="1"/>
  <c r="G122" i="1"/>
  <c r="S121" i="1"/>
  <c r="R121" i="1"/>
  <c r="T121" i="1" s="1"/>
  <c r="Q121" i="1"/>
  <c r="P121" i="1"/>
  <c r="L121" i="1"/>
  <c r="J121" i="1"/>
  <c r="U121" i="1" s="1"/>
  <c r="H121" i="1"/>
  <c r="F121" i="1"/>
  <c r="N121" i="1" s="1"/>
  <c r="E121" i="1"/>
  <c r="K121" i="1" s="1"/>
  <c r="D121" i="1"/>
  <c r="U120" i="1"/>
  <c r="T120" i="1"/>
  <c r="O120" i="1"/>
  <c r="N120" i="1"/>
  <c r="M120" i="1"/>
  <c r="K120" i="1"/>
  <c r="I120" i="1"/>
  <c r="G120" i="1"/>
  <c r="U119" i="1"/>
  <c r="T119" i="1"/>
  <c r="O119" i="1"/>
  <c r="N119" i="1"/>
  <c r="M119" i="1"/>
  <c r="K119" i="1"/>
  <c r="I119" i="1"/>
  <c r="G119" i="1"/>
  <c r="U118" i="1"/>
  <c r="T118" i="1"/>
  <c r="O118" i="1"/>
  <c r="N118" i="1"/>
  <c r="M118" i="1"/>
  <c r="K118" i="1"/>
  <c r="I118" i="1"/>
  <c r="G118" i="1"/>
  <c r="U117" i="1"/>
  <c r="T117" i="1"/>
  <c r="N117" i="1"/>
  <c r="O117" i="1" s="1"/>
  <c r="M117" i="1"/>
  <c r="K117" i="1"/>
  <c r="I117" i="1"/>
  <c r="G117" i="1"/>
  <c r="U116" i="1"/>
  <c r="T116" i="1"/>
  <c r="N116" i="1"/>
  <c r="O116" i="1" s="1"/>
  <c r="M116" i="1"/>
  <c r="K116" i="1"/>
  <c r="I116" i="1"/>
  <c r="G116" i="1"/>
  <c r="U115" i="1"/>
  <c r="T115" i="1"/>
  <c r="O115" i="1"/>
  <c r="N115" i="1"/>
  <c r="M115" i="1"/>
  <c r="K115" i="1"/>
  <c r="I115" i="1"/>
  <c r="G115" i="1"/>
  <c r="U114" i="1"/>
  <c r="T114" i="1"/>
  <c r="N114" i="1"/>
  <c r="O114" i="1" s="1"/>
  <c r="M114" i="1"/>
  <c r="K114" i="1"/>
  <c r="I114" i="1"/>
  <c r="G114" i="1"/>
  <c r="U113" i="1"/>
  <c r="T113" i="1"/>
  <c r="O113" i="1"/>
  <c r="N113" i="1"/>
  <c r="M113" i="1"/>
  <c r="K113" i="1"/>
  <c r="I113" i="1"/>
  <c r="G113" i="1"/>
  <c r="S112" i="1"/>
  <c r="R112" i="1"/>
  <c r="Q112" i="1"/>
  <c r="P112" i="1"/>
  <c r="L112" i="1"/>
  <c r="J112" i="1"/>
  <c r="H112" i="1"/>
  <c r="F112" i="1"/>
  <c r="N112" i="1" s="1"/>
  <c r="E112" i="1"/>
  <c r="K112" i="1" s="1"/>
  <c r="D112" i="1"/>
  <c r="U111" i="1"/>
  <c r="T111" i="1"/>
  <c r="O111" i="1"/>
  <c r="N111" i="1"/>
  <c r="M111" i="1"/>
  <c r="K111" i="1"/>
  <c r="I111" i="1"/>
  <c r="G111" i="1"/>
  <c r="U110" i="1"/>
  <c r="T110" i="1"/>
  <c r="N110" i="1"/>
  <c r="O110" i="1" s="1"/>
  <c r="M110" i="1"/>
  <c r="K110" i="1"/>
  <c r="I110" i="1"/>
  <c r="G110" i="1"/>
  <c r="U109" i="1"/>
  <c r="T109" i="1"/>
  <c r="N109" i="1"/>
  <c r="O109" i="1" s="1"/>
  <c r="M109" i="1"/>
  <c r="K109" i="1"/>
  <c r="I109" i="1"/>
  <c r="G109" i="1"/>
  <c r="U108" i="1"/>
  <c r="T108" i="1"/>
  <c r="N108" i="1"/>
  <c r="O108" i="1" s="1"/>
  <c r="M108" i="1"/>
  <c r="K108" i="1"/>
  <c r="I108" i="1"/>
  <c r="G108" i="1"/>
  <c r="U107" i="1"/>
  <c r="T107" i="1"/>
  <c r="N107" i="1"/>
  <c r="O107" i="1" s="1"/>
  <c r="M107" i="1"/>
  <c r="K107" i="1"/>
  <c r="I107" i="1"/>
  <c r="G107" i="1"/>
  <c r="S106" i="1"/>
  <c r="R106" i="1"/>
  <c r="T106" i="1" s="1"/>
  <c r="Q106" i="1"/>
  <c r="P106" i="1"/>
  <c r="L106" i="1"/>
  <c r="J106" i="1"/>
  <c r="H106" i="1"/>
  <c r="F106" i="1"/>
  <c r="N106" i="1" s="1"/>
  <c r="E106" i="1"/>
  <c r="M106" i="1" s="1"/>
  <c r="D106" i="1"/>
  <c r="G106" i="1" s="1"/>
  <c r="U105" i="1"/>
  <c r="T105" i="1"/>
  <c r="N105" i="1"/>
  <c r="O105" i="1" s="1"/>
  <c r="M105" i="1"/>
  <c r="K105" i="1"/>
  <c r="I105" i="1"/>
  <c r="G105" i="1"/>
  <c r="S102" i="1"/>
  <c r="R102" i="1"/>
  <c r="T102" i="1" s="1"/>
  <c r="Q102" i="1"/>
  <c r="P102" i="1"/>
  <c r="L102" i="1"/>
  <c r="J102" i="1"/>
  <c r="H102" i="1"/>
  <c r="F102" i="1"/>
  <c r="N102" i="1" s="1"/>
  <c r="E102" i="1"/>
  <c r="O102" i="1" s="1"/>
  <c r="D102" i="1"/>
  <c r="S101" i="1"/>
  <c r="R101" i="1"/>
  <c r="T101" i="1" s="1"/>
  <c r="Q101" i="1"/>
  <c r="P101" i="1"/>
  <c r="L101" i="1"/>
  <c r="J101" i="1"/>
  <c r="U101" i="1" s="1"/>
  <c r="H101" i="1"/>
  <c r="F101" i="1"/>
  <c r="N101" i="1" s="1"/>
  <c r="E101" i="1"/>
  <c r="K101" i="1" s="1"/>
  <c r="D101" i="1"/>
  <c r="I101" i="1" s="1"/>
  <c r="U100" i="1"/>
  <c r="T100" i="1"/>
  <c r="N100" i="1"/>
  <c r="O100" i="1" s="1"/>
  <c r="M100" i="1"/>
  <c r="K100" i="1"/>
  <c r="I100" i="1"/>
  <c r="G100" i="1"/>
  <c r="U99" i="1"/>
  <c r="T99" i="1"/>
  <c r="N99" i="1"/>
  <c r="O99" i="1" s="1"/>
  <c r="M99" i="1"/>
  <c r="K99" i="1"/>
  <c r="I99" i="1"/>
  <c r="G99" i="1"/>
  <c r="U98" i="1"/>
  <c r="T98" i="1"/>
  <c r="O98" i="1"/>
  <c r="N98" i="1"/>
  <c r="M98" i="1"/>
  <c r="K98" i="1"/>
  <c r="I98" i="1"/>
  <c r="G98" i="1"/>
  <c r="U97" i="1"/>
  <c r="T97" i="1"/>
  <c r="N97" i="1"/>
  <c r="O97" i="1" s="1"/>
  <c r="M97" i="1"/>
  <c r="K97" i="1"/>
  <c r="I97" i="1"/>
  <c r="G97" i="1"/>
  <c r="S96" i="1"/>
  <c r="R96" i="1"/>
  <c r="Q96" i="1"/>
  <c r="P96" i="1"/>
  <c r="L96" i="1"/>
  <c r="J96" i="1"/>
  <c r="H96" i="1"/>
  <c r="F96" i="1"/>
  <c r="N96" i="1" s="1"/>
  <c r="E96" i="1"/>
  <c r="K96" i="1" s="1"/>
  <c r="D96" i="1"/>
  <c r="I96" i="1" s="1"/>
  <c r="U95" i="1"/>
  <c r="T95" i="1"/>
  <c r="O95" i="1"/>
  <c r="N95" i="1"/>
  <c r="M95" i="1"/>
  <c r="K95" i="1"/>
  <c r="I95" i="1"/>
  <c r="G95" i="1"/>
  <c r="U94" i="1"/>
  <c r="T94" i="1"/>
  <c r="N94" i="1"/>
  <c r="O94" i="1" s="1"/>
  <c r="M94" i="1"/>
  <c r="K94" i="1"/>
  <c r="I94" i="1"/>
  <c r="G94" i="1"/>
  <c r="U93" i="1"/>
  <c r="T93" i="1"/>
  <c r="N93" i="1"/>
  <c r="O93" i="1" s="1"/>
  <c r="M93" i="1"/>
  <c r="K93" i="1"/>
  <c r="I93" i="1"/>
  <c r="G93" i="1"/>
  <c r="U92" i="1"/>
  <c r="T92" i="1"/>
  <c r="N92" i="1"/>
  <c r="O92" i="1" s="1"/>
  <c r="M92" i="1"/>
  <c r="K92" i="1"/>
  <c r="I92" i="1"/>
  <c r="G92" i="1"/>
  <c r="S91" i="1"/>
  <c r="R91" i="1"/>
  <c r="T91" i="1" s="1"/>
  <c r="Q91" i="1"/>
  <c r="P91" i="1"/>
  <c r="L91" i="1"/>
  <c r="J91" i="1"/>
  <c r="H91" i="1"/>
  <c r="F91" i="1"/>
  <c r="N91" i="1" s="1"/>
  <c r="E91" i="1"/>
  <c r="M91" i="1" s="1"/>
  <c r="D91" i="1"/>
  <c r="G91" i="1" s="1"/>
  <c r="U90" i="1"/>
  <c r="T90" i="1"/>
  <c r="N90" i="1"/>
  <c r="O90" i="1" s="1"/>
  <c r="M90" i="1"/>
  <c r="K90" i="1"/>
  <c r="I90" i="1"/>
  <c r="G90" i="1"/>
  <c r="U89" i="1"/>
  <c r="T89" i="1"/>
  <c r="N89" i="1"/>
  <c r="O89" i="1" s="1"/>
  <c r="M89" i="1"/>
  <c r="K89" i="1"/>
  <c r="I89" i="1"/>
  <c r="G89" i="1"/>
  <c r="U88" i="1"/>
  <c r="T88" i="1"/>
  <c r="O88" i="1"/>
  <c r="N88" i="1"/>
  <c r="M88" i="1"/>
  <c r="K88" i="1"/>
  <c r="I88" i="1"/>
  <c r="G88" i="1"/>
  <c r="S85" i="1"/>
  <c r="R85" i="1"/>
  <c r="T85" i="1" s="1"/>
  <c r="Q85" i="1"/>
  <c r="P85" i="1"/>
  <c r="L85" i="1"/>
  <c r="J85" i="1"/>
  <c r="H85" i="1"/>
  <c r="F85" i="1"/>
  <c r="E85" i="1"/>
  <c r="D85" i="1"/>
  <c r="S84" i="1"/>
  <c r="R84" i="1"/>
  <c r="T84" i="1" s="1"/>
  <c r="Q84" i="1"/>
  <c r="P84" i="1"/>
  <c r="L84" i="1"/>
  <c r="J84" i="1"/>
  <c r="U84" i="1" s="1"/>
  <c r="H84" i="1"/>
  <c r="F84" i="1"/>
  <c r="N84" i="1" s="1"/>
  <c r="E84" i="1"/>
  <c r="K84" i="1" s="1"/>
  <c r="D84" i="1"/>
  <c r="G84" i="1" s="1"/>
  <c r="U83" i="1"/>
  <c r="T83" i="1"/>
  <c r="O83" i="1"/>
  <c r="N83" i="1"/>
  <c r="M83" i="1"/>
  <c r="K83" i="1"/>
  <c r="I83" i="1"/>
  <c r="G83" i="1"/>
  <c r="U82" i="1"/>
  <c r="T82" i="1"/>
  <c r="O82" i="1"/>
  <c r="N82" i="1"/>
  <c r="M82" i="1"/>
  <c r="K82" i="1"/>
  <c r="I82" i="1"/>
  <c r="G82" i="1"/>
  <c r="U81" i="1"/>
  <c r="T81" i="1"/>
  <c r="O81" i="1"/>
  <c r="N81" i="1"/>
  <c r="M81" i="1"/>
  <c r="K81" i="1"/>
  <c r="I81" i="1"/>
  <c r="G81" i="1"/>
  <c r="U80" i="1"/>
  <c r="T80" i="1"/>
  <c r="O80" i="1"/>
  <c r="N80" i="1"/>
  <c r="M80" i="1"/>
  <c r="K80" i="1"/>
  <c r="I80" i="1"/>
  <c r="G80" i="1"/>
  <c r="U79" i="1"/>
  <c r="T79" i="1"/>
  <c r="N79" i="1"/>
  <c r="O79" i="1" s="1"/>
  <c r="M79" i="1"/>
  <c r="K79" i="1"/>
  <c r="I79" i="1"/>
  <c r="G79" i="1"/>
  <c r="S78" i="1"/>
  <c r="R78" i="1"/>
  <c r="Q78" i="1"/>
  <c r="P78" i="1"/>
  <c r="L78" i="1"/>
  <c r="J78" i="1"/>
  <c r="H78" i="1"/>
  <c r="F78" i="1"/>
  <c r="N78" i="1" s="1"/>
  <c r="E78" i="1"/>
  <c r="K78" i="1" s="1"/>
  <c r="D78" i="1"/>
  <c r="I78" i="1" s="1"/>
  <c r="U77" i="1"/>
  <c r="T77" i="1"/>
  <c r="N77" i="1"/>
  <c r="O77" i="1" s="1"/>
  <c r="M77" i="1"/>
  <c r="K77" i="1"/>
  <c r="I77" i="1"/>
  <c r="G77" i="1"/>
  <c r="U76" i="1"/>
  <c r="T76" i="1"/>
  <c r="N76" i="1"/>
  <c r="O76" i="1" s="1"/>
  <c r="M76" i="1"/>
  <c r="K76" i="1"/>
  <c r="I76" i="1"/>
  <c r="G76" i="1"/>
  <c r="U75" i="1"/>
  <c r="T75" i="1"/>
  <c r="N75" i="1"/>
  <c r="O75" i="1" s="1"/>
  <c r="M75" i="1"/>
  <c r="K75" i="1"/>
  <c r="I75" i="1"/>
  <c r="G75" i="1"/>
  <c r="U74" i="1"/>
  <c r="T74" i="1"/>
  <c r="O74" i="1"/>
  <c r="N74" i="1"/>
  <c r="M74" i="1"/>
  <c r="K74" i="1"/>
  <c r="I74" i="1"/>
  <c r="G74" i="1"/>
  <c r="U73" i="1"/>
  <c r="T73" i="1"/>
  <c r="N73" i="1"/>
  <c r="O73" i="1" s="1"/>
  <c r="M73" i="1"/>
  <c r="K73" i="1"/>
  <c r="I73" i="1"/>
  <c r="G73" i="1"/>
  <c r="U72" i="1"/>
  <c r="T72" i="1"/>
  <c r="N72" i="1"/>
  <c r="O72" i="1" s="1"/>
  <c r="M72" i="1"/>
  <c r="K72" i="1"/>
  <c r="I72" i="1"/>
  <c r="G72" i="1"/>
  <c r="U71" i="1"/>
  <c r="T71" i="1"/>
  <c r="N71" i="1"/>
  <c r="O71" i="1" s="1"/>
  <c r="M71" i="1"/>
  <c r="K71" i="1"/>
  <c r="I71" i="1"/>
  <c r="G71" i="1"/>
  <c r="S70" i="1"/>
  <c r="R70" i="1"/>
  <c r="T70" i="1" s="1"/>
  <c r="Q70" i="1"/>
  <c r="P70" i="1"/>
  <c r="U70" i="1" s="1"/>
  <c r="L70" i="1"/>
  <c r="J70" i="1"/>
  <c r="H70" i="1"/>
  <c r="F70" i="1"/>
  <c r="E70" i="1"/>
  <c r="M70" i="1" s="1"/>
  <c r="D70" i="1"/>
  <c r="G70" i="1" s="1"/>
  <c r="U69" i="1"/>
  <c r="T69" i="1"/>
  <c r="N69" i="1"/>
  <c r="O69" i="1" s="1"/>
  <c r="M69" i="1"/>
  <c r="K69" i="1"/>
  <c r="I69" i="1"/>
  <c r="G69" i="1"/>
  <c r="U68" i="1"/>
  <c r="T68" i="1"/>
  <c r="N68" i="1"/>
  <c r="O68" i="1" s="1"/>
  <c r="M68" i="1"/>
  <c r="K68" i="1"/>
  <c r="I68" i="1"/>
  <c r="G68" i="1"/>
  <c r="U67" i="1"/>
  <c r="T67" i="1"/>
  <c r="N67" i="1"/>
  <c r="O67" i="1" s="1"/>
  <c r="M67" i="1"/>
  <c r="K67" i="1"/>
  <c r="I67" i="1"/>
  <c r="G67" i="1"/>
  <c r="U66" i="1"/>
  <c r="T66" i="1"/>
  <c r="N66" i="1"/>
  <c r="O66" i="1" s="1"/>
  <c r="M66" i="1"/>
  <c r="K66" i="1"/>
  <c r="I66" i="1"/>
  <c r="G66" i="1"/>
  <c r="U65" i="1"/>
  <c r="T65" i="1"/>
  <c r="N65" i="1"/>
  <c r="O65" i="1" s="1"/>
  <c r="M65" i="1"/>
  <c r="K65" i="1"/>
  <c r="I65" i="1"/>
  <c r="G65" i="1"/>
  <c r="U64" i="1"/>
  <c r="T64" i="1"/>
  <c r="O64" i="1"/>
  <c r="N64" i="1"/>
  <c r="M64" i="1"/>
  <c r="K64" i="1"/>
  <c r="I64" i="1"/>
  <c r="G64" i="1"/>
  <c r="S63" i="1"/>
  <c r="R63" i="1"/>
  <c r="T63" i="1" s="1"/>
  <c r="Q63" i="1"/>
  <c r="P63" i="1"/>
  <c r="L63" i="1"/>
  <c r="J63" i="1"/>
  <c r="H63" i="1"/>
  <c r="F63" i="1"/>
  <c r="N63" i="1" s="1"/>
  <c r="E63" i="1"/>
  <c r="O63" i="1" s="1"/>
  <c r="D63" i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O60" i="1"/>
  <c r="N60" i="1"/>
  <c r="M60" i="1"/>
  <c r="K60" i="1"/>
  <c r="I60" i="1"/>
  <c r="G60" i="1"/>
  <c r="U59" i="1"/>
  <c r="T59" i="1"/>
  <c r="N59" i="1"/>
  <c r="O59" i="1" s="1"/>
  <c r="M59" i="1"/>
  <c r="K59" i="1"/>
  <c r="I59" i="1"/>
  <c r="G59" i="1"/>
  <c r="S58" i="1"/>
  <c r="R58" i="1"/>
  <c r="T58" i="1" s="1"/>
  <c r="Q58" i="1"/>
  <c r="P58" i="1"/>
  <c r="L58" i="1"/>
  <c r="J58" i="1"/>
  <c r="U58" i="1" s="1"/>
  <c r="H58" i="1"/>
  <c r="F58" i="1"/>
  <c r="N58" i="1" s="1"/>
  <c r="E58" i="1"/>
  <c r="K58" i="1" s="1"/>
  <c r="D58" i="1"/>
  <c r="I58" i="1" s="1"/>
  <c r="U57" i="1"/>
  <c r="T57" i="1"/>
  <c r="N57" i="1"/>
  <c r="O57" i="1" s="1"/>
  <c r="M57" i="1"/>
  <c r="K57" i="1"/>
  <c r="I57" i="1"/>
  <c r="G57" i="1"/>
  <c r="S54" i="1"/>
  <c r="R54" i="1"/>
  <c r="Q54" i="1"/>
  <c r="P54" i="1"/>
  <c r="L54" i="1"/>
  <c r="J54" i="1"/>
  <c r="H54" i="1"/>
  <c r="F54" i="1"/>
  <c r="N54" i="1" s="1"/>
  <c r="E54" i="1"/>
  <c r="K54" i="1" s="1"/>
  <c r="D54" i="1"/>
  <c r="I54" i="1" s="1"/>
  <c r="S53" i="1"/>
  <c r="R53" i="1"/>
  <c r="T53" i="1" s="1"/>
  <c r="Q53" i="1"/>
  <c r="P53" i="1"/>
  <c r="L53" i="1"/>
  <c r="J53" i="1"/>
  <c r="H53" i="1"/>
  <c r="F53" i="1"/>
  <c r="E53" i="1"/>
  <c r="M53" i="1" s="1"/>
  <c r="D53" i="1"/>
  <c r="G53" i="1" s="1"/>
  <c r="U52" i="1"/>
  <c r="T52" i="1"/>
  <c r="N52" i="1"/>
  <c r="O52" i="1" s="1"/>
  <c r="M52" i="1"/>
  <c r="K52" i="1"/>
  <c r="I52" i="1"/>
  <c r="G52" i="1"/>
  <c r="U51" i="1"/>
  <c r="T51" i="1"/>
  <c r="N51" i="1"/>
  <c r="O51" i="1" s="1"/>
  <c r="M51" i="1"/>
  <c r="K51" i="1"/>
  <c r="I51" i="1"/>
  <c r="G51" i="1"/>
  <c r="U50" i="1"/>
  <c r="T50" i="1"/>
  <c r="O50" i="1"/>
  <c r="N50" i="1"/>
  <c r="M50" i="1"/>
  <c r="K50" i="1"/>
  <c r="I50" i="1"/>
  <c r="G50" i="1"/>
  <c r="U49" i="1"/>
  <c r="T49" i="1"/>
  <c r="O49" i="1"/>
  <c r="N49" i="1"/>
  <c r="M49" i="1"/>
  <c r="K49" i="1"/>
  <c r="I49" i="1"/>
  <c r="G49" i="1"/>
  <c r="U48" i="1"/>
  <c r="T48" i="1"/>
  <c r="O48" i="1"/>
  <c r="N48" i="1"/>
  <c r="M48" i="1"/>
  <c r="K48" i="1"/>
  <c r="I48" i="1"/>
  <c r="G48" i="1"/>
  <c r="S47" i="1"/>
  <c r="R47" i="1"/>
  <c r="T47" i="1" s="1"/>
  <c r="Q47" i="1"/>
  <c r="P47" i="1"/>
  <c r="L47" i="1"/>
  <c r="J47" i="1"/>
  <c r="H47" i="1"/>
  <c r="F47" i="1"/>
  <c r="E47" i="1"/>
  <c r="M47" i="1" s="1"/>
  <c r="D47" i="1"/>
  <c r="I47" i="1" s="1"/>
  <c r="U46" i="1"/>
  <c r="T46" i="1"/>
  <c r="N46" i="1"/>
  <c r="O46" i="1" s="1"/>
  <c r="M46" i="1"/>
  <c r="K46" i="1"/>
  <c r="I46" i="1"/>
  <c r="G46" i="1"/>
  <c r="U45" i="1"/>
  <c r="T45" i="1"/>
  <c r="O45" i="1"/>
  <c r="N45" i="1"/>
  <c r="M45" i="1"/>
  <c r="K45" i="1"/>
  <c r="I45" i="1"/>
  <c r="G45" i="1"/>
  <c r="U44" i="1"/>
  <c r="T44" i="1"/>
  <c r="N44" i="1"/>
  <c r="O44" i="1" s="1"/>
  <c r="M44" i="1"/>
  <c r="K44" i="1"/>
  <c r="I44" i="1"/>
  <c r="G44" i="1"/>
  <c r="U43" i="1"/>
  <c r="T43" i="1"/>
  <c r="O43" i="1"/>
  <c r="N43" i="1"/>
  <c r="M43" i="1"/>
  <c r="K43" i="1"/>
  <c r="I43" i="1"/>
  <c r="G43" i="1"/>
  <c r="U42" i="1"/>
  <c r="T42" i="1"/>
  <c r="O42" i="1"/>
  <c r="N42" i="1"/>
  <c r="M42" i="1"/>
  <c r="K42" i="1"/>
  <c r="I42" i="1"/>
  <c r="G42" i="1"/>
  <c r="U41" i="1"/>
  <c r="T41" i="1"/>
  <c r="N41" i="1"/>
  <c r="O41" i="1" s="1"/>
  <c r="M41" i="1"/>
  <c r="K41" i="1"/>
  <c r="I41" i="1"/>
  <c r="G41" i="1"/>
  <c r="S40" i="1"/>
  <c r="R40" i="1"/>
  <c r="T40" i="1" s="1"/>
  <c r="Q40" i="1"/>
  <c r="P40" i="1"/>
  <c r="L40" i="1"/>
  <c r="J40" i="1"/>
  <c r="U40" i="1" s="1"/>
  <c r="H40" i="1"/>
  <c r="F40" i="1"/>
  <c r="N40" i="1" s="1"/>
  <c r="O40" i="1" s="1"/>
  <c r="E40" i="1"/>
  <c r="K40" i="1" s="1"/>
  <c r="D40" i="1"/>
  <c r="U39" i="1"/>
  <c r="T39" i="1"/>
  <c r="N39" i="1"/>
  <c r="O39" i="1" s="1"/>
  <c r="M39" i="1"/>
  <c r="K39" i="1"/>
  <c r="I39" i="1"/>
  <c r="G39" i="1"/>
  <c r="U38" i="1"/>
  <c r="T38" i="1"/>
  <c r="O38" i="1"/>
  <c r="N38" i="1"/>
  <c r="M38" i="1"/>
  <c r="K38" i="1"/>
  <c r="I38" i="1"/>
  <c r="G38" i="1"/>
  <c r="U37" i="1"/>
  <c r="T37" i="1"/>
  <c r="N37" i="1"/>
  <c r="O37" i="1" s="1"/>
  <c r="M37" i="1"/>
  <c r="K37" i="1"/>
  <c r="I37" i="1"/>
  <c r="G37" i="1"/>
  <c r="U36" i="1"/>
  <c r="T36" i="1"/>
  <c r="O36" i="1"/>
  <c r="N36" i="1"/>
  <c r="M36" i="1"/>
  <c r="K36" i="1"/>
  <c r="I36" i="1"/>
  <c r="G36" i="1"/>
  <c r="S35" i="1"/>
  <c r="R35" i="1"/>
  <c r="Q35" i="1"/>
  <c r="P35" i="1"/>
  <c r="L35" i="1"/>
  <c r="J35" i="1"/>
  <c r="H35" i="1"/>
  <c r="F35" i="1"/>
  <c r="N35" i="1" s="1"/>
  <c r="E35" i="1"/>
  <c r="K35" i="1" s="1"/>
  <c r="D35" i="1"/>
  <c r="U34" i="1"/>
  <c r="T34" i="1"/>
  <c r="O34" i="1"/>
  <c r="N34" i="1"/>
  <c r="M34" i="1"/>
  <c r="K34" i="1"/>
  <c r="I34" i="1"/>
  <c r="G34" i="1"/>
  <c r="U33" i="1"/>
  <c r="T33" i="1"/>
  <c r="N33" i="1"/>
  <c r="O33" i="1" s="1"/>
  <c r="M33" i="1"/>
  <c r="K33" i="1"/>
  <c r="I33" i="1"/>
  <c r="G33" i="1"/>
  <c r="U32" i="1"/>
  <c r="T32" i="1"/>
  <c r="O32" i="1"/>
  <c r="N32" i="1"/>
  <c r="M32" i="1"/>
  <c r="K32" i="1"/>
  <c r="I32" i="1"/>
  <c r="G32" i="1"/>
  <c r="U31" i="1"/>
  <c r="T31" i="1"/>
  <c r="N31" i="1"/>
  <c r="O31" i="1" s="1"/>
  <c r="M31" i="1"/>
  <c r="K31" i="1"/>
  <c r="I31" i="1"/>
  <c r="G31" i="1"/>
  <c r="U30" i="1"/>
  <c r="T30" i="1"/>
  <c r="N30" i="1"/>
  <c r="O30" i="1" s="1"/>
  <c r="M30" i="1"/>
  <c r="K30" i="1"/>
  <c r="I30" i="1"/>
  <c r="G30" i="1"/>
  <c r="U29" i="1"/>
  <c r="T29" i="1"/>
  <c r="O29" i="1"/>
  <c r="N29" i="1"/>
  <c r="M29" i="1"/>
  <c r="K29" i="1"/>
  <c r="I29" i="1"/>
  <c r="G29" i="1"/>
  <c r="U28" i="1"/>
  <c r="T28" i="1"/>
  <c r="O28" i="1"/>
  <c r="N28" i="1"/>
  <c r="M28" i="1"/>
  <c r="K28" i="1"/>
  <c r="I28" i="1"/>
  <c r="G28" i="1"/>
  <c r="S27" i="1"/>
  <c r="R27" i="1"/>
  <c r="T27" i="1" s="1"/>
  <c r="Q27" i="1"/>
  <c r="P27" i="1"/>
  <c r="U27" i="1" s="1"/>
  <c r="L27" i="1"/>
  <c r="J27" i="1"/>
  <c r="H27" i="1"/>
  <c r="F27" i="1"/>
  <c r="E27" i="1"/>
  <c r="M27" i="1" s="1"/>
  <c r="D27" i="1"/>
  <c r="G27" i="1" s="1"/>
  <c r="U26" i="1"/>
  <c r="T26" i="1"/>
  <c r="N26" i="1"/>
  <c r="O26" i="1" s="1"/>
  <c r="M26" i="1"/>
  <c r="K26" i="1"/>
  <c r="I26" i="1"/>
  <c r="G26" i="1"/>
  <c r="U25" i="1"/>
  <c r="T25" i="1"/>
  <c r="N25" i="1"/>
  <c r="O25" i="1" s="1"/>
  <c r="M25" i="1"/>
  <c r="K25" i="1"/>
  <c r="I25" i="1"/>
  <c r="G25" i="1"/>
  <c r="U24" i="1"/>
  <c r="T24" i="1"/>
  <c r="O24" i="1"/>
  <c r="N24" i="1"/>
  <c r="M24" i="1"/>
  <c r="K24" i="1"/>
  <c r="I24" i="1"/>
  <c r="G24" i="1"/>
  <c r="U23" i="1"/>
  <c r="T23" i="1"/>
  <c r="N23" i="1"/>
  <c r="O23" i="1" s="1"/>
  <c r="M23" i="1"/>
  <c r="K23" i="1"/>
  <c r="I23" i="1"/>
  <c r="G23" i="1"/>
  <c r="U22" i="1"/>
  <c r="T22" i="1"/>
  <c r="O22" i="1"/>
  <c r="N22" i="1"/>
  <c r="M22" i="1"/>
  <c r="K22" i="1"/>
  <c r="I22" i="1"/>
  <c r="G22" i="1"/>
  <c r="U21" i="1"/>
  <c r="T21" i="1"/>
  <c r="O21" i="1"/>
  <c r="N21" i="1"/>
  <c r="M21" i="1"/>
  <c r="K21" i="1"/>
  <c r="I21" i="1"/>
  <c r="G21" i="1"/>
  <c r="U20" i="1"/>
  <c r="T20" i="1"/>
  <c r="O20" i="1"/>
  <c r="N20" i="1"/>
  <c r="M20" i="1"/>
  <c r="K20" i="1"/>
  <c r="I20" i="1"/>
  <c r="G20" i="1"/>
  <c r="S19" i="1"/>
  <c r="R19" i="1"/>
  <c r="T19" i="1" s="1"/>
  <c r="Q19" i="1"/>
  <c r="P19" i="1"/>
  <c r="L19" i="1"/>
  <c r="J19" i="1"/>
  <c r="H19" i="1"/>
  <c r="F19" i="1"/>
  <c r="N19" i="1" s="1"/>
  <c r="E19" i="1"/>
  <c r="O19" i="1" s="1"/>
  <c r="D19" i="1"/>
  <c r="U18" i="1"/>
  <c r="T18" i="1"/>
  <c r="N18" i="1"/>
  <c r="O18" i="1" s="1"/>
  <c r="M18" i="1"/>
  <c r="K18" i="1"/>
  <c r="I18" i="1"/>
  <c r="G18" i="1"/>
  <c r="U17" i="1"/>
  <c r="T17" i="1"/>
  <c r="N17" i="1"/>
  <c r="O17" i="1" s="1"/>
  <c r="M17" i="1"/>
  <c r="K17" i="1"/>
  <c r="I17" i="1"/>
  <c r="G17" i="1"/>
  <c r="U16" i="1"/>
  <c r="T16" i="1"/>
  <c r="N16" i="1"/>
  <c r="O16" i="1" s="1"/>
  <c r="M16" i="1"/>
  <c r="K16" i="1"/>
  <c r="I16" i="1"/>
  <c r="G16" i="1"/>
  <c r="U15" i="1"/>
  <c r="T15" i="1"/>
  <c r="N15" i="1"/>
  <c r="O15" i="1" s="1"/>
  <c r="M15" i="1"/>
  <c r="K15" i="1"/>
  <c r="I15" i="1"/>
  <c r="G15" i="1"/>
  <c r="U14" i="1"/>
  <c r="T14" i="1"/>
  <c r="N14" i="1"/>
  <c r="O14" i="1" s="1"/>
  <c r="M14" i="1"/>
  <c r="K14" i="1"/>
  <c r="I14" i="1"/>
  <c r="G14" i="1"/>
  <c r="U13" i="1"/>
  <c r="T13" i="1"/>
  <c r="N13" i="1"/>
  <c r="O13" i="1" s="1"/>
  <c r="M13" i="1"/>
  <c r="K13" i="1"/>
  <c r="I13" i="1"/>
  <c r="G13" i="1"/>
  <c r="U12" i="1"/>
  <c r="T12" i="1"/>
  <c r="N12" i="1"/>
  <c r="O12" i="1" s="1"/>
  <c r="M12" i="1"/>
  <c r="K12" i="1"/>
  <c r="I12" i="1"/>
  <c r="G12" i="1"/>
  <c r="U11" i="1"/>
  <c r="T11" i="1"/>
  <c r="N11" i="1"/>
  <c r="O11" i="1" s="1"/>
  <c r="M11" i="1"/>
  <c r="K11" i="1"/>
  <c r="I11" i="1"/>
  <c r="G11" i="1"/>
  <c r="S10" i="1"/>
  <c r="R10" i="1"/>
  <c r="T10" i="1" s="1"/>
  <c r="Q10" i="1"/>
  <c r="P10" i="1"/>
  <c r="L10" i="1"/>
  <c r="J10" i="1"/>
  <c r="U10" i="1" s="1"/>
  <c r="H10" i="1"/>
  <c r="F10" i="1"/>
  <c r="N10" i="1" s="1"/>
  <c r="E10" i="1"/>
  <c r="K10" i="1" s="1"/>
  <c r="D10" i="1"/>
  <c r="I10" i="1" s="1"/>
  <c r="U9" i="1"/>
  <c r="T9" i="1"/>
  <c r="N9" i="1"/>
  <c r="O9" i="1" s="1"/>
  <c r="M9" i="1"/>
  <c r="K9" i="1"/>
  <c r="I9" i="1"/>
  <c r="G9" i="1"/>
  <c r="U8" i="1"/>
  <c r="T8" i="1"/>
  <c r="N8" i="1"/>
  <c r="O8" i="1" s="1"/>
  <c r="M8" i="1"/>
  <c r="K8" i="1"/>
  <c r="I8" i="1"/>
  <c r="G8" i="1"/>
  <c r="U339" i="16" l="1"/>
  <c r="K339" i="16"/>
  <c r="I339" i="16"/>
  <c r="K338" i="16"/>
  <c r="U332" i="16"/>
  <c r="G332" i="16"/>
  <c r="U323" i="16"/>
  <c r="K323" i="16"/>
  <c r="I323" i="16"/>
  <c r="K317" i="16"/>
  <c r="U303" i="16"/>
  <c r="O303" i="16"/>
  <c r="U299" i="16"/>
  <c r="K299" i="16"/>
  <c r="U298" i="16"/>
  <c r="U285" i="16"/>
  <c r="O285" i="16"/>
  <c r="U275" i="16"/>
  <c r="U259" i="16"/>
  <c r="O259" i="16"/>
  <c r="T247" i="16"/>
  <c r="K247" i="16"/>
  <c r="U231" i="16"/>
  <c r="O231" i="16"/>
  <c r="T224" i="16"/>
  <c r="K224" i="16"/>
  <c r="U205" i="16"/>
  <c r="K205" i="16"/>
  <c r="O205" i="16"/>
  <c r="U204" i="16"/>
  <c r="U185" i="16"/>
  <c r="K185" i="16"/>
  <c r="U179" i="16"/>
  <c r="I179" i="16"/>
  <c r="K170" i="16"/>
  <c r="U157" i="16"/>
  <c r="I157" i="16"/>
  <c r="T150" i="16"/>
  <c r="K150" i="16"/>
  <c r="O150" i="16"/>
  <c r="U144" i="16"/>
  <c r="K137" i="16"/>
  <c r="U132" i="16"/>
  <c r="U126" i="16"/>
  <c r="N126" i="16"/>
  <c r="O126" i="16" s="1"/>
  <c r="K112" i="16"/>
  <c r="N112" i="16"/>
  <c r="O112" i="16" s="1"/>
  <c r="U106" i="16"/>
  <c r="I106" i="16"/>
  <c r="U102" i="16"/>
  <c r="I102" i="16"/>
  <c r="O102" i="16"/>
  <c r="I101" i="16"/>
  <c r="K96" i="16"/>
  <c r="T179" i="15"/>
  <c r="U179" i="15"/>
  <c r="U169" i="15"/>
  <c r="M163" i="15"/>
  <c r="K157" i="15"/>
  <c r="G144" i="15"/>
  <c r="U137" i="15"/>
  <c r="K132" i="15"/>
  <c r="U106" i="15"/>
  <c r="K106" i="15"/>
  <c r="G106" i="15"/>
  <c r="U102" i="15"/>
  <c r="G101" i="15"/>
  <c r="U96" i="15"/>
  <c r="K91" i="15"/>
  <c r="G91" i="15"/>
  <c r="U47" i="15"/>
  <c r="U35" i="15"/>
  <c r="U27" i="15"/>
  <c r="T19" i="15"/>
  <c r="U19" i="15"/>
  <c r="O19" i="15"/>
  <c r="K317" i="14"/>
  <c r="T231" i="14"/>
  <c r="U27" i="14"/>
  <c r="I96" i="16"/>
  <c r="O91" i="16"/>
  <c r="K85" i="16"/>
  <c r="O85" i="16"/>
  <c r="U78" i="16"/>
  <c r="T70" i="16"/>
  <c r="O70" i="16"/>
  <c r="G63" i="16"/>
  <c r="T58" i="16"/>
  <c r="U58" i="16"/>
  <c r="I58" i="16"/>
  <c r="O58" i="16"/>
  <c r="G54" i="16"/>
  <c r="G47" i="16"/>
  <c r="T40" i="16"/>
  <c r="U40" i="16"/>
  <c r="I40" i="16"/>
  <c r="O40" i="16"/>
  <c r="G35" i="16"/>
  <c r="G19" i="16"/>
  <c r="T10" i="16"/>
  <c r="U10" i="16"/>
  <c r="I10" i="16"/>
  <c r="O10" i="16"/>
  <c r="U339" i="15"/>
  <c r="O339" i="15"/>
  <c r="U338" i="15"/>
  <c r="I338" i="15"/>
  <c r="U337" i="15"/>
  <c r="K337" i="15"/>
  <c r="U323" i="15"/>
  <c r="O323" i="15"/>
  <c r="I317" i="15"/>
  <c r="K310" i="15"/>
  <c r="O310" i="15"/>
  <c r="T299" i="15"/>
  <c r="U299" i="15"/>
  <c r="O299" i="15"/>
  <c r="I298" i="15"/>
  <c r="K292" i="15"/>
  <c r="O292" i="15"/>
  <c r="T275" i="15"/>
  <c r="U275" i="15"/>
  <c r="O275" i="15"/>
  <c r="U267" i="15"/>
  <c r="I267" i="15"/>
  <c r="U260" i="15"/>
  <c r="K260" i="15"/>
  <c r="O260" i="15"/>
  <c r="T254" i="15"/>
  <c r="U254" i="15"/>
  <c r="U247" i="15"/>
  <c r="I247" i="15"/>
  <c r="U240" i="15"/>
  <c r="K240" i="15"/>
  <c r="U230" i="15"/>
  <c r="U224" i="15"/>
  <c r="I224" i="15"/>
  <c r="U216" i="15"/>
  <c r="K216" i="15"/>
  <c r="T204" i="15"/>
  <c r="U204" i="15"/>
  <c r="O204" i="15"/>
  <c r="I198" i="15"/>
  <c r="U191" i="15"/>
  <c r="K191" i="15"/>
  <c r="K169" i="15"/>
  <c r="U132" i="15"/>
  <c r="G132" i="15"/>
  <c r="U126" i="15"/>
  <c r="G121" i="15"/>
  <c r="U112" i="15"/>
  <c r="U91" i="15"/>
  <c r="U85" i="15"/>
  <c r="G84" i="15"/>
  <c r="U78" i="15"/>
  <c r="O78" i="15"/>
  <c r="U70" i="15"/>
  <c r="K70" i="15"/>
  <c r="G70" i="15"/>
  <c r="U63" i="15"/>
  <c r="G58" i="15"/>
  <c r="U54" i="15"/>
  <c r="U53" i="15"/>
  <c r="K53" i="15"/>
  <c r="G53" i="15"/>
  <c r="G40" i="15"/>
  <c r="K27" i="15"/>
  <c r="G27" i="15"/>
  <c r="K332" i="14"/>
  <c r="G298" i="14"/>
  <c r="K267" i="14"/>
  <c r="U224" i="14"/>
  <c r="U126" i="13"/>
  <c r="G126" i="13"/>
  <c r="T121" i="13"/>
  <c r="U121" i="13"/>
  <c r="U106" i="13"/>
  <c r="O106" i="13"/>
  <c r="U102" i="13"/>
  <c r="G102" i="13"/>
  <c r="T101" i="13"/>
  <c r="U101" i="13"/>
  <c r="U91" i="13"/>
  <c r="O91" i="13"/>
  <c r="U85" i="13"/>
  <c r="G85" i="13"/>
  <c r="T84" i="13"/>
  <c r="U84" i="13"/>
  <c r="U70" i="13"/>
  <c r="O70" i="13"/>
  <c r="U63" i="13"/>
  <c r="G63" i="13"/>
  <c r="T58" i="13"/>
  <c r="U58" i="13"/>
  <c r="O54" i="13"/>
  <c r="U53" i="13"/>
  <c r="O53" i="13"/>
  <c r="U47" i="13"/>
  <c r="G47" i="13"/>
  <c r="T40" i="13"/>
  <c r="U40" i="13"/>
  <c r="O35" i="13"/>
  <c r="U27" i="13"/>
  <c r="O27" i="13"/>
  <c r="U19" i="13"/>
  <c r="G19" i="13"/>
  <c r="T10" i="13"/>
  <c r="U10" i="13"/>
  <c r="K339" i="12"/>
  <c r="U332" i="12"/>
  <c r="K332" i="12"/>
  <c r="I332" i="12"/>
  <c r="K317" i="12"/>
  <c r="U303" i="12"/>
  <c r="G303" i="12"/>
  <c r="U299" i="12"/>
  <c r="I299" i="12"/>
  <c r="U285" i="12"/>
  <c r="I285" i="12"/>
  <c r="O285" i="12"/>
  <c r="U275" i="12"/>
  <c r="T267" i="12"/>
  <c r="M260" i="12"/>
  <c r="U259" i="12"/>
  <c r="I259" i="12"/>
  <c r="U254" i="12"/>
  <c r="I254" i="12"/>
  <c r="T247" i="12"/>
  <c r="U231" i="12"/>
  <c r="I231" i="12"/>
  <c r="G231" i="12"/>
  <c r="K230" i="12"/>
  <c r="I230" i="12"/>
  <c r="U205" i="12"/>
  <c r="N205" i="12"/>
  <c r="O205" i="12" s="1"/>
  <c r="U204" i="12"/>
  <c r="N185" i="12"/>
  <c r="O185" i="12" s="1"/>
  <c r="G185" i="12"/>
  <c r="T170" i="12"/>
  <c r="T137" i="12"/>
  <c r="I121" i="12"/>
  <c r="U112" i="12"/>
  <c r="O112" i="12"/>
  <c r="I101" i="12"/>
  <c r="U96" i="12"/>
  <c r="K84" i="12"/>
  <c r="I84" i="12"/>
  <c r="U78" i="12"/>
  <c r="I78" i="12"/>
  <c r="T70" i="12"/>
  <c r="U58" i="12"/>
  <c r="K58" i="12"/>
  <c r="I58" i="12"/>
  <c r="U54" i="12"/>
  <c r="I54" i="12"/>
  <c r="T53" i="12"/>
  <c r="O53" i="12"/>
  <c r="U40" i="12"/>
  <c r="K40" i="12"/>
  <c r="I40" i="12"/>
  <c r="U35" i="12"/>
  <c r="N19" i="12"/>
  <c r="U10" i="12"/>
  <c r="I10" i="12"/>
  <c r="U339" i="11"/>
  <c r="K339" i="11"/>
  <c r="O339" i="11"/>
  <c r="I332" i="11"/>
  <c r="U323" i="11"/>
  <c r="K323" i="11"/>
  <c r="T317" i="11"/>
  <c r="U317" i="11"/>
  <c r="K91" i="11"/>
  <c r="U85" i="11"/>
  <c r="G84" i="11"/>
  <c r="N339" i="13"/>
  <c r="O339" i="13" s="1"/>
  <c r="I137" i="13"/>
  <c r="U299" i="11"/>
  <c r="K299" i="11"/>
  <c r="O299" i="11"/>
  <c r="T298" i="11"/>
  <c r="U298" i="11"/>
  <c r="K275" i="11"/>
  <c r="O275" i="11"/>
  <c r="U267" i="11"/>
  <c r="U254" i="11"/>
  <c r="K254" i="11"/>
  <c r="O254" i="11"/>
  <c r="T247" i="11"/>
  <c r="U247" i="11"/>
  <c r="U240" i="11"/>
  <c r="U230" i="11"/>
  <c r="K230" i="11"/>
  <c r="T224" i="11"/>
  <c r="U224" i="11"/>
  <c r="U204" i="11"/>
  <c r="K204" i="11"/>
  <c r="O204" i="11"/>
  <c r="O185" i="11"/>
  <c r="T170" i="11"/>
  <c r="U170" i="11"/>
  <c r="K157" i="11"/>
  <c r="U150" i="11"/>
  <c r="K132" i="11"/>
  <c r="N126" i="11"/>
  <c r="M121" i="11"/>
  <c r="U112" i="11"/>
  <c r="U106" i="11"/>
  <c r="K106" i="11"/>
  <c r="G106" i="11"/>
  <c r="K102" i="11"/>
  <c r="T101" i="11"/>
  <c r="U101" i="11"/>
  <c r="N101" i="11"/>
  <c r="M96" i="11"/>
  <c r="U91" i="11"/>
  <c r="U84" i="11"/>
  <c r="N70" i="11"/>
  <c r="G19" i="14"/>
  <c r="G285" i="13"/>
  <c r="U137" i="13"/>
  <c r="U132" i="13"/>
  <c r="N63" i="11"/>
  <c r="U58" i="11"/>
  <c r="G58" i="11"/>
  <c r="U54" i="11"/>
  <c r="K54" i="11"/>
  <c r="O54" i="11"/>
  <c r="T47" i="11"/>
  <c r="G47" i="11"/>
  <c r="I40" i="11"/>
  <c r="G40" i="11"/>
  <c r="U35" i="11"/>
  <c r="K35" i="11"/>
  <c r="O35" i="11"/>
  <c r="T19" i="11"/>
  <c r="U19" i="11"/>
  <c r="G19" i="11"/>
  <c r="U10" i="11"/>
  <c r="I10" i="11"/>
  <c r="G10" i="11"/>
  <c r="U339" i="10"/>
  <c r="K338" i="10"/>
  <c r="U337" i="10"/>
  <c r="K332" i="10"/>
  <c r="G332" i="10"/>
  <c r="K323" i="10"/>
  <c r="U310" i="10"/>
  <c r="U303" i="10"/>
  <c r="K303" i="10"/>
  <c r="N303" i="10"/>
  <c r="O303" i="10" s="1"/>
  <c r="U298" i="10"/>
  <c r="K298" i="10"/>
  <c r="U292" i="10"/>
  <c r="K285" i="10"/>
  <c r="O285" i="10"/>
  <c r="U267" i="10"/>
  <c r="K267" i="10"/>
  <c r="U260" i="10"/>
  <c r="U259" i="10"/>
  <c r="K259" i="10"/>
  <c r="O259" i="10"/>
  <c r="K247" i="10"/>
  <c r="U240" i="10"/>
  <c r="N240" i="10"/>
  <c r="O240" i="10" s="1"/>
  <c r="U231" i="10"/>
  <c r="K231" i="10"/>
  <c r="O231" i="10"/>
  <c r="U224" i="10"/>
  <c r="K224" i="10"/>
  <c r="U216" i="10"/>
  <c r="K205" i="10"/>
  <c r="K198" i="10"/>
  <c r="O198" i="10"/>
  <c r="U191" i="10"/>
  <c r="N191" i="10"/>
  <c r="O191" i="10" s="1"/>
  <c r="U185" i="10"/>
  <c r="K185" i="10"/>
  <c r="O185" i="10"/>
  <c r="U179" i="10"/>
  <c r="N179" i="10"/>
  <c r="O179" i="10" s="1"/>
  <c r="U170" i="10"/>
  <c r="O170" i="10"/>
  <c r="U169" i="10"/>
  <c r="U163" i="10"/>
  <c r="N157" i="10"/>
  <c r="O157" i="10" s="1"/>
  <c r="T150" i="10"/>
  <c r="I259" i="9"/>
  <c r="M247" i="9"/>
  <c r="G35" i="9"/>
  <c r="I27" i="9"/>
  <c r="K231" i="7"/>
  <c r="U230" i="7"/>
  <c r="U323" i="6"/>
  <c r="U191" i="14"/>
  <c r="N121" i="14"/>
  <c r="U259" i="13"/>
  <c r="G231" i="13"/>
  <c r="O150" i="10"/>
  <c r="M150" i="10"/>
  <c r="O144" i="10"/>
  <c r="K137" i="10"/>
  <c r="O137" i="10"/>
  <c r="U132" i="10"/>
  <c r="O126" i="10"/>
  <c r="T121" i="10"/>
  <c r="O121" i="10"/>
  <c r="O106" i="10"/>
  <c r="T102" i="10"/>
  <c r="O102" i="10"/>
  <c r="T101" i="10"/>
  <c r="O101" i="10"/>
  <c r="O91" i="10"/>
  <c r="O85" i="10"/>
  <c r="T84" i="10"/>
  <c r="O84" i="10"/>
  <c r="O70" i="10"/>
  <c r="T58" i="10"/>
  <c r="O58" i="10"/>
  <c r="G54" i="10"/>
  <c r="I53" i="10"/>
  <c r="O53" i="10"/>
  <c r="O47" i="10"/>
  <c r="T40" i="10"/>
  <c r="O40" i="10"/>
  <c r="G35" i="10"/>
  <c r="I27" i="10"/>
  <c r="O27" i="10"/>
  <c r="O19" i="10"/>
  <c r="T10" i="10"/>
  <c r="O10" i="10"/>
  <c r="U339" i="9"/>
  <c r="M338" i="9"/>
  <c r="U337" i="9"/>
  <c r="O337" i="9"/>
  <c r="U332" i="9"/>
  <c r="K332" i="9"/>
  <c r="N332" i="9"/>
  <c r="O332" i="9" s="1"/>
  <c r="U323" i="9"/>
  <c r="U310" i="9"/>
  <c r="U303" i="9"/>
  <c r="K303" i="9"/>
  <c r="K299" i="9"/>
  <c r="U292" i="9"/>
  <c r="G292" i="9"/>
  <c r="U285" i="9"/>
  <c r="U275" i="9"/>
  <c r="U260" i="9"/>
  <c r="U259" i="9"/>
  <c r="O259" i="9"/>
  <c r="K254" i="9"/>
  <c r="K27" i="9"/>
  <c r="U310" i="6"/>
  <c r="U299" i="6"/>
  <c r="U292" i="6"/>
  <c r="I191" i="14"/>
  <c r="M121" i="14"/>
  <c r="O101" i="14"/>
  <c r="I27" i="14"/>
  <c r="T275" i="13"/>
  <c r="U231" i="13"/>
  <c r="G185" i="13"/>
  <c r="U179" i="13"/>
  <c r="U240" i="9"/>
  <c r="U231" i="9"/>
  <c r="U230" i="9"/>
  <c r="U216" i="9"/>
  <c r="U205" i="9"/>
  <c r="I205" i="9"/>
  <c r="K204" i="9"/>
  <c r="M198" i="9"/>
  <c r="U191" i="9"/>
  <c r="U185" i="9"/>
  <c r="O185" i="9"/>
  <c r="U179" i="9"/>
  <c r="U169" i="9"/>
  <c r="G169" i="9"/>
  <c r="U163" i="9"/>
  <c r="U157" i="9"/>
  <c r="N157" i="9"/>
  <c r="O157" i="9" s="1"/>
  <c r="U150" i="9"/>
  <c r="G150" i="9"/>
  <c r="T144" i="9"/>
  <c r="O144" i="9"/>
  <c r="T137" i="9"/>
  <c r="I137" i="9"/>
  <c r="G137" i="9"/>
  <c r="U132" i="9"/>
  <c r="K132" i="9"/>
  <c r="I132" i="9"/>
  <c r="O132" i="9"/>
  <c r="T121" i="9"/>
  <c r="O121" i="9"/>
  <c r="T112" i="9"/>
  <c r="I112" i="9"/>
  <c r="G112" i="9"/>
  <c r="U106" i="9"/>
  <c r="K106" i="9"/>
  <c r="I106" i="9"/>
  <c r="O106" i="9"/>
  <c r="T101" i="9"/>
  <c r="O101" i="9"/>
  <c r="T96" i="9"/>
  <c r="I96" i="9"/>
  <c r="G96" i="9"/>
  <c r="U91" i="9"/>
  <c r="K91" i="9"/>
  <c r="I91" i="9"/>
  <c r="O91" i="9"/>
  <c r="T84" i="9"/>
  <c r="O84" i="9"/>
  <c r="T78" i="9"/>
  <c r="I78" i="9"/>
  <c r="G78" i="9"/>
  <c r="U70" i="9"/>
  <c r="K70" i="9"/>
  <c r="I70" i="9"/>
  <c r="O70" i="9"/>
  <c r="T58" i="9"/>
  <c r="O58" i="9"/>
  <c r="T54" i="9"/>
  <c r="I54" i="9"/>
  <c r="G54" i="9"/>
  <c r="U53" i="9"/>
  <c r="K53" i="9"/>
  <c r="I53" i="9"/>
  <c r="O53" i="9"/>
  <c r="T35" i="9"/>
  <c r="I35" i="9"/>
  <c r="K205" i="7"/>
  <c r="K317" i="6"/>
  <c r="U170" i="14"/>
  <c r="T70" i="14"/>
  <c r="O299" i="13"/>
  <c r="U337" i="8"/>
  <c r="I332" i="8"/>
  <c r="G332" i="8"/>
  <c r="O317" i="8"/>
  <c r="T310" i="8"/>
  <c r="U310" i="8"/>
  <c r="I303" i="8"/>
  <c r="G303" i="8"/>
  <c r="O298" i="8"/>
  <c r="I285" i="8"/>
  <c r="G285" i="8"/>
  <c r="U260" i="8"/>
  <c r="I231" i="8"/>
  <c r="G231" i="8"/>
  <c r="T216" i="8"/>
  <c r="U216" i="8"/>
  <c r="O216" i="8"/>
  <c r="I205" i="8"/>
  <c r="G205" i="8"/>
  <c r="T191" i="8"/>
  <c r="U191" i="8"/>
  <c r="O191" i="8"/>
  <c r="I185" i="8"/>
  <c r="G185" i="8"/>
  <c r="O170" i="8"/>
  <c r="U163" i="8"/>
  <c r="I163" i="8"/>
  <c r="G163" i="8"/>
  <c r="T144" i="8"/>
  <c r="U144" i="8"/>
  <c r="O144" i="8"/>
  <c r="I137" i="8"/>
  <c r="G137" i="8"/>
  <c r="U121" i="8"/>
  <c r="U106" i="8"/>
  <c r="U101" i="8"/>
  <c r="N101" i="8"/>
  <c r="O101" i="8" s="1"/>
  <c r="U310" i="7"/>
  <c r="N310" i="7"/>
  <c r="K303" i="7"/>
  <c r="K299" i="7"/>
  <c r="K259" i="7"/>
  <c r="N231" i="7"/>
  <c r="O231" i="7" s="1"/>
  <c r="U275" i="6"/>
  <c r="U157" i="13"/>
  <c r="I96" i="8"/>
  <c r="G96" i="8"/>
  <c r="U91" i="8"/>
  <c r="I78" i="8"/>
  <c r="G78" i="8"/>
  <c r="U70" i="8"/>
  <c r="U58" i="8"/>
  <c r="I58" i="8"/>
  <c r="O58" i="8"/>
  <c r="N54" i="8"/>
  <c r="O54" i="8" s="1"/>
  <c r="G54" i="8"/>
  <c r="O47" i="8"/>
  <c r="T40" i="8"/>
  <c r="U40" i="8"/>
  <c r="O19" i="8"/>
  <c r="T10" i="8"/>
  <c r="U10" i="8"/>
  <c r="I10" i="8"/>
  <c r="U339" i="7"/>
  <c r="K339" i="7"/>
  <c r="U337" i="7"/>
  <c r="U332" i="7"/>
  <c r="K332" i="7"/>
  <c r="I332" i="7"/>
  <c r="G332" i="7"/>
  <c r="K323" i="7"/>
  <c r="U317" i="7"/>
  <c r="U303" i="7"/>
  <c r="K285" i="7"/>
  <c r="U260" i="7"/>
  <c r="K185" i="7"/>
  <c r="M132" i="14"/>
  <c r="O58" i="14"/>
  <c r="U53" i="14"/>
  <c r="U332" i="13"/>
  <c r="U303" i="13"/>
  <c r="N275" i="13"/>
  <c r="O275" i="13" s="1"/>
  <c r="U230" i="13"/>
  <c r="M179" i="13"/>
  <c r="N169" i="13"/>
  <c r="O169" i="13" s="1"/>
  <c r="K179" i="7"/>
  <c r="U170" i="7"/>
  <c r="O169" i="7"/>
  <c r="T163" i="7"/>
  <c r="U163" i="7"/>
  <c r="K163" i="7"/>
  <c r="O163" i="7"/>
  <c r="U137" i="7"/>
  <c r="N137" i="7"/>
  <c r="O137" i="7" s="1"/>
  <c r="I132" i="7"/>
  <c r="M126" i="7"/>
  <c r="O126" i="7"/>
  <c r="M121" i="7"/>
  <c r="O121" i="7"/>
  <c r="U112" i="7"/>
  <c r="O112" i="7"/>
  <c r="U106" i="7"/>
  <c r="M106" i="7"/>
  <c r="U102" i="7"/>
  <c r="N102" i="7"/>
  <c r="O102" i="7" s="1"/>
  <c r="U101" i="7"/>
  <c r="N101" i="7"/>
  <c r="G101" i="7"/>
  <c r="T96" i="7"/>
  <c r="K96" i="7"/>
  <c r="N96" i="7"/>
  <c r="O96" i="7" s="1"/>
  <c r="G96" i="7"/>
  <c r="U91" i="7"/>
  <c r="U85" i="7"/>
  <c r="O85" i="7"/>
  <c r="T78" i="7"/>
  <c r="U78" i="7"/>
  <c r="U70" i="7"/>
  <c r="I70" i="7"/>
  <c r="G70" i="7"/>
  <c r="U63" i="7"/>
  <c r="O63" i="7"/>
  <c r="T54" i="7"/>
  <c r="U54" i="7"/>
  <c r="I53" i="7"/>
  <c r="G53" i="7"/>
  <c r="U47" i="7"/>
  <c r="O47" i="7"/>
  <c r="T35" i="7"/>
  <c r="U35" i="7"/>
  <c r="U27" i="7"/>
  <c r="I27" i="7"/>
  <c r="G27" i="7"/>
  <c r="O19" i="7"/>
  <c r="U339" i="6"/>
  <c r="U338" i="6"/>
  <c r="T332" i="6"/>
  <c r="U332" i="6"/>
  <c r="O332" i="6"/>
  <c r="U285" i="6"/>
  <c r="U267" i="6"/>
  <c r="K267" i="6"/>
  <c r="O267" i="6"/>
  <c r="N260" i="6"/>
  <c r="O260" i="6" s="1"/>
  <c r="T259" i="6"/>
  <c r="U259" i="6"/>
  <c r="O259" i="6"/>
  <c r="U254" i="6"/>
  <c r="N254" i="6"/>
  <c r="O254" i="6" s="1"/>
  <c r="U247" i="6"/>
  <c r="K247" i="6"/>
  <c r="U240" i="6"/>
  <c r="T231" i="6"/>
  <c r="U231" i="6"/>
  <c r="N231" i="6"/>
  <c r="O231" i="6" s="1"/>
  <c r="U230" i="6"/>
  <c r="U216" i="6"/>
  <c r="T205" i="6"/>
  <c r="U205" i="6"/>
  <c r="U198" i="6"/>
  <c r="G198" i="6"/>
  <c r="U191" i="6"/>
  <c r="T185" i="6"/>
  <c r="K185" i="6"/>
  <c r="U179" i="6"/>
  <c r="U170" i="6"/>
  <c r="G170" i="6"/>
  <c r="U169" i="6"/>
  <c r="U163" i="6"/>
  <c r="K163" i="6"/>
  <c r="O163" i="6"/>
  <c r="U157" i="6"/>
  <c r="K157" i="6"/>
  <c r="U150" i="6"/>
  <c r="N150" i="6"/>
  <c r="O150" i="6" s="1"/>
  <c r="U144" i="6"/>
  <c r="U137" i="6"/>
  <c r="K137" i="6"/>
  <c r="N132" i="6"/>
  <c r="O132" i="6" s="1"/>
  <c r="M126" i="6"/>
  <c r="O126" i="6"/>
  <c r="T106" i="6"/>
  <c r="I106" i="6"/>
  <c r="G106" i="6"/>
  <c r="U102" i="6"/>
  <c r="I102" i="6"/>
  <c r="O101" i="6"/>
  <c r="T96" i="6"/>
  <c r="T91" i="6"/>
  <c r="I91" i="6"/>
  <c r="G91" i="6"/>
  <c r="U85" i="6"/>
  <c r="I85" i="6"/>
  <c r="O85" i="6"/>
  <c r="T70" i="6"/>
  <c r="I70" i="6"/>
  <c r="G70" i="6"/>
  <c r="I63" i="6"/>
  <c r="O63" i="6"/>
  <c r="T53" i="6"/>
  <c r="I53" i="6"/>
  <c r="G53" i="6"/>
  <c r="U47" i="6"/>
  <c r="I47" i="6"/>
  <c r="T35" i="6"/>
  <c r="T27" i="6"/>
  <c r="G27" i="6"/>
  <c r="K247" i="4"/>
  <c r="K240" i="4"/>
  <c r="M216" i="4"/>
  <c r="T102" i="14"/>
  <c r="U91" i="14"/>
  <c r="G63" i="14"/>
  <c r="G205" i="13"/>
  <c r="U144" i="13"/>
  <c r="G137" i="13"/>
  <c r="U19" i="6"/>
  <c r="I19" i="6"/>
  <c r="O10" i="6"/>
  <c r="U339" i="5"/>
  <c r="U338" i="5"/>
  <c r="O338" i="5"/>
  <c r="U337" i="5"/>
  <c r="U332" i="5"/>
  <c r="O332" i="5"/>
  <c r="U317" i="5"/>
  <c r="O317" i="5"/>
  <c r="U310" i="5"/>
  <c r="U303" i="5"/>
  <c r="U299" i="5"/>
  <c r="U298" i="5"/>
  <c r="O298" i="5"/>
  <c r="U292" i="5"/>
  <c r="U285" i="5"/>
  <c r="U275" i="5"/>
  <c r="U260" i="5"/>
  <c r="U259" i="5"/>
  <c r="U254" i="5"/>
  <c r="U247" i="5"/>
  <c r="O247" i="5"/>
  <c r="U240" i="5"/>
  <c r="U231" i="5"/>
  <c r="I230" i="5"/>
  <c r="U224" i="5"/>
  <c r="K224" i="5"/>
  <c r="U205" i="5"/>
  <c r="N205" i="5"/>
  <c r="O205" i="5" s="1"/>
  <c r="U204" i="5"/>
  <c r="T198" i="5"/>
  <c r="U198" i="5"/>
  <c r="O198" i="5"/>
  <c r="U185" i="5"/>
  <c r="N185" i="5"/>
  <c r="O185" i="5" s="1"/>
  <c r="U179" i="5"/>
  <c r="K170" i="5"/>
  <c r="U163" i="5"/>
  <c r="N163" i="5"/>
  <c r="O163" i="5" s="1"/>
  <c r="U157" i="5"/>
  <c r="N137" i="5"/>
  <c r="O137" i="5" s="1"/>
  <c r="U132" i="5"/>
  <c r="I132" i="5"/>
  <c r="U126" i="5"/>
  <c r="O126" i="5"/>
  <c r="U121" i="5"/>
  <c r="G121" i="5"/>
  <c r="U292" i="4"/>
  <c r="U275" i="4"/>
  <c r="U224" i="4"/>
  <c r="I224" i="4"/>
  <c r="U216" i="4"/>
  <c r="K204" i="4"/>
  <c r="T112" i="5"/>
  <c r="U112" i="5"/>
  <c r="K112" i="5"/>
  <c r="G112" i="5"/>
  <c r="U106" i="5"/>
  <c r="U102" i="5"/>
  <c r="M102" i="5"/>
  <c r="G102" i="5"/>
  <c r="U101" i="5"/>
  <c r="I101" i="5"/>
  <c r="U96" i="5"/>
  <c r="I96" i="5"/>
  <c r="U91" i="5"/>
  <c r="K91" i="5"/>
  <c r="O91" i="5"/>
  <c r="T85" i="5"/>
  <c r="G84" i="5"/>
  <c r="U78" i="5"/>
  <c r="I78" i="5"/>
  <c r="O78" i="5"/>
  <c r="U70" i="5"/>
  <c r="K70" i="5"/>
  <c r="O70" i="5"/>
  <c r="T63" i="5"/>
  <c r="G58" i="5"/>
  <c r="U54" i="5"/>
  <c r="I54" i="5"/>
  <c r="O54" i="5"/>
  <c r="U53" i="5"/>
  <c r="K53" i="5"/>
  <c r="O53" i="5"/>
  <c r="T47" i="5"/>
  <c r="G40" i="5"/>
  <c r="U35" i="5"/>
  <c r="I35" i="5"/>
  <c r="O35" i="5"/>
  <c r="K27" i="5"/>
  <c r="O27" i="5"/>
  <c r="T19" i="5"/>
  <c r="G10" i="5"/>
  <c r="U339" i="4"/>
  <c r="K339" i="4"/>
  <c r="U338" i="4"/>
  <c r="M337" i="4"/>
  <c r="K337" i="4"/>
  <c r="O332" i="4"/>
  <c r="U323" i="4"/>
  <c r="K323" i="4"/>
  <c r="O323" i="4"/>
  <c r="K317" i="4"/>
  <c r="T310" i="4"/>
  <c r="N303" i="4"/>
  <c r="O303" i="4" s="1"/>
  <c r="U299" i="4"/>
  <c r="I299" i="4"/>
  <c r="U298" i="4"/>
  <c r="I298" i="4"/>
  <c r="U254" i="4"/>
  <c r="T231" i="4"/>
  <c r="M231" i="4"/>
  <c r="N204" i="4"/>
  <c r="O204" i="4" s="1"/>
  <c r="G102" i="14"/>
  <c r="G85" i="14"/>
  <c r="U198" i="4"/>
  <c r="K198" i="4"/>
  <c r="I198" i="4"/>
  <c r="U191" i="4"/>
  <c r="M185" i="4"/>
  <c r="T179" i="4"/>
  <c r="K179" i="4"/>
  <c r="T170" i="4"/>
  <c r="M170" i="4"/>
  <c r="K170" i="4"/>
  <c r="I170" i="4"/>
  <c r="T169" i="4"/>
  <c r="N169" i="4"/>
  <c r="O169" i="4" s="1"/>
  <c r="U163" i="4"/>
  <c r="U157" i="4"/>
  <c r="K150" i="4"/>
  <c r="I150" i="4"/>
  <c r="G150" i="4"/>
  <c r="U144" i="4"/>
  <c r="K144" i="4"/>
  <c r="U132" i="4"/>
  <c r="U126" i="4"/>
  <c r="K126" i="4"/>
  <c r="I126" i="4"/>
  <c r="G126" i="4"/>
  <c r="K121" i="4"/>
  <c r="U106" i="4"/>
  <c r="U102" i="4"/>
  <c r="K102" i="4"/>
  <c r="I102" i="4"/>
  <c r="G102" i="4"/>
  <c r="U101" i="4"/>
  <c r="K101" i="4"/>
  <c r="U91" i="4"/>
  <c r="U85" i="4"/>
  <c r="K85" i="4"/>
  <c r="I85" i="4"/>
  <c r="G85" i="4"/>
  <c r="T84" i="4"/>
  <c r="K84" i="4"/>
  <c r="U70" i="4"/>
  <c r="K63" i="4"/>
  <c r="I63" i="4"/>
  <c r="G63" i="4"/>
  <c r="U58" i="4"/>
  <c r="K58" i="4"/>
  <c r="U47" i="4"/>
  <c r="K47" i="4"/>
  <c r="I47" i="4"/>
  <c r="G47" i="4"/>
  <c r="U40" i="4"/>
  <c r="M35" i="4"/>
  <c r="M27" i="4"/>
  <c r="I19" i="4"/>
  <c r="U10" i="4"/>
  <c r="U339" i="3"/>
  <c r="K339" i="3"/>
  <c r="O339" i="3"/>
  <c r="U338" i="3"/>
  <c r="I338" i="3"/>
  <c r="U310" i="3"/>
  <c r="M303" i="3"/>
  <c r="U299" i="3"/>
  <c r="K299" i="3"/>
  <c r="O299" i="3"/>
  <c r="U231" i="1"/>
  <c r="N231" i="1"/>
  <c r="O231" i="1" s="1"/>
  <c r="U230" i="1"/>
  <c r="K259" i="14"/>
  <c r="U205" i="14"/>
  <c r="K170" i="14"/>
  <c r="U267" i="3"/>
  <c r="I267" i="3"/>
  <c r="U260" i="3"/>
  <c r="U254" i="3"/>
  <c r="O254" i="3"/>
  <c r="U247" i="3"/>
  <c r="M231" i="3"/>
  <c r="K216" i="3"/>
  <c r="U204" i="3"/>
  <c r="K191" i="3"/>
  <c r="U170" i="3"/>
  <c r="I170" i="3"/>
  <c r="U157" i="3"/>
  <c r="O157" i="3"/>
  <c r="U106" i="3"/>
  <c r="O106" i="3"/>
  <c r="U102" i="3"/>
  <c r="I102" i="3"/>
  <c r="U101" i="3"/>
  <c r="O101" i="3"/>
  <c r="I85" i="3"/>
  <c r="N84" i="3"/>
  <c r="G78" i="3"/>
  <c r="K70" i="3"/>
  <c r="G70" i="3"/>
  <c r="T63" i="3"/>
  <c r="K63" i="3"/>
  <c r="M54" i="3"/>
  <c r="U260" i="2"/>
  <c r="U259" i="2"/>
  <c r="U254" i="2"/>
  <c r="K240" i="2"/>
  <c r="O240" i="2"/>
  <c r="U231" i="2"/>
  <c r="I231" i="2"/>
  <c r="U216" i="2"/>
  <c r="K216" i="2"/>
  <c r="U205" i="2"/>
  <c r="K204" i="2"/>
  <c r="K191" i="2"/>
  <c r="U157" i="2"/>
  <c r="G157" i="2"/>
  <c r="O299" i="1"/>
  <c r="U267" i="1"/>
  <c r="U338" i="14"/>
  <c r="G338" i="14"/>
  <c r="I337" i="14"/>
  <c r="U285" i="14"/>
  <c r="G224" i="14"/>
  <c r="U216" i="13"/>
  <c r="U205" i="13"/>
  <c r="K185" i="13"/>
  <c r="G47" i="3"/>
  <c r="U19" i="3"/>
  <c r="U339" i="2"/>
  <c r="M338" i="2"/>
  <c r="U337" i="2"/>
  <c r="U332" i="2"/>
  <c r="I332" i="2"/>
  <c r="U310" i="2"/>
  <c r="O310" i="2"/>
  <c r="U303" i="2"/>
  <c r="U292" i="2"/>
  <c r="U285" i="2"/>
  <c r="I285" i="2"/>
  <c r="U275" i="2"/>
  <c r="M267" i="2"/>
  <c r="K260" i="2"/>
  <c r="G260" i="2"/>
  <c r="G254" i="2"/>
  <c r="U240" i="2"/>
  <c r="G230" i="2"/>
  <c r="G216" i="2"/>
  <c r="U204" i="2"/>
  <c r="U170" i="2"/>
  <c r="U163" i="2"/>
  <c r="G163" i="2"/>
  <c r="I157" i="2"/>
  <c r="U299" i="1"/>
  <c r="N298" i="1"/>
  <c r="O298" i="1" s="1"/>
  <c r="U275" i="1"/>
  <c r="G247" i="1"/>
  <c r="K231" i="1"/>
  <c r="I310" i="14"/>
  <c r="K298" i="14"/>
  <c r="I292" i="14"/>
  <c r="T205" i="14"/>
  <c r="I91" i="14"/>
  <c r="U137" i="2"/>
  <c r="I137" i="2"/>
  <c r="G137" i="2"/>
  <c r="U132" i="2"/>
  <c r="I132" i="2"/>
  <c r="G132" i="2"/>
  <c r="T112" i="2"/>
  <c r="U112" i="2"/>
  <c r="I112" i="2"/>
  <c r="G112" i="2"/>
  <c r="U106" i="2"/>
  <c r="I106" i="2"/>
  <c r="G106" i="2"/>
  <c r="M102" i="2"/>
  <c r="T96" i="2"/>
  <c r="U96" i="2"/>
  <c r="I96" i="2"/>
  <c r="G96" i="2"/>
  <c r="U91" i="2"/>
  <c r="I91" i="2"/>
  <c r="G91" i="2"/>
  <c r="O84" i="2"/>
  <c r="T78" i="2"/>
  <c r="U78" i="2"/>
  <c r="I78" i="2"/>
  <c r="G78" i="2"/>
  <c r="I70" i="2"/>
  <c r="T54" i="2"/>
  <c r="U54" i="2"/>
  <c r="I54" i="2"/>
  <c r="G54" i="2"/>
  <c r="U53" i="2"/>
  <c r="I53" i="2"/>
  <c r="G53" i="2"/>
  <c r="T35" i="2"/>
  <c r="U35" i="2"/>
  <c r="I35" i="2"/>
  <c r="G35" i="2"/>
  <c r="U27" i="2"/>
  <c r="I27" i="2"/>
  <c r="G27" i="2"/>
  <c r="M19" i="2"/>
  <c r="O10" i="2"/>
  <c r="U339" i="1"/>
  <c r="N338" i="1"/>
  <c r="O338" i="1" s="1"/>
  <c r="U332" i="1"/>
  <c r="K332" i="1"/>
  <c r="O332" i="1"/>
  <c r="U323" i="1"/>
  <c r="U317" i="1"/>
  <c r="K303" i="1"/>
  <c r="T260" i="1"/>
  <c r="U254" i="1"/>
  <c r="K303" i="14"/>
  <c r="K260" i="14"/>
  <c r="K247" i="14"/>
  <c r="K240" i="14"/>
  <c r="U224" i="1"/>
  <c r="U216" i="1"/>
  <c r="U205" i="1"/>
  <c r="U204" i="1"/>
  <c r="N198" i="1"/>
  <c r="O198" i="1" s="1"/>
  <c r="G198" i="1"/>
  <c r="K185" i="1"/>
  <c r="N170" i="1"/>
  <c r="O170" i="1" s="1"/>
  <c r="G170" i="1"/>
  <c r="K169" i="1"/>
  <c r="U163" i="1"/>
  <c r="U157" i="1"/>
  <c r="N157" i="1"/>
  <c r="O157" i="1" s="1"/>
  <c r="U150" i="1"/>
  <c r="U144" i="1"/>
  <c r="U137" i="1"/>
  <c r="N137" i="1"/>
  <c r="O137" i="1" s="1"/>
  <c r="M126" i="1"/>
  <c r="T112" i="1"/>
  <c r="U112" i="1"/>
  <c r="U106" i="1"/>
  <c r="I106" i="1"/>
  <c r="U102" i="1"/>
  <c r="K102" i="1"/>
  <c r="T96" i="1"/>
  <c r="U96" i="1"/>
  <c r="U91" i="1"/>
  <c r="I91" i="1"/>
  <c r="K85" i="1"/>
  <c r="T78" i="1"/>
  <c r="U78" i="1"/>
  <c r="I70" i="1"/>
  <c r="U63" i="1"/>
  <c r="K63" i="1"/>
  <c r="T54" i="1"/>
  <c r="U54" i="1"/>
  <c r="U53" i="1"/>
  <c r="I53" i="1"/>
  <c r="U47" i="1"/>
  <c r="K47" i="1"/>
  <c r="T35" i="1"/>
  <c r="U35" i="1"/>
  <c r="I27" i="1"/>
  <c r="U19" i="1"/>
  <c r="K19" i="1"/>
  <c r="K338" i="14"/>
  <c r="K224" i="14"/>
  <c r="M144" i="14"/>
  <c r="G299" i="16"/>
  <c r="I299" i="16"/>
  <c r="G275" i="16"/>
  <c r="I275" i="16"/>
  <c r="M267" i="16"/>
  <c r="O267" i="16"/>
  <c r="K267" i="16"/>
  <c r="G254" i="16"/>
  <c r="I254" i="16"/>
  <c r="G230" i="16"/>
  <c r="I230" i="16"/>
  <c r="M163" i="16"/>
  <c r="O163" i="16"/>
  <c r="K163" i="16"/>
  <c r="M126" i="16"/>
  <c r="K126" i="16"/>
  <c r="M102" i="16"/>
  <c r="K102" i="16"/>
  <c r="O96" i="16"/>
  <c r="M96" i="16"/>
  <c r="O84" i="16"/>
  <c r="K84" i="16"/>
  <c r="M84" i="16"/>
  <c r="M70" i="16"/>
  <c r="K70" i="16"/>
  <c r="I70" i="16"/>
  <c r="G70" i="16"/>
  <c r="M58" i="16"/>
  <c r="K58" i="16"/>
  <c r="M53" i="16"/>
  <c r="K53" i="16"/>
  <c r="O53" i="16"/>
  <c r="I53" i="16"/>
  <c r="G53" i="16"/>
  <c r="M40" i="16"/>
  <c r="K40" i="16"/>
  <c r="M27" i="16"/>
  <c r="K27" i="16"/>
  <c r="O27" i="16"/>
  <c r="M10" i="16"/>
  <c r="K10" i="16"/>
  <c r="M339" i="15"/>
  <c r="K339" i="15"/>
  <c r="G332" i="15"/>
  <c r="I332" i="15"/>
  <c r="G285" i="15"/>
  <c r="I285" i="15"/>
  <c r="I260" i="15"/>
  <c r="G260" i="15"/>
  <c r="G259" i="15"/>
  <c r="I259" i="15"/>
  <c r="M254" i="15"/>
  <c r="K254" i="15"/>
  <c r="I240" i="15"/>
  <c r="G240" i="15"/>
  <c r="G231" i="15"/>
  <c r="I231" i="15"/>
  <c r="M230" i="15"/>
  <c r="K230" i="15"/>
  <c r="G205" i="15"/>
  <c r="I205" i="15"/>
  <c r="I204" i="15"/>
  <c r="G204" i="15"/>
  <c r="G185" i="15"/>
  <c r="I185" i="15"/>
  <c r="M179" i="15"/>
  <c r="K179" i="15"/>
  <c r="O126" i="15"/>
  <c r="K126" i="15"/>
  <c r="O102" i="15"/>
  <c r="K102" i="15"/>
  <c r="I35" i="15"/>
  <c r="G35" i="15"/>
  <c r="G317" i="14"/>
  <c r="N317" i="14"/>
  <c r="O317" i="14" s="1"/>
  <c r="M285" i="14"/>
  <c r="K285" i="14"/>
  <c r="G260" i="14"/>
  <c r="I260" i="14"/>
  <c r="G240" i="14"/>
  <c r="I240" i="14"/>
  <c r="G216" i="14"/>
  <c r="I216" i="14"/>
  <c r="I198" i="14"/>
  <c r="G198" i="14"/>
  <c r="M185" i="14"/>
  <c r="K185" i="14"/>
  <c r="M163" i="14"/>
  <c r="K163" i="14"/>
  <c r="O163" i="14"/>
  <c r="I163" i="14"/>
  <c r="G163" i="14"/>
  <c r="M150" i="14"/>
  <c r="K150" i="14"/>
  <c r="O137" i="14"/>
  <c r="K137" i="14"/>
  <c r="M137" i="14"/>
  <c r="G132" i="14"/>
  <c r="I132" i="14"/>
  <c r="M126" i="14"/>
  <c r="K126" i="14"/>
  <c r="O126" i="14"/>
  <c r="G126" i="14"/>
  <c r="I126" i="14"/>
  <c r="O112" i="14"/>
  <c r="K112" i="14"/>
  <c r="M112" i="14"/>
  <c r="I101" i="14"/>
  <c r="G101" i="14"/>
  <c r="M91" i="14"/>
  <c r="K91" i="14"/>
  <c r="I84" i="14"/>
  <c r="G84" i="14"/>
  <c r="M70" i="14"/>
  <c r="K70" i="14"/>
  <c r="I70" i="14"/>
  <c r="G70" i="14"/>
  <c r="I58" i="14"/>
  <c r="G58" i="14"/>
  <c r="G54" i="14"/>
  <c r="I54" i="14"/>
  <c r="M53" i="14"/>
  <c r="K53" i="14"/>
  <c r="I53" i="14"/>
  <c r="G53" i="14"/>
  <c r="G47" i="14"/>
  <c r="I47" i="14"/>
  <c r="I35" i="14"/>
  <c r="G35" i="14"/>
  <c r="M27" i="14"/>
  <c r="K27" i="14"/>
  <c r="I338" i="13"/>
  <c r="G338" i="13"/>
  <c r="K337" i="13"/>
  <c r="O337" i="13"/>
  <c r="I337" i="13"/>
  <c r="G337" i="13"/>
  <c r="G332" i="13"/>
  <c r="N332" i="13"/>
  <c r="O332" i="13" s="1"/>
  <c r="M332" i="13"/>
  <c r="K332" i="13"/>
  <c r="I317" i="13"/>
  <c r="G317" i="13"/>
  <c r="G310" i="13"/>
  <c r="I310" i="13"/>
  <c r="M303" i="13"/>
  <c r="K303" i="13"/>
  <c r="I298" i="13"/>
  <c r="G298" i="13"/>
  <c r="K292" i="13"/>
  <c r="O292" i="13"/>
  <c r="M285" i="13"/>
  <c r="K285" i="13"/>
  <c r="I267" i="13"/>
  <c r="G267" i="13"/>
  <c r="G260" i="13"/>
  <c r="I260" i="13"/>
  <c r="M259" i="13"/>
  <c r="K259" i="13"/>
  <c r="M254" i="13"/>
  <c r="K254" i="13"/>
  <c r="K247" i="13"/>
  <c r="M247" i="13"/>
  <c r="I247" i="13"/>
  <c r="G247" i="13"/>
  <c r="K240" i="13"/>
  <c r="O240" i="13"/>
  <c r="M231" i="13"/>
  <c r="K231" i="13"/>
  <c r="I224" i="13"/>
  <c r="G224" i="13"/>
  <c r="K216" i="13"/>
  <c r="O216" i="13"/>
  <c r="M205" i="13"/>
  <c r="K205" i="13"/>
  <c r="M204" i="13"/>
  <c r="K204" i="13"/>
  <c r="K198" i="13"/>
  <c r="M198" i="13"/>
  <c r="I198" i="13"/>
  <c r="G198" i="13"/>
  <c r="K191" i="13"/>
  <c r="O191" i="13"/>
  <c r="I191" i="13"/>
  <c r="G191" i="13"/>
  <c r="M163" i="13"/>
  <c r="K163" i="13"/>
  <c r="K157" i="13"/>
  <c r="M157" i="13"/>
  <c r="I144" i="13"/>
  <c r="G144" i="13"/>
  <c r="M137" i="13"/>
  <c r="K137" i="13"/>
  <c r="I132" i="13"/>
  <c r="G132" i="13"/>
  <c r="M126" i="13"/>
  <c r="K126" i="13"/>
  <c r="O121" i="13"/>
  <c r="K121" i="13"/>
  <c r="I112" i="13"/>
  <c r="G112" i="13"/>
  <c r="I106" i="13"/>
  <c r="G106" i="13"/>
  <c r="M102" i="13"/>
  <c r="K102" i="13"/>
  <c r="O101" i="13"/>
  <c r="K101" i="13"/>
  <c r="I96" i="13"/>
  <c r="G96" i="13"/>
  <c r="I91" i="13"/>
  <c r="G91" i="13"/>
  <c r="M85" i="13"/>
  <c r="K85" i="13"/>
  <c r="I78" i="13"/>
  <c r="G78" i="13"/>
  <c r="M63" i="13"/>
  <c r="K63" i="13"/>
  <c r="I54" i="13"/>
  <c r="G54" i="13"/>
  <c r="M47" i="13"/>
  <c r="K47" i="13"/>
  <c r="I35" i="13"/>
  <c r="G35" i="13"/>
  <c r="M19" i="13"/>
  <c r="K19" i="13"/>
  <c r="G339" i="12"/>
  <c r="I339" i="12"/>
  <c r="G323" i="12"/>
  <c r="I323" i="12"/>
  <c r="M303" i="12"/>
  <c r="K303" i="12"/>
  <c r="M285" i="12"/>
  <c r="K285" i="12"/>
  <c r="G275" i="12"/>
  <c r="I275" i="12"/>
  <c r="M259" i="12"/>
  <c r="K259" i="12"/>
  <c r="M231" i="12"/>
  <c r="K231" i="12"/>
  <c r="M205" i="12"/>
  <c r="K205" i="12"/>
  <c r="G205" i="12"/>
  <c r="I205" i="12"/>
  <c r="G204" i="12"/>
  <c r="I204" i="12"/>
  <c r="M198" i="12"/>
  <c r="K198" i="12"/>
  <c r="I198" i="12"/>
  <c r="G198" i="12"/>
  <c r="K191" i="12"/>
  <c r="O191" i="12"/>
  <c r="M191" i="12"/>
  <c r="M169" i="12"/>
  <c r="O169" i="12"/>
  <c r="K163" i="12"/>
  <c r="O163" i="12"/>
  <c r="M157" i="12"/>
  <c r="K157" i="12"/>
  <c r="G144" i="12"/>
  <c r="I144" i="12"/>
  <c r="M137" i="12"/>
  <c r="K137" i="12"/>
  <c r="G137" i="12"/>
  <c r="I137" i="12"/>
  <c r="G112" i="12"/>
  <c r="I112" i="12"/>
  <c r="M106" i="12"/>
  <c r="K106" i="12"/>
  <c r="G96" i="12"/>
  <c r="I96" i="12"/>
  <c r="M91" i="12"/>
  <c r="K91" i="12"/>
  <c r="G35" i="12"/>
  <c r="I35" i="12"/>
  <c r="M27" i="12"/>
  <c r="K27" i="12"/>
  <c r="M19" i="12"/>
  <c r="K19" i="12"/>
  <c r="M10" i="12"/>
  <c r="K10" i="12"/>
  <c r="G339" i="11"/>
  <c r="I339" i="11"/>
  <c r="M338" i="11"/>
  <c r="K338" i="11"/>
  <c r="M317" i="11"/>
  <c r="K317" i="11"/>
  <c r="O310" i="11"/>
  <c r="M310" i="11"/>
  <c r="K310" i="11"/>
  <c r="I303" i="11"/>
  <c r="G303" i="11"/>
  <c r="G299" i="11"/>
  <c r="I299" i="11"/>
  <c r="M298" i="11"/>
  <c r="K298" i="11"/>
  <c r="G298" i="11"/>
  <c r="I298" i="11"/>
  <c r="O292" i="11"/>
  <c r="K292" i="11"/>
  <c r="K285" i="11"/>
  <c r="M285" i="11"/>
  <c r="O285" i="11"/>
  <c r="I285" i="11"/>
  <c r="G285" i="11"/>
  <c r="G275" i="11"/>
  <c r="I275" i="11"/>
  <c r="M267" i="11"/>
  <c r="K267" i="11"/>
  <c r="K260" i="11"/>
  <c r="M260" i="11"/>
  <c r="I259" i="11"/>
  <c r="G259" i="11"/>
  <c r="I254" i="11"/>
  <c r="G254" i="11"/>
  <c r="M247" i="11"/>
  <c r="K247" i="11"/>
  <c r="G247" i="11"/>
  <c r="I247" i="11"/>
  <c r="I231" i="11"/>
  <c r="G231" i="11"/>
  <c r="I230" i="11"/>
  <c r="G230" i="11"/>
  <c r="M224" i="11"/>
  <c r="K224" i="11"/>
  <c r="G224" i="11"/>
  <c r="I224" i="11"/>
  <c r="O216" i="11"/>
  <c r="K216" i="11"/>
  <c r="I205" i="11"/>
  <c r="G205" i="11"/>
  <c r="I204" i="11"/>
  <c r="G204" i="11"/>
  <c r="M198" i="11"/>
  <c r="K198" i="11"/>
  <c r="G198" i="11"/>
  <c r="I198" i="11"/>
  <c r="O191" i="11"/>
  <c r="M191" i="11"/>
  <c r="K191" i="11"/>
  <c r="K185" i="11"/>
  <c r="M185" i="11"/>
  <c r="I185" i="11"/>
  <c r="G185" i="11"/>
  <c r="M179" i="11"/>
  <c r="K179" i="11"/>
  <c r="O179" i="11"/>
  <c r="G179" i="11"/>
  <c r="I179" i="11"/>
  <c r="M170" i="11"/>
  <c r="K170" i="11"/>
  <c r="O169" i="11"/>
  <c r="M169" i="11"/>
  <c r="I163" i="11"/>
  <c r="G163" i="11"/>
  <c r="G157" i="11"/>
  <c r="I157" i="11"/>
  <c r="M150" i="11"/>
  <c r="K150" i="11"/>
  <c r="G150" i="11"/>
  <c r="I150" i="11"/>
  <c r="O144" i="11"/>
  <c r="M144" i="11"/>
  <c r="G132" i="11"/>
  <c r="I132" i="11"/>
  <c r="M126" i="11"/>
  <c r="K126" i="11"/>
  <c r="K101" i="11"/>
  <c r="M101" i="11"/>
  <c r="I96" i="11"/>
  <c r="G96" i="11"/>
  <c r="I91" i="11"/>
  <c r="G91" i="11"/>
  <c r="K78" i="11"/>
  <c r="M78" i="11"/>
  <c r="M70" i="11"/>
  <c r="K70" i="11"/>
  <c r="O70" i="11"/>
  <c r="O63" i="11"/>
  <c r="M63" i="11"/>
  <c r="I54" i="11"/>
  <c r="G54" i="11"/>
  <c r="M47" i="11"/>
  <c r="K47" i="11"/>
  <c r="I35" i="11"/>
  <c r="G35" i="11"/>
  <c r="M19" i="11"/>
  <c r="K19" i="11"/>
  <c r="M163" i="10"/>
  <c r="K163" i="10"/>
  <c r="G132" i="10"/>
  <c r="I132" i="10"/>
  <c r="I126" i="10"/>
  <c r="G126" i="10"/>
  <c r="M121" i="10"/>
  <c r="K121" i="10"/>
  <c r="I121" i="10"/>
  <c r="G121" i="10"/>
  <c r="I112" i="10"/>
  <c r="G112" i="10"/>
  <c r="I106" i="10"/>
  <c r="G106" i="10"/>
  <c r="I102" i="10"/>
  <c r="G102" i="10"/>
  <c r="M101" i="10"/>
  <c r="K101" i="10"/>
  <c r="I101" i="10"/>
  <c r="G101" i="10"/>
  <c r="I96" i="10"/>
  <c r="G96" i="10"/>
  <c r="I91" i="10"/>
  <c r="G91" i="10"/>
  <c r="G85" i="10"/>
  <c r="I85" i="10"/>
  <c r="M84" i="10"/>
  <c r="K84" i="10"/>
  <c r="I84" i="10"/>
  <c r="G84" i="10"/>
  <c r="I78" i="10"/>
  <c r="G78" i="10"/>
  <c r="G70" i="10"/>
  <c r="I70" i="10"/>
  <c r="M63" i="10"/>
  <c r="O63" i="10"/>
  <c r="G63" i="10"/>
  <c r="I63" i="10"/>
  <c r="M58" i="10"/>
  <c r="K58" i="10"/>
  <c r="G58" i="10"/>
  <c r="I58" i="10"/>
  <c r="G47" i="10"/>
  <c r="I47" i="10"/>
  <c r="M40" i="10"/>
  <c r="K40" i="10"/>
  <c r="I40" i="10"/>
  <c r="G40" i="10"/>
  <c r="I19" i="10"/>
  <c r="G19" i="10"/>
  <c r="M10" i="10"/>
  <c r="K10" i="10"/>
  <c r="G10" i="10"/>
  <c r="I10" i="10"/>
  <c r="O323" i="9"/>
  <c r="K323" i="9"/>
  <c r="G303" i="9"/>
  <c r="I303" i="9"/>
  <c r="M285" i="9"/>
  <c r="K285" i="9"/>
  <c r="G285" i="9"/>
  <c r="I285" i="9"/>
  <c r="K260" i="9"/>
  <c r="O260" i="9"/>
  <c r="M259" i="9"/>
  <c r="K259" i="9"/>
  <c r="M231" i="9"/>
  <c r="K231" i="9"/>
  <c r="G231" i="9"/>
  <c r="I231" i="9"/>
  <c r="M205" i="9"/>
  <c r="K205" i="9"/>
  <c r="I191" i="9"/>
  <c r="G191" i="9"/>
  <c r="M185" i="9"/>
  <c r="K185" i="9"/>
  <c r="M163" i="9"/>
  <c r="K163" i="9"/>
  <c r="K157" i="9"/>
  <c r="M157" i="9"/>
  <c r="M144" i="9"/>
  <c r="K144" i="9"/>
  <c r="G126" i="9"/>
  <c r="I126" i="9"/>
  <c r="M121" i="9"/>
  <c r="K121" i="9"/>
  <c r="G102" i="9"/>
  <c r="I102" i="9"/>
  <c r="M101" i="9"/>
  <c r="K101" i="9"/>
  <c r="G85" i="9"/>
  <c r="I85" i="9"/>
  <c r="M84" i="9"/>
  <c r="K84" i="9"/>
  <c r="G63" i="9"/>
  <c r="I63" i="9"/>
  <c r="M58" i="9"/>
  <c r="K58" i="9"/>
  <c r="G47" i="9"/>
  <c r="I47" i="9"/>
  <c r="M40" i="9"/>
  <c r="K40" i="9"/>
  <c r="G19" i="9"/>
  <c r="I19" i="9"/>
  <c r="M10" i="9"/>
  <c r="K10" i="9"/>
  <c r="I339" i="8"/>
  <c r="G339" i="8"/>
  <c r="G338" i="8"/>
  <c r="I338" i="8"/>
  <c r="G337" i="8"/>
  <c r="I337" i="8"/>
  <c r="I323" i="8"/>
  <c r="G323" i="8"/>
  <c r="I317" i="8"/>
  <c r="G317" i="8"/>
  <c r="O310" i="8"/>
  <c r="K310" i="8"/>
  <c r="G310" i="8"/>
  <c r="I310" i="8"/>
  <c r="I299" i="8"/>
  <c r="G299" i="8"/>
  <c r="I298" i="8"/>
  <c r="G298" i="8"/>
  <c r="O292" i="8"/>
  <c r="K292" i="8"/>
  <c r="G292" i="8"/>
  <c r="I292" i="8"/>
  <c r="I275" i="8"/>
  <c r="G275" i="8"/>
  <c r="M267" i="8"/>
  <c r="O267" i="8"/>
  <c r="G267" i="8"/>
  <c r="I267" i="8"/>
  <c r="O260" i="8"/>
  <c r="K260" i="8"/>
  <c r="G260" i="8"/>
  <c r="I260" i="8"/>
  <c r="O259" i="8"/>
  <c r="K259" i="8"/>
  <c r="I259" i="8"/>
  <c r="G259" i="8"/>
  <c r="I254" i="8"/>
  <c r="G254" i="8"/>
  <c r="M247" i="8"/>
  <c r="O247" i="8"/>
  <c r="I247" i="8"/>
  <c r="G247" i="8"/>
  <c r="O240" i="8"/>
  <c r="K240" i="8"/>
  <c r="G240" i="8"/>
  <c r="I240" i="8"/>
  <c r="I230" i="8"/>
  <c r="G230" i="8"/>
  <c r="M224" i="8"/>
  <c r="O224" i="8"/>
  <c r="I224" i="8"/>
  <c r="G224" i="8"/>
  <c r="G216" i="8"/>
  <c r="I216" i="8"/>
  <c r="M205" i="8"/>
  <c r="K205" i="8"/>
  <c r="I204" i="8"/>
  <c r="G204" i="8"/>
  <c r="I198" i="8"/>
  <c r="G198" i="8"/>
  <c r="K179" i="8"/>
  <c r="O179" i="8"/>
  <c r="I179" i="8"/>
  <c r="G179" i="8"/>
  <c r="G170" i="8"/>
  <c r="I170" i="8"/>
  <c r="M169" i="8"/>
  <c r="K169" i="8"/>
  <c r="O169" i="8"/>
  <c r="I150" i="8"/>
  <c r="G150" i="8"/>
  <c r="M144" i="8"/>
  <c r="K144" i="8"/>
  <c r="M137" i="8"/>
  <c r="K137" i="8"/>
  <c r="I132" i="8"/>
  <c r="G132" i="8"/>
  <c r="I126" i="8"/>
  <c r="G126" i="8"/>
  <c r="M121" i="8"/>
  <c r="O121" i="8"/>
  <c r="K121" i="8"/>
  <c r="I112" i="8"/>
  <c r="G112" i="8"/>
  <c r="I102" i="8"/>
  <c r="G102" i="8"/>
  <c r="M101" i="8"/>
  <c r="K101" i="8"/>
  <c r="K91" i="8"/>
  <c r="M91" i="8"/>
  <c r="M84" i="8"/>
  <c r="K84" i="8"/>
  <c r="O84" i="8"/>
  <c r="G84" i="8"/>
  <c r="I84" i="8"/>
  <c r="M78" i="8"/>
  <c r="K78" i="8"/>
  <c r="I70" i="8"/>
  <c r="G70" i="8"/>
  <c r="K63" i="8"/>
  <c r="O63" i="8"/>
  <c r="G63" i="8"/>
  <c r="I63" i="8"/>
  <c r="M58" i="8"/>
  <c r="K58" i="8"/>
  <c r="I53" i="8"/>
  <c r="G53" i="8"/>
  <c r="G47" i="8"/>
  <c r="I47" i="8"/>
  <c r="I40" i="8"/>
  <c r="G40" i="8"/>
  <c r="O35" i="8"/>
  <c r="K35" i="8"/>
  <c r="G35" i="8"/>
  <c r="I35" i="8"/>
  <c r="M19" i="8"/>
  <c r="K19" i="8"/>
  <c r="O10" i="8"/>
  <c r="K10" i="8"/>
  <c r="I169" i="7"/>
  <c r="G169" i="7"/>
  <c r="I150" i="7"/>
  <c r="G150" i="7"/>
  <c r="I144" i="7"/>
  <c r="G144" i="7"/>
  <c r="M137" i="7"/>
  <c r="K137" i="7"/>
  <c r="I102" i="7"/>
  <c r="G102" i="7"/>
  <c r="M78" i="7"/>
  <c r="K78" i="7"/>
  <c r="M54" i="7"/>
  <c r="K54" i="7"/>
  <c r="M35" i="7"/>
  <c r="K35" i="7"/>
  <c r="M332" i="6"/>
  <c r="K332" i="6"/>
  <c r="I298" i="6"/>
  <c r="G298" i="6"/>
  <c r="I267" i="6"/>
  <c r="G267" i="6"/>
  <c r="M205" i="6"/>
  <c r="K205" i="6"/>
  <c r="O169" i="6"/>
  <c r="M169" i="6"/>
  <c r="G121" i="6"/>
  <c r="I121" i="6"/>
  <c r="O112" i="6"/>
  <c r="K112" i="6"/>
  <c r="I101" i="6"/>
  <c r="G101" i="6"/>
  <c r="O96" i="6"/>
  <c r="K96" i="6"/>
  <c r="G84" i="6"/>
  <c r="I84" i="6"/>
  <c r="O78" i="6"/>
  <c r="K78" i="6"/>
  <c r="G58" i="6"/>
  <c r="I58" i="6"/>
  <c r="O54" i="6"/>
  <c r="K54" i="6"/>
  <c r="I40" i="6"/>
  <c r="G40" i="6"/>
  <c r="M35" i="6"/>
  <c r="K35" i="6"/>
  <c r="G10" i="6"/>
  <c r="I10" i="6"/>
  <c r="M332" i="5"/>
  <c r="K332" i="5"/>
  <c r="M303" i="5"/>
  <c r="K303" i="5"/>
  <c r="M285" i="5"/>
  <c r="K285" i="5"/>
  <c r="M224" i="5"/>
  <c r="O224" i="5"/>
  <c r="M205" i="5"/>
  <c r="K205" i="5"/>
  <c r="M185" i="5"/>
  <c r="K185" i="5"/>
  <c r="M163" i="5"/>
  <c r="K163" i="5"/>
  <c r="M150" i="5"/>
  <c r="K150" i="5"/>
  <c r="O150" i="5"/>
  <c r="M137" i="5"/>
  <c r="K137" i="5"/>
  <c r="K126" i="5"/>
  <c r="M126" i="5"/>
  <c r="G91" i="5"/>
  <c r="I91" i="5"/>
  <c r="O85" i="5"/>
  <c r="K85" i="5"/>
  <c r="G70" i="5"/>
  <c r="I70" i="5"/>
  <c r="O63" i="5"/>
  <c r="K63" i="5"/>
  <c r="G53" i="5"/>
  <c r="I53" i="5"/>
  <c r="O47" i="5"/>
  <c r="K47" i="5"/>
  <c r="G27" i="5"/>
  <c r="I27" i="5"/>
  <c r="M339" i="4"/>
  <c r="O339" i="4"/>
  <c r="G338" i="4"/>
  <c r="I338" i="4"/>
  <c r="K332" i="4"/>
  <c r="M332" i="4"/>
  <c r="I303" i="4"/>
  <c r="G303" i="4"/>
  <c r="K285" i="4"/>
  <c r="M285" i="4"/>
  <c r="O285" i="4"/>
  <c r="I259" i="4"/>
  <c r="G259" i="4"/>
  <c r="G254" i="4"/>
  <c r="I254" i="4"/>
  <c r="I230" i="4"/>
  <c r="G230" i="4"/>
  <c r="I179" i="4"/>
  <c r="G179" i="4"/>
  <c r="M169" i="4"/>
  <c r="K169" i="4"/>
  <c r="K163" i="4"/>
  <c r="O163" i="4"/>
  <c r="M163" i="4"/>
  <c r="I70" i="4"/>
  <c r="G70" i="4"/>
  <c r="K54" i="4"/>
  <c r="M54" i="4"/>
  <c r="K53" i="4"/>
  <c r="M53" i="4"/>
  <c r="I10" i="4"/>
  <c r="G10" i="4"/>
  <c r="I339" i="3"/>
  <c r="G339" i="3"/>
  <c r="M337" i="3"/>
  <c r="K337" i="3"/>
  <c r="O337" i="3"/>
  <c r="M323" i="3"/>
  <c r="K323" i="3"/>
  <c r="O323" i="3"/>
  <c r="I323" i="3"/>
  <c r="G323" i="3"/>
  <c r="G317" i="3"/>
  <c r="I317" i="3"/>
  <c r="O310" i="3"/>
  <c r="K310" i="3"/>
  <c r="I299" i="3"/>
  <c r="G299" i="3"/>
  <c r="G298" i="3"/>
  <c r="I298" i="3"/>
  <c r="O292" i="3"/>
  <c r="K292" i="3"/>
  <c r="M275" i="3"/>
  <c r="O275" i="3"/>
  <c r="K275" i="3"/>
  <c r="M254" i="3"/>
  <c r="K254" i="3"/>
  <c r="G247" i="3"/>
  <c r="I247" i="3"/>
  <c r="O240" i="3"/>
  <c r="K240" i="3"/>
  <c r="M230" i="3"/>
  <c r="O230" i="3"/>
  <c r="K230" i="3"/>
  <c r="I230" i="3"/>
  <c r="G230" i="3"/>
  <c r="G224" i="3"/>
  <c r="I224" i="3"/>
  <c r="G198" i="3"/>
  <c r="I198" i="3"/>
  <c r="M179" i="3"/>
  <c r="K179" i="3"/>
  <c r="O179" i="3"/>
  <c r="I179" i="3"/>
  <c r="G179" i="3"/>
  <c r="M169" i="3"/>
  <c r="K169" i="3"/>
  <c r="O169" i="3"/>
  <c r="I169" i="3"/>
  <c r="G169" i="3"/>
  <c r="G150" i="3"/>
  <c r="I150" i="3"/>
  <c r="K144" i="3"/>
  <c r="M144" i="3"/>
  <c r="K137" i="3"/>
  <c r="M137" i="3"/>
  <c r="M132" i="3"/>
  <c r="O132" i="3"/>
  <c r="K132" i="3"/>
  <c r="O126" i="3"/>
  <c r="M126" i="3"/>
  <c r="I121" i="3"/>
  <c r="G121" i="3"/>
  <c r="K112" i="3"/>
  <c r="O112" i="3"/>
  <c r="I112" i="3"/>
  <c r="G112" i="3"/>
  <c r="M106" i="3"/>
  <c r="K106" i="3"/>
  <c r="K101" i="3"/>
  <c r="M101" i="3"/>
  <c r="K96" i="3"/>
  <c r="M96" i="3"/>
  <c r="O96" i="3"/>
  <c r="I96" i="3"/>
  <c r="G96" i="3"/>
  <c r="M91" i="3"/>
  <c r="K91" i="3"/>
  <c r="O91" i="3"/>
  <c r="I91" i="3"/>
  <c r="G91" i="3"/>
  <c r="K85" i="3"/>
  <c r="M85" i="3"/>
  <c r="O84" i="3"/>
  <c r="K84" i="3"/>
  <c r="I84" i="3"/>
  <c r="G84" i="3"/>
  <c r="O58" i="3"/>
  <c r="M58" i="3"/>
  <c r="K58" i="3"/>
  <c r="M47" i="3"/>
  <c r="K47" i="3"/>
  <c r="I40" i="3"/>
  <c r="G40" i="3"/>
  <c r="M35" i="3"/>
  <c r="K35" i="3"/>
  <c r="O35" i="3"/>
  <c r="M19" i="3"/>
  <c r="O19" i="3"/>
  <c r="K19" i="3"/>
  <c r="I19" i="3"/>
  <c r="G19" i="3"/>
  <c r="G10" i="3"/>
  <c r="I10" i="3"/>
  <c r="M337" i="2"/>
  <c r="O337" i="2"/>
  <c r="M310" i="2"/>
  <c r="K310" i="2"/>
  <c r="I310" i="2"/>
  <c r="G310" i="2"/>
  <c r="M299" i="2"/>
  <c r="K299" i="2"/>
  <c r="M275" i="2"/>
  <c r="K275" i="2"/>
  <c r="M254" i="2"/>
  <c r="K254" i="2"/>
  <c r="I240" i="2"/>
  <c r="G240" i="2"/>
  <c r="M230" i="2"/>
  <c r="K230" i="2"/>
  <c r="I204" i="2"/>
  <c r="G204" i="2"/>
  <c r="G198" i="2"/>
  <c r="I198" i="2"/>
  <c r="M179" i="2"/>
  <c r="K179" i="2"/>
  <c r="I179" i="2"/>
  <c r="G179" i="2"/>
  <c r="I169" i="2"/>
  <c r="G169" i="2"/>
  <c r="M163" i="2"/>
  <c r="K163" i="2"/>
  <c r="I150" i="2"/>
  <c r="G150" i="2"/>
  <c r="G144" i="2"/>
  <c r="I144" i="2"/>
  <c r="M137" i="2"/>
  <c r="K137" i="2"/>
  <c r="M132" i="2"/>
  <c r="K132" i="2"/>
  <c r="G121" i="2"/>
  <c r="I121" i="2"/>
  <c r="M112" i="2"/>
  <c r="K112" i="2"/>
  <c r="K106" i="2"/>
  <c r="M106" i="2"/>
  <c r="G101" i="2"/>
  <c r="I101" i="2"/>
  <c r="M96" i="2"/>
  <c r="K96" i="2"/>
  <c r="M91" i="2"/>
  <c r="K91" i="2"/>
  <c r="I85" i="2"/>
  <c r="G85" i="2"/>
  <c r="I84" i="2"/>
  <c r="G84" i="2"/>
  <c r="M78" i="2"/>
  <c r="K78" i="2"/>
  <c r="M70" i="2"/>
  <c r="K70" i="2"/>
  <c r="O63" i="2"/>
  <c r="M63" i="2"/>
  <c r="G58" i="2"/>
  <c r="I58" i="2"/>
  <c r="M54" i="2"/>
  <c r="K54" i="2"/>
  <c r="M53" i="2"/>
  <c r="K53" i="2"/>
  <c r="G40" i="2"/>
  <c r="I40" i="2"/>
  <c r="M35" i="2"/>
  <c r="K35" i="2"/>
  <c r="M27" i="2"/>
  <c r="K27" i="2"/>
  <c r="I19" i="2"/>
  <c r="G19" i="2"/>
  <c r="M10" i="2"/>
  <c r="K10" i="2"/>
  <c r="I10" i="2"/>
  <c r="G10" i="2"/>
  <c r="M163" i="1"/>
  <c r="K163" i="1"/>
  <c r="I144" i="1"/>
  <c r="G144" i="1"/>
  <c r="M137" i="1"/>
  <c r="K137" i="1"/>
  <c r="M132" i="1"/>
  <c r="K132" i="1"/>
  <c r="I102" i="1"/>
  <c r="G102" i="1"/>
  <c r="I85" i="1"/>
  <c r="G85" i="1"/>
  <c r="I63" i="1"/>
  <c r="G63" i="1"/>
  <c r="G40" i="1"/>
  <c r="I40" i="1"/>
  <c r="I19" i="1"/>
  <c r="G19" i="1"/>
  <c r="G27" i="16"/>
  <c r="M35" i="16"/>
  <c r="M54" i="16"/>
  <c r="U170" i="16"/>
  <c r="M185" i="16"/>
  <c r="G198" i="16"/>
  <c r="I198" i="16"/>
  <c r="G224" i="16"/>
  <c r="I224" i="16"/>
  <c r="G247" i="16"/>
  <c r="I247" i="16"/>
  <c r="I337" i="16"/>
  <c r="G337" i="16"/>
  <c r="N35" i="16"/>
  <c r="N54" i="16"/>
  <c r="O54" i="16" s="1"/>
  <c r="O78" i="16"/>
  <c r="M85" i="16"/>
  <c r="K91" i="16"/>
  <c r="M106" i="16"/>
  <c r="I112" i="16"/>
  <c r="O121" i="16"/>
  <c r="K121" i="16"/>
  <c r="G163" i="16"/>
  <c r="G170" i="16"/>
  <c r="I170" i="16"/>
  <c r="M198" i="16"/>
  <c r="M205" i="16"/>
  <c r="M224" i="16"/>
  <c r="M247" i="16"/>
  <c r="G259" i="16"/>
  <c r="G303" i="16"/>
  <c r="K19" i="16"/>
  <c r="O35" i="16"/>
  <c r="K47" i="16"/>
  <c r="K63" i="16"/>
  <c r="O101" i="16"/>
  <c r="M112" i="16"/>
  <c r="U137" i="16"/>
  <c r="I144" i="16"/>
  <c r="G144" i="16"/>
  <c r="G157" i="16"/>
  <c r="N198" i="16"/>
  <c r="O198" i="16" s="1"/>
  <c r="N224" i="16"/>
  <c r="O224" i="16" s="1"/>
  <c r="N247" i="16"/>
  <c r="O247" i="16" s="1"/>
  <c r="N332" i="16"/>
  <c r="O332" i="16" s="1"/>
  <c r="U338" i="16"/>
  <c r="G85" i="16"/>
  <c r="U85" i="16"/>
  <c r="G91" i="16"/>
  <c r="G96" i="16"/>
  <c r="O106" i="16"/>
  <c r="U112" i="16"/>
  <c r="G132" i="16"/>
  <c r="G137" i="16"/>
  <c r="O144" i="16"/>
  <c r="K144" i="16"/>
  <c r="I169" i="16"/>
  <c r="G169" i="16"/>
  <c r="N170" i="16"/>
  <c r="O170" i="16" s="1"/>
  <c r="G205" i="16"/>
  <c r="G231" i="16"/>
  <c r="G285" i="16"/>
  <c r="N298" i="16"/>
  <c r="O298" i="16" s="1"/>
  <c r="I310" i="16"/>
  <c r="G310" i="16"/>
  <c r="U317" i="16"/>
  <c r="M19" i="16"/>
  <c r="M47" i="16"/>
  <c r="M63" i="16"/>
  <c r="I84" i="16"/>
  <c r="I121" i="16"/>
  <c r="I126" i="16"/>
  <c r="K132" i="16"/>
  <c r="O132" i="16"/>
  <c r="O169" i="16"/>
  <c r="K169" i="16"/>
  <c r="G204" i="16"/>
  <c r="I216" i="16"/>
  <c r="G216" i="16"/>
  <c r="I260" i="16"/>
  <c r="G260" i="16"/>
  <c r="O310" i="16"/>
  <c r="K310" i="16"/>
  <c r="N19" i="16"/>
  <c r="O19" i="16" s="1"/>
  <c r="N47" i="16"/>
  <c r="O47" i="16" s="1"/>
  <c r="N63" i="16"/>
  <c r="O63" i="16" s="1"/>
  <c r="K78" i="16"/>
  <c r="I191" i="16"/>
  <c r="G191" i="16"/>
  <c r="O216" i="16"/>
  <c r="K216" i="16"/>
  <c r="I240" i="16"/>
  <c r="G240" i="16"/>
  <c r="O260" i="16"/>
  <c r="K260" i="16"/>
  <c r="I292" i="16"/>
  <c r="G292" i="16"/>
  <c r="G150" i="16"/>
  <c r="I150" i="16"/>
  <c r="O191" i="16"/>
  <c r="K191" i="16"/>
  <c r="O240" i="16"/>
  <c r="K240" i="16"/>
  <c r="O292" i="16"/>
  <c r="K292" i="16"/>
  <c r="N338" i="16"/>
  <c r="O338" i="16" s="1"/>
  <c r="I78" i="16"/>
  <c r="K101" i="16"/>
  <c r="M121" i="16"/>
  <c r="G126" i="16"/>
  <c r="I132" i="16"/>
  <c r="M150" i="16"/>
  <c r="I185" i="16"/>
  <c r="U198" i="16"/>
  <c r="U224" i="16"/>
  <c r="U247" i="16"/>
  <c r="N317" i="16"/>
  <c r="O317" i="16" s="1"/>
  <c r="N323" i="16"/>
  <c r="O323" i="16" s="1"/>
  <c r="O157" i="16"/>
  <c r="O179" i="16"/>
  <c r="O204" i="16"/>
  <c r="O230" i="16"/>
  <c r="M231" i="16"/>
  <c r="O254" i="16"/>
  <c r="M259" i="16"/>
  <c r="I267" i="16"/>
  <c r="O275" i="16"/>
  <c r="M285" i="16"/>
  <c r="I298" i="16"/>
  <c r="O299" i="16"/>
  <c r="M303" i="16"/>
  <c r="I317" i="16"/>
  <c r="M332" i="16"/>
  <c r="K337" i="16"/>
  <c r="I338" i="16"/>
  <c r="O339" i="16"/>
  <c r="M337" i="16"/>
  <c r="K157" i="16"/>
  <c r="K179" i="16"/>
  <c r="K204" i="16"/>
  <c r="K230" i="16"/>
  <c r="K254" i="16"/>
  <c r="K275" i="16"/>
  <c r="M298" i="16"/>
  <c r="M317" i="16"/>
  <c r="M338" i="16"/>
  <c r="O47" i="15"/>
  <c r="O63" i="15"/>
  <c r="O85" i="15"/>
  <c r="N27" i="15"/>
  <c r="O27" i="15" s="1"/>
  <c r="N53" i="15"/>
  <c r="O53" i="15" s="1"/>
  <c r="N70" i="15"/>
  <c r="O70" i="15" s="1"/>
  <c r="N91" i="15"/>
  <c r="O91" i="15" s="1"/>
  <c r="N106" i="15"/>
  <c r="O106" i="15" s="1"/>
  <c r="N132" i="15"/>
  <c r="O132" i="15" s="1"/>
  <c r="K170" i="15"/>
  <c r="O170" i="15"/>
  <c r="K185" i="15"/>
  <c r="K10" i="15"/>
  <c r="I19" i="15"/>
  <c r="M35" i="15"/>
  <c r="K40" i="15"/>
  <c r="I47" i="15"/>
  <c r="M54" i="15"/>
  <c r="K58" i="15"/>
  <c r="I63" i="15"/>
  <c r="M78" i="15"/>
  <c r="K84" i="15"/>
  <c r="I85" i="15"/>
  <c r="M96" i="15"/>
  <c r="K101" i="15"/>
  <c r="I102" i="15"/>
  <c r="M112" i="15"/>
  <c r="K121" i="15"/>
  <c r="I126" i="15"/>
  <c r="M137" i="15"/>
  <c r="K144" i="15"/>
  <c r="I150" i="15"/>
  <c r="U157" i="15"/>
  <c r="I169" i="15"/>
  <c r="N185" i="15"/>
  <c r="O185" i="15" s="1"/>
  <c r="I191" i="15"/>
  <c r="K205" i="15"/>
  <c r="N216" i="15"/>
  <c r="O216" i="15" s="1"/>
  <c r="K247" i="15"/>
  <c r="O247" i="15"/>
  <c r="I254" i="15"/>
  <c r="G254" i="15"/>
  <c r="N285" i="15"/>
  <c r="O285" i="15" s="1"/>
  <c r="I337" i="15"/>
  <c r="G157" i="15"/>
  <c r="M169" i="15"/>
  <c r="M204" i="15"/>
  <c r="N205" i="15"/>
  <c r="O205" i="15" s="1"/>
  <c r="T216" i="15"/>
  <c r="O231" i="15"/>
  <c r="N240" i="15"/>
  <c r="O240" i="15" s="1"/>
  <c r="I275" i="15"/>
  <c r="G275" i="15"/>
  <c r="N303" i="15"/>
  <c r="O303" i="15" s="1"/>
  <c r="O332" i="15"/>
  <c r="M10" i="15"/>
  <c r="M40" i="15"/>
  <c r="G54" i="15"/>
  <c r="M58" i="15"/>
  <c r="G78" i="15"/>
  <c r="M84" i="15"/>
  <c r="G96" i="15"/>
  <c r="M101" i="15"/>
  <c r="G112" i="15"/>
  <c r="M121" i="15"/>
  <c r="G137" i="15"/>
  <c r="M144" i="15"/>
  <c r="G179" i="15"/>
  <c r="G267" i="15"/>
  <c r="M275" i="15"/>
  <c r="I299" i="15"/>
  <c r="G299" i="15"/>
  <c r="N337" i="15"/>
  <c r="O337" i="15" s="1"/>
  <c r="N10" i="15"/>
  <c r="O10" i="15" s="1"/>
  <c r="N40" i="15"/>
  <c r="O40" i="15" s="1"/>
  <c r="N58" i="15"/>
  <c r="O58" i="15" s="1"/>
  <c r="N84" i="15"/>
  <c r="O84" i="15" s="1"/>
  <c r="N101" i="15"/>
  <c r="O101" i="15" s="1"/>
  <c r="N121" i="15"/>
  <c r="O121" i="15" s="1"/>
  <c r="N144" i="15"/>
  <c r="O144" i="15" s="1"/>
  <c r="K224" i="15"/>
  <c r="O224" i="15"/>
  <c r="I230" i="15"/>
  <c r="G230" i="15"/>
  <c r="K267" i="15"/>
  <c r="O267" i="15"/>
  <c r="M299" i="15"/>
  <c r="I303" i="15"/>
  <c r="M19" i="15"/>
  <c r="M47" i="15"/>
  <c r="M63" i="15"/>
  <c r="M85" i="15"/>
  <c r="M102" i="15"/>
  <c r="M126" i="15"/>
  <c r="O150" i="15"/>
  <c r="M150" i="15"/>
  <c r="I323" i="15"/>
  <c r="G323" i="15"/>
  <c r="G163" i="15"/>
  <c r="M170" i="15"/>
  <c r="M185" i="15"/>
  <c r="G198" i="15"/>
  <c r="M247" i="15"/>
  <c r="I292" i="15"/>
  <c r="U292" i="15"/>
  <c r="G298" i="15"/>
  <c r="I310" i="15"/>
  <c r="U310" i="15"/>
  <c r="K317" i="15"/>
  <c r="O317" i="15"/>
  <c r="M323" i="15"/>
  <c r="I157" i="15"/>
  <c r="O163" i="15"/>
  <c r="K163" i="15"/>
  <c r="G170" i="15"/>
  <c r="K198" i="15"/>
  <c r="O198" i="15"/>
  <c r="M205" i="15"/>
  <c r="I216" i="15"/>
  <c r="O259" i="15"/>
  <c r="K298" i="15"/>
  <c r="O298" i="15"/>
  <c r="K231" i="15"/>
  <c r="K259" i="15"/>
  <c r="K285" i="15"/>
  <c r="K303" i="15"/>
  <c r="K332" i="15"/>
  <c r="O338" i="15"/>
  <c r="M231" i="15"/>
  <c r="M259" i="15"/>
  <c r="M285" i="15"/>
  <c r="M303" i="15"/>
  <c r="M332" i="15"/>
  <c r="G339" i="15"/>
  <c r="K338" i="15"/>
  <c r="U102" i="14"/>
  <c r="G106" i="14"/>
  <c r="G112" i="14"/>
  <c r="G137" i="14"/>
  <c r="G150" i="14"/>
  <c r="N185" i="14"/>
  <c r="O185" i="14" s="1"/>
  <c r="O254" i="14"/>
  <c r="K254" i="14"/>
  <c r="N260" i="14"/>
  <c r="O339" i="14"/>
  <c r="K10" i="14"/>
  <c r="M35" i="14"/>
  <c r="K40" i="14"/>
  <c r="M54" i="14"/>
  <c r="K58" i="14"/>
  <c r="M78" i="14"/>
  <c r="K84" i="14"/>
  <c r="M96" i="14"/>
  <c r="K101" i="14"/>
  <c r="G169" i="14"/>
  <c r="I179" i="14"/>
  <c r="G179" i="14"/>
  <c r="N216" i="14"/>
  <c r="N240" i="14"/>
  <c r="N298" i="14"/>
  <c r="O298" i="14" s="1"/>
  <c r="N78" i="14"/>
  <c r="O78" i="14" s="1"/>
  <c r="N96" i="14"/>
  <c r="O96" i="14" s="1"/>
  <c r="O179" i="14"/>
  <c r="K179" i="14"/>
  <c r="G259" i="14"/>
  <c r="I259" i="14"/>
  <c r="G303" i="14"/>
  <c r="I303" i="14"/>
  <c r="N310" i="14"/>
  <c r="O310" i="14" s="1"/>
  <c r="G332" i="14"/>
  <c r="I332" i="14"/>
  <c r="K19" i="14"/>
  <c r="K47" i="14"/>
  <c r="K63" i="14"/>
  <c r="K85" i="14"/>
  <c r="K102" i="14"/>
  <c r="G205" i="14"/>
  <c r="I205" i="14"/>
  <c r="G231" i="14"/>
  <c r="I231" i="14"/>
  <c r="G157" i="14"/>
  <c r="U163" i="14"/>
  <c r="N191" i="14"/>
  <c r="O205" i="14"/>
  <c r="I224" i="14"/>
  <c r="O231" i="14"/>
  <c r="N259" i="14"/>
  <c r="O259" i="14" s="1"/>
  <c r="G285" i="14"/>
  <c r="I285" i="14"/>
  <c r="N303" i="14"/>
  <c r="O303" i="14" s="1"/>
  <c r="N337" i="14"/>
  <c r="I338" i="14"/>
  <c r="M19" i="14"/>
  <c r="M47" i="14"/>
  <c r="M63" i="14"/>
  <c r="M85" i="14"/>
  <c r="M102" i="14"/>
  <c r="O157" i="14"/>
  <c r="K157" i="14"/>
  <c r="I204" i="14"/>
  <c r="G204" i="14"/>
  <c r="I230" i="14"/>
  <c r="G230" i="14"/>
  <c r="U260" i="14"/>
  <c r="I275" i="14"/>
  <c r="G275" i="14"/>
  <c r="N19" i="14"/>
  <c r="O19" i="14" s="1"/>
  <c r="N63" i="14"/>
  <c r="O63" i="14" s="1"/>
  <c r="N85" i="14"/>
  <c r="O85" i="14" s="1"/>
  <c r="N102" i="14"/>
  <c r="O102" i="14" s="1"/>
  <c r="K106" i="14"/>
  <c r="G121" i="14"/>
  <c r="G144" i="14"/>
  <c r="I170" i="14"/>
  <c r="G185" i="14"/>
  <c r="I185" i="14"/>
  <c r="O204" i="14"/>
  <c r="K204" i="14"/>
  <c r="O230" i="14"/>
  <c r="K230" i="14"/>
  <c r="I247" i="14"/>
  <c r="I267" i="14"/>
  <c r="O275" i="14"/>
  <c r="K275" i="14"/>
  <c r="N285" i="14"/>
  <c r="O285" i="14" s="1"/>
  <c r="I299" i="14"/>
  <c r="G299" i="14"/>
  <c r="O106" i="14"/>
  <c r="O121" i="14"/>
  <c r="O144" i="14"/>
  <c r="U150" i="14"/>
  <c r="M179" i="14"/>
  <c r="I254" i="14"/>
  <c r="G254" i="14"/>
  <c r="N292" i="14"/>
  <c r="O299" i="14"/>
  <c r="O169" i="14"/>
  <c r="O191" i="14"/>
  <c r="O216" i="14"/>
  <c r="O240" i="14"/>
  <c r="O260" i="14"/>
  <c r="O292" i="14"/>
  <c r="K299" i="14"/>
  <c r="K323" i="14"/>
  <c r="O337" i="14"/>
  <c r="K339" i="14"/>
  <c r="N338" i="14"/>
  <c r="O338" i="14" s="1"/>
  <c r="M299" i="14"/>
  <c r="M323" i="14"/>
  <c r="M339" i="14"/>
  <c r="K169" i="14"/>
  <c r="K191" i="14"/>
  <c r="M205" i="14"/>
  <c r="K216" i="14"/>
  <c r="M231" i="14"/>
  <c r="M259" i="14"/>
  <c r="K292" i="14"/>
  <c r="K310" i="14"/>
  <c r="G323" i="14"/>
  <c r="K337" i="14"/>
  <c r="G339" i="14"/>
  <c r="O84" i="13"/>
  <c r="O96" i="13"/>
  <c r="N19" i="13"/>
  <c r="O19" i="13" s="1"/>
  <c r="N47" i="13"/>
  <c r="O47" i="13" s="1"/>
  <c r="N63" i="13"/>
  <c r="O63" i="13" s="1"/>
  <c r="N85" i="13"/>
  <c r="O85" i="13" s="1"/>
  <c r="N102" i="13"/>
  <c r="O102" i="13" s="1"/>
  <c r="N126" i="13"/>
  <c r="O126" i="13" s="1"/>
  <c r="I10" i="13"/>
  <c r="M27" i="13"/>
  <c r="K35" i="13"/>
  <c r="I40" i="13"/>
  <c r="M53" i="13"/>
  <c r="K54" i="13"/>
  <c r="I58" i="13"/>
  <c r="M70" i="13"/>
  <c r="K78" i="13"/>
  <c r="I84" i="13"/>
  <c r="M91" i="13"/>
  <c r="K96" i="13"/>
  <c r="I101" i="13"/>
  <c r="M106" i="13"/>
  <c r="K112" i="13"/>
  <c r="I121" i="13"/>
  <c r="O132" i="13"/>
  <c r="M132" i="13"/>
  <c r="G150" i="13"/>
  <c r="G170" i="13"/>
  <c r="K224" i="13"/>
  <c r="I240" i="13"/>
  <c r="M267" i="13"/>
  <c r="M275" i="13"/>
  <c r="I292" i="13"/>
  <c r="K299" i="13"/>
  <c r="N303" i="13"/>
  <c r="O303" i="13" s="1"/>
  <c r="N317" i="13"/>
  <c r="N137" i="13"/>
  <c r="O137" i="13" s="1"/>
  <c r="N163" i="13"/>
  <c r="O163" i="13" s="1"/>
  <c r="G169" i="13"/>
  <c r="N224" i="13"/>
  <c r="O224" i="13" s="1"/>
  <c r="T231" i="13"/>
  <c r="N259" i="13"/>
  <c r="O259" i="13" s="1"/>
  <c r="O267" i="13"/>
  <c r="T285" i="13"/>
  <c r="O323" i="13"/>
  <c r="T323" i="13"/>
  <c r="K10" i="13"/>
  <c r="G27" i="13"/>
  <c r="K40" i="13"/>
  <c r="G53" i="13"/>
  <c r="K58" i="13"/>
  <c r="G70" i="13"/>
  <c r="M78" i="13"/>
  <c r="M96" i="13"/>
  <c r="M112" i="13"/>
  <c r="G216" i="13"/>
  <c r="G157" i="13"/>
  <c r="I157" i="13"/>
  <c r="U185" i="13"/>
  <c r="N230" i="13"/>
  <c r="O230" i="13" s="1"/>
  <c r="T230" i="13"/>
  <c r="M10" i="13"/>
  <c r="M40" i="13"/>
  <c r="M58" i="13"/>
  <c r="M84" i="13"/>
  <c r="M101" i="13"/>
  <c r="M121" i="13"/>
  <c r="G179" i="13"/>
  <c r="I179" i="13"/>
  <c r="N157" i="13"/>
  <c r="O157" i="13" s="1"/>
  <c r="N247" i="13"/>
  <c r="O247" i="13" s="1"/>
  <c r="M317" i="13"/>
  <c r="K132" i="13"/>
  <c r="K150" i="13"/>
  <c r="O150" i="13"/>
  <c r="K170" i="13"/>
  <c r="O170" i="13"/>
  <c r="N179" i="13"/>
  <c r="O179" i="13" s="1"/>
  <c r="O204" i="13"/>
  <c r="M224" i="13"/>
  <c r="K230" i="13"/>
  <c r="N231" i="13"/>
  <c r="O231" i="13" s="1"/>
  <c r="N254" i="13"/>
  <c r="O254" i="13" s="1"/>
  <c r="K275" i="13"/>
  <c r="N285" i="13"/>
  <c r="O285" i="13" s="1"/>
  <c r="K298" i="13"/>
  <c r="O317" i="13"/>
  <c r="O338" i="13"/>
  <c r="K338" i="13"/>
  <c r="M144" i="13"/>
  <c r="M169" i="13"/>
  <c r="M191" i="13"/>
  <c r="I204" i="13"/>
  <c r="M216" i="13"/>
  <c r="I230" i="13"/>
  <c r="M240" i="13"/>
  <c r="I254" i="13"/>
  <c r="M260" i="13"/>
  <c r="I275" i="13"/>
  <c r="M292" i="13"/>
  <c r="I299" i="13"/>
  <c r="M310" i="13"/>
  <c r="I323" i="13"/>
  <c r="M337" i="13"/>
  <c r="I339" i="13"/>
  <c r="M323" i="13"/>
  <c r="M339" i="13"/>
  <c r="O216" i="12"/>
  <c r="K216" i="12"/>
  <c r="G247" i="12"/>
  <c r="I247" i="12"/>
  <c r="G332" i="12"/>
  <c r="N332" i="12"/>
  <c r="O332" i="12" s="1"/>
  <c r="N40" i="12"/>
  <c r="O40" i="12" s="1"/>
  <c r="N54" i="12"/>
  <c r="N58" i="12"/>
  <c r="O58" i="12" s="1"/>
  <c r="N70" i="12"/>
  <c r="O70" i="12" s="1"/>
  <c r="N78" i="12"/>
  <c r="N84" i="12"/>
  <c r="O84" i="12" s="1"/>
  <c r="G91" i="12"/>
  <c r="I91" i="12"/>
  <c r="N101" i="12"/>
  <c r="O101" i="12" s="1"/>
  <c r="G106" i="12"/>
  <c r="I106" i="12"/>
  <c r="K144" i="12"/>
  <c r="M144" i="12"/>
  <c r="G157" i="12"/>
  <c r="I157" i="12"/>
  <c r="O240" i="12"/>
  <c r="K240" i="12"/>
  <c r="M240" i="12"/>
  <c r="N259" i="12"/>
  <c r="O259" i="12" s="1"/>
  <c r="G285" i="12"/>
  <c r="O292" i="12"/>
  <c r="K292" i="12"/>
  <c r="O317" i="12"/>
  <c r="G53" i="12"/>
  <c r="I53" i="12"/>
  <c r="G70" i="12"/>
  <c r="I70" i="12"/>
  <c r="G191" i="12"/>
  <c r="I191" i="12"/>
  <c r="N10" i="12"/>
  <c r="O10" i="12" s="1"/>
  <c r="O19" i="12"/>
  <c r="N35" i="12"/>
  <c r="M53" i="12"/>
  <c r="M70" i="12"/>
  <c r="I85" i="12"/>
  <c r="O150" i="12"/>
  <c r="K150" i="12"/>
  <c r="O170" i="12"/>
  <c r="M170" i="12"/>
  <c r="K185" i="12"/>
  <c r="I260" i="12"/>
  <c r="G260" i="12"/>
  <c r="I47" i="12"/>
  <c r="G47" i="12"/>
  <c r="I63" i="12"/>
  <c r="G63" i="12"/>
  <c r="O85" i="12"/>
  <c r="K85" i="12"/>
  <c r="O102" i="12"/>
  <c r="K102" i="12"/>
  <c r="G132" i="12"/>
  <c r="I132" i="12"/>
  <c r="G169" i="12"/>
  <c r="I169" i="12"/>
  <c r="K179" i="12"/>
  <c r="N230" i="12"/>
  <c r="O338" i="12"/>
  <c r="G27" i="12"/>
  <c r="O47" i="12"/>
  <c r="K47" i="12"/>
  <c r="O63" i="12"/>
  <c r="K63" i="12"/>
  <c r="U121" i="12"/>
  <c r="G150" i="12"/>
  <c r="M216" i="12"/>
  <c r="I337" i="12"/>
  <c r="G337" i="12"/>
  <c r="I19" i="12"/>
  <c r="K121" i="12"/>
  <c r="M292" i="12"/>
  <c r="T10" i="12"/>
  <c r="K53" i="12"/>
  <c r="K70" i="12"/>
  <c r="U84" i="12"/>
  <c r="M96" i="12"/>
  <c r="U101" i="12"/>
  <c r="M112" i="12"/>
  <c r="N121" i="12"/>
  <c r="O121" i="12" s="1"/>
  <c r="O126" i="12"/>
  <c r="K126" i="12"/>
  <c r="N144" i="12"/>
  <c r="O144" i="12" s="1"/>
  <c r="G163" i="12"/>
  <c r="I163" i="12"/>
  <c r="K170" i="12"/>
  <c r="G179" i="12"/>
  <c r="I179" i="12"/>
  <c r="K298" i="12"/>
  <c r="U338" i="12"/>
  <c r="K338" i="12"/>
  <c r="O35" i="12"/>
  <c r="O54" i="12"/>
  <c r="O78" i="12"/>
  <c r="O96" i="12"/>
  <c r="M101" i="12"/>
  <c r="M121" i="12"/>
  <c r="O198" i="12"/>
  <c r="G267" i="12"/>
  <c r="I267" i="12"/>
  <c r="N298" i="12"/>
  <c r="I310" i="12"/>
  <c r="G310" i="12"/>
  <c r="U317" i="12"/>
  <c r="T185" i="12"/>
  <c r="N204" i="12"/>
  <c r="O204" i="12" s="1"/>
  <c r="I240" i="12"/>
  <c r="G240" i="12"/>
  <c r="N254" i="12"/>
  <c r="O254" i="12" s="1"/>
  <c r="O267" i="12"/>
  <c r="O310" i="12"/>
  <c r="K310" i="12"/>
  <c r="G317" i="12"/>
  <c r="I317" i="12"/>
  <c r="G338" i="12"/>
  <c r="I338" i="12"/>
  <c r="K35" i="12"/>
  <c r="K54" i="12"/>
  <c r="K78" i="12"/>
  <c r="G85" i="12"/>
  <c r="K96" i="12"/>
  <c r="G102" i="12"/>
  <c r="K112" i="12"/>
  <c r="G126" i="12"/>
  <c r="O132" i="12"/>
  <c r="M132" i="12"/>
  <c r="O157" i="12"/>
  <c r="M163" i="12"/>
  <c r="K169" i="12"/>
  <c r="I170" i="12"/>
  <c r="I216" i="12"/>
  <c r="G216" i="12"/>
  <c r="G224" i="12"/>
  <c r="I224" i="12"/>
  <c r="O247" i="12"/>
  <c r="I292" i="12"/>
  <c r="G292" i="12"/>
  <c r="N299" i="12"/>
  <c r="I303" i="12"/>
  <c r="N303" i="12"/>
  <c r="O303" i="12" s="1"/>
  <c r="U323" i="12"/>
  <c r="O337" i="12"/>
  <c r="K337" i="12"/>
  <c r="U339" i="12"/>
  <c r="U163" i="12"/>
  <c r="N224" i="12"/>
  <c r="O224" i="12" s="1"/>
  <c r="O260" i="12"/>
  <c r="K260" i="12"/>
  <c r="N275" i="12"/>
  <c r="O275" i="12" s="1"/>
  <c r="G298" i="12"/>
  <c r="I298" i="12"/>
  <c r="M310" i="12"/>
  <c r="U137" i="12"/>
  <c r="G170" i="12"/>
  <c r="N179" i="12"/>
  <c r="O179" i="12" s="1"/>
  <c r="U185" i="12"/>
  <c r="M204" i="12"/>
  <c r="U230" i="12"/>
  <c r="O298" i="12"/>
  <c r="N323" i="12"/>
  <c r="N339" i="12"/>
  <c r="O230" i="12"/>
  <c r="O299" i="12"/>
  <c r="O323" i="12"/>
  <c r="O339" i="12"/>
  <c r="M224" i="12"/>
  <c r="M247" i="12"/>
  <c r="K254" i="12"/>
  <c r="M267" i="12"/>
  <c r="K275" i="12"/>
  <c r="M298" i="12"/>
  <c r="K299" i="12"/>
  <c r="M317" i="12"/>
  <c r="K323" i="12"/>
  <c r="M338" i="12"/>
  <c r="O27" i="11"/>
  <c r="M10" i="11"/>
  <c r="I27" i="11"/>
  <c r="M40" i="11"/>
  <c r="I53" i="11"/>
  <c r="O112" i="11"/>
  <c r="N332" i="11"/>
  <c r="O332" i="11" s="1"/>
  <c r="N10" i="11"/>
  <c r="O10" i="11" s="1"/>
  <c r="N40" i="11"/>
  <c r="O58" i="11"/>
  <c r="O84" i="11"/>
  <c r="O85" i="11"/>
  <c r="N106" i="11"/>
  <c r="O106" i="11" s="1"/>
  <c r="I126" i="11"/>
  <c r="M137" i="11"/>
  <c r="N259" i="11"/>
  <c r="I323" i="11"/>
  <c r="G338" i="11"/>
  <c r="K27" i="11"/>
  <c r="O40" i="11"/>
  <c r="K53" i="11"/>
  <c r="O78" i="11"/>
  <c r="M106" i="11"/>
  <c r="G112" i="11"/>
  <c r="O137" i="11"/>
  <c r="M216" i="11"/>
  <c r="N240" i="11"/>
  <c r="O240" i="11" s="1"/>
  <c r="T240" i="11"/>
  <c r="G267" i="11"/>
  <c r="M292" i="11"/>
  <c r="N19" i="11"/>
  <c r="O19" i="11" s="1"/>
  <c r="N47" i="11"/>
  <c r="O47" i="11" s="1"/>
  <c r="G70" i="11"/>
  <c r="G78" i="11"/>
  <c r="M27" i="11"/>
  <c r="M53" i="11"/>
  <c r="I63" i="11"/>
  <c r="I85" i="11"/>
  <c r="G101" i="11"/>
  <c r="I101" i="11"/>
  <c r="U102" i="11"/>
  <c r="K163" i="11"/>
  <c r="K231" i="11"/>
  <c r="K303" i="11"/>
  <c r="K58" i="11"/>
  <c r="K84" i="11"/>
  <c r="O101" i="11"/>
  <c r="G137" i="11"/>
  <c r="N157" i="11"/>
  <c r="O157" i="11" s="1"/>
  <c r="N163" i="11"/>
  <c r="O163" i="11" s="1"/>
  <c r="N231" i="11"/>
  <c r="O231" i="11" s="1"/>
  <c r="K240" i="11"/>
  <c r="N303" i="11"/>
  <c r="O303" i="11" s="1"/>
  <c r="M323" i="11"/>
  <c r="O337" i="11"/>
  <c r="K337" i="11"/>
  <c r="K63" i="11"/>
  <c r="K85" i="11"/>
  <c r="K96" i="11"/>
  <c r="O96" i="11"/>
  <c r="M112" i="11"/>
  <c r="G121" i="11"/>
  <c r="I121" i="11"/>
  <c r="K144" i="11"/>
  <c r="M157" i="11"/>
  <c r="K169" i="11"/>
  <c r="G170" i="11"/>
  <c r="K205" i="11"/>
  <c r="M230" i="11"/>
  <c r="M259" i="11"/>
  <c r="I58" i="11"/>
  <c r="I84" i="11"/>
  <c r="I102" i="11"/>
  <c r="I112" i="11"/>
  <c r="O121" i="11"/>
  <c r="U157" i="11"/>
  <c r="N205" i="11"/>
  <c r="O205" i="11" s="1"/>
  <c r="M240" i="11"/>
  <c r="O259" i="11"/>
  <c r="N260" i="11"/>
  <c r="O260" i="11" s="1"/>
  <c r="T260" i="11"/>
  <c r="N285" i="11"/>
  <c r="M299" i="11"/>
  <c r="G317" i="11"/>
  <c r="K332" i="11"/>
  <c r="M339" i="11"/>
  <c r="O102" i="11"/>
  <c r="O126" i="11"/>
  <c r="I144" i="11"/>
  <c r="O150" i="11"/>
  <c r="I169" i="11"/>
  <c r="O170" i="11"/>
  <c r="I191" i="11"/>
  <c r="O198" i="11"/>
  <c r="I216" i="11"/>
  <c r="O224" i="11"/>
  <c r="I240" i="11"/>
  <c r="O247" i="11"/>
  <c r="I260" i="11"/>
  <c r="O267" i="11"/>
  <c r="I292" i="11"/>
  <c r="O298" i="11"/>
  <c r="I310" i="11"/>
  <c r="O317" i="11"/>
  <c r="I337" i="11"/>
  <c r="O338" i="11"/>
  <c r="O112" i="10"/>
  <c r="O96" i="10"/>
  <c r="M27" i="10"/>
  <c r="K35" i="10"/>
  <c r="M53" i="10"/>
  <c r="K54" i="10"/>
  <c r="M70" i="10"/>
  <c r="K78" i="10"/>
  <c r="M91" i="10"/>
  <c r="K96" i="10"/>
  <c r="M106" i="10"/>
  <c r="K112" i="10"/>
  <c r="O132" i="10"/>
  <c r="M132" i="10"/>
  <c r="K179" i="10"/>
  <c r="I247" i="10"/>
  <c r="G247" i="10"/>
  <c r="I317" i="10"/>
  <c r="G317" i="10"/>
  <c r="M137" i="10"/>
  <c r="K144" i="10"/>
  <c r="I157" i="10"/>
  <c r="G169" i="10"/>
  <c r="M170" i="10"/>
  <c r="G231" i="10"/>
  <c r="M247" i="10"/>
  <c r="I254" i="10"/>
  <c r="G254" i="10"/>
  <c r="G259" i="10"/>
  <c r="U275" i="10"/>
  <c r="U299" i="10"/>
  <c r="K317" i="10"/>
  <c r="N323" i="10"/>
  <c r="O323" i="10" s="1"/>
  <c r="U332" i="10"/>
  <c r="M35" i="10"/>
  <c r="M54" i="10"/>
  <c r="M78" i="10"/>
  <c r="M96" i="10"/>
  <c r="M112" i="10"/>
  <c r="K169" i="10"/>
  <c r="O169" i="10"/>
  <c r="I310" i="10"/>
  <c r="G310" i="10"/>
  <c r="I337" i="10"/>
  <c r="G337" i="10"/>
  <c r="N35" i="10"/>
  <c r="O35" i="10" s="1"/>
  <c r="N54" i="10"/>
  <c r="O54" i="10" s="1"/>
  <c r="G137" i="10"/>
  <c r="U137" i="10"/>
  <c r="G144" i="10"/>
  <c r="K157" i="10"/>
  <c r="G170" i="10"/>
  <c r="I179" i="10"/>
  <c r="M185" i="10"/>
  <c r="U198" i="10"/>
  <c r="U204" i="10"/>
  <c r="I275" i="10"/>
  <c r="G275" i="10"/>
  <c r="I299" i="10"/>
  <c r="G299" i="10"/>
  <c r="K19" i="10"/>
  <c r="K47" i="10"/>
  <c r="K63" i="10"/>
  <c r="K85" i="10"/>
  <c r="K102" i="10"/>
  <c r="K126" i="10"/>
  <c r="I150" i="10"/>
  <c r="I198" i="10"/>
  <c r="G198" i="10"/>
  <c r="I204" i="10"/>
  <c r="G204" i="10"/>
  <c r="U230" i="10"/>
  <c r="I260" i="10"/>
  <c r="G260" i="10"/>
  <c r="N339" i="10"/>
  <c r="O339" i="10" s="1"/>
  <c r="G163" i="10"/>
  <c r="G185" i="10"/>
  <c r="I191" i="10"/>
  <c r="G191" i="10"/>
  <c r="O204" i="10"/>
  <c r="I224" i="10"/>
  <c r="G224" i="10"/>
  <c r="I267" i="10"/>
  <c r="G267" i="10"/>
  <c r="N275" i="10"/>
  <c r="O275" i="10" s="1"/>
  <c r="N298" i="10"/>
  <c r="O298" i="10" s="1"/>
  <c r="N299" i="10"/>
  <c r="O299" i="10" s="1"/>
  <c r="U323" i="10"/>
  <c r="U338" i="10"/>
  <c r="K132" i="10"/>
  <c r="M179" i="10"/>
  <c r="M191" i="10"/>
  <c r="I216" i="10"/>
  <c r="G216" i="10"/>
  <c r="I230" i="10"/>
  <c r="G230" i="10"/>
  <c r="M267" i="10"/>
  <c r="I292" i="10"/>
  <c r="G292" i="10"/>
  <c r="I338" i="10"/>
  <c r="G338" i="10"/>
  <c r="G150" i="10"/>
  <c r="U205" i="10"/>
  <c r="M216" i="10"/>
  <c r="O230" i="10"/>
  <c r="I240" i="10"/>
  <c r="G240" i="10"/>
  <c r="U247" i="10"/>
  <c r="U254" i="10"/>
  <c r="U285" i="10"/>
  <c r="M292" i="10"/>
  <c r="I298" i="10"/>
  <c r="G298" i="10"/>
  <c r="U317" i="10"/>
  <c r="I323" i="10"/>
  <c r="G323" i="10"/>
  <c r="O338" i="10"/>
  <c r="K204" i="10"/>
  <c r="I205" i="10"/>
  <c r="O216" i="10"/>
  <c r="K230" i="10"/>
  <c r="I231" i="10"/>
  <c r="K254" i="10"/>
  <c r="I259" i="10"/>
  <c r="O260" i="10"/>
  <c r="K275" i="10"/>
  <c r="I285" i="10"/>
  <c r="O292" i="10"/>
  <c r="K299" i="10"/>
  <c r="I303" i="10"/>
  <c r="O310" i="10"/>
  <c r="M317" i="10"/>
  <c r="O337" i="10"/>
  <c r="M338" i="10"/>
  <c r="K339" i="10"/>
  <c r="M204" i="10"/>
  <c r="M230" i="10"/>
  <c r="M254" i="10"/>
  <c r="M275" i="10"/>
  <c r="M299" i="10"/>
  <c r="O317" i="10"/>
  <c r="M323" i="10"/>
  <c r="M339" i="10"/>
  <c r="K191" i="10"/>
  <c r="K216" i="10"/>
  <c r="K240" i="10"/>
  <c r="K260" i="10"/>
  <c r="K292" i="10"/>
  <c r="K310" i="10"/>
  <c r="K337" i="10"/>
  <c r="G339" i="10"/>
  <c r="I10" i="9"/>
  <c r="O19" i="9"/>
  <c r="K35" i="9"/>
  <c r="I40" i="9"/>
  <c r="O47" i="9"/>
  <c r="K54" i="9"/>
  <c r="I58" i="9"/>
  <c r="O63" i="9"/>
  <c r="K78" i="9"/>
  <c r="I84" i="9"/>
  <c r="O85" i="9"/>
  <c r="K96" i="9"/>
  <c r="I101" i="9"/>
  <c r="O102" i="9"/>
  <c r="K112" i="9"/>
  <c r="I121" i="9"/>
  <c r="O126" i="9"/>
  <c r="K137" i="9"/>
  <c r="I144" i="9"/>
  <c r="N169" i="9"/>
  <c r="O169" i="9" s="1"/>
  <c r="O170" i="9"/>
  <c r="I198" i="9"/>
  <c r="G198" i="9"/>
  <c r="G260" i="9"/>
  <c r="K267" i="9"/>
  <c r="N292" i="9"/>
  <c r="O292" i="9" s="1"/>
  <c r="U299" i="9"/>
  <c r="N338" i="9"/>
  <c r="I150" i="9"/>
  <c r="M150" i="9"/>
  <c r="K169" i="9"/>
  <c r="G185" i="9"/>
  <c r="O198" i="9"/>
  <c r="K198" i="9"/>
  <c r="U204" i="9"/>
  <c r="N267" i="9"/>
  <c r="O267" i="9" s="1"/>
  <c r="M35" i="9"/>
  <c r="M54" i="9"/>
  <c r="M78" i="9"/>
  <c r="M96" i="9"/>
  <c r="M112" i="9"/>
  <c r="M137" i="9"/>
  <c r="G179" i="9"/>
  <c r="I179" i="9"/>
  <c r="I224" i="9"/>
  <c r="G224" i="9"/>
  <c r="N35" i="9"/>
  <c r="O35" i="9" s="1"/>
  <c r="N54" i="9"/>
  <c r="O54" i="9" s="1"/>
  <c r="N78" i="9"/>
  <c r="O78" i="9" s="1"/>
  <c r="N96" i="9"/>
  <c r="O96" i="9" s="1"/>
  <c r="N112" i="9"/>
  <c r="O112" i="9" s="1"/>
  <c r="N137" i="9"/>
  <c r="O137" i="9" s="1"/>
  <c r="O150" i="9"/>
  <c r="O179" i="9"/>
  <c r="K224" i="9"/>
  <c r="N299" i="9"/>
  <c r="O299" i="9" s="1"/>
  <c r="I317" i="9"/>
  <c r="G317" i="9"/>
  <c r="I332" i="9"/>
  <c r="G337" i="9"/>
  <c r="K19" i="9"/>
  <c r="K47" i="9"/>
  <c r="K63" i="9"/>
  <c r="K85" i="9"/>
  <c r="K102" i="9"/>
  <c r="K126" i="9"/>
  <c r="N204" i="9"/>
  <c r="O204" i="9" s="1"/>
  <c r="N224" i="9"/>
  <c r="O224" i="9" s="1"/>
  <c r="O230" i="9"/>
  <c r="T230" i="9"/>
  <c r="O275" i="9"/>
  <c r="T275" i="9"/>
  <c r="I298" i="9"/>
  <c r="G298" i="9"/>
  <c r="O317" i="9"/>
  <c r="K317" i="9"/>
  <c r="O339" i="9"/>
  <c r="I247" i="9"/>
  <c r="G247" i="9"/>
  <c r="K298" i="9"/>
  <c r="I157" i="9"/>
  <c r="I163" i="9"/>
  <c r="M170" i="9"/>
  <c r="G216" i="9"/>
  <c r="K247" i="9"/>
  <c r="N254" i="9"/>
  <c r="O254" i="9" s="1"/>
  <c r="N298" i="9"/>
  <c r="O298" i="9" s="1"/>
  <c r="G310" i="9"/>
  <c r="I338" i="9"/>
  <c r="G338" i="9"/>
  <c r="I170" i="9"/>
  <c r="K179" i="9"/>
  <c r="G240" i="9"/>
  <c r="N247" i="9"/>
  <c r="O247" i="9" s="1"/>
  <c r="G259" i="9"/>
  <c r="I267" i="9"/>
  <c r="G267" i="9"/>
  <c r="G332" i="9"/>
  <c r="O338" i="9"/>
  <c r="K338" i="9"/>
  <c r="M169" i="9"/>
  <c r="M191" i="9"/>
  <c r="I204" i="9"/>
  <c r="M216" i="9"/>
  <c r="I230" i="9"/>
  <c r="M240" i="9"/>
  <c r="I254" i="9"/>
  <c r="M260" i="9"/>
  <c r="I275" i="9"/>
  <c r="M292" i="9"/>
  <c r="I299" i="9"/>
  <c r="M310" i="9"/>
  <c r="I323" i="9"/>
  <c r="M337" i="9"/>
  <c r="I339" i="9"/>
  <c r="M204" i="9"/>
  <c r="M230" i="9"/>
  <c r="M254" i="9"/>
  <c r="M275" i="9"/>
  <c r="M299" i="9"/>
  <c r="M323" i="9"/>
  <c r="M339" i="9"/>
  <c r="O40" i="8"/>
  <c r="G19" i="8"/>
  <c r="M27" i="8"/>
  <c r="K40" i="8"/>
  <c r="I54" i="8"/>
  <c r="I101" i="8"/>
  <c r="I106" i="8"/>
  <c r="M112" i="8"/>
  <c r="N126" i="8"/>
  <c r="O126" i="8" s="1"/>
  <c r="N137" i="8"/>
  <c r="M157" i="8"/>
  <c r="I169" i="8"/>
  <c r="N27" i="8"/>
  <c r="O27" i="8" s="1"/>
  <c r="M35" i="8"/>
  <c r="T96" i="8"/>
  <c r="K106" i="8"/>
  <c r="O137" i="8"/>
  <c r="I157" i="8"/>
  <c r="T163" i="8"/>
  <c r="K185" i="8"/>
  <c r="N198" i="8"/>
  <c r="O198" i="8" s="1"/>
  <c r="M216" i="8"/>
  <c r="T303" i="8"/>
  <c r="G27" i="8"/>
  <c r="M40" i="8"/>
  <c r="K53" i="8"/>
  <c r="K54" i="8"/>
  <c r="N78" i="8"/>
  <c r="G85" i="8"/>
  <c r="N106" i="8"/>
  <c r="O106" i="8" s="1"/>
  <c r="K230" i="8"/>
  <c r="O230" i="8"/>
  <c r="K275" i="8"/>
  <c r="O275" i="8"/>
  <c r="M47" i="8"/>
  <c r="M63" i="8"/>
  <c r="M70" i="8"/>
  <c r="O78" i="8"/>
  <c r="I91" i="8"/>
  <c r="K96" i="8"/>
  <c r="M102" i="8"/>
  <c r="G106" i="8"/>
  <c r="I121" i="8"/>
  <c r="M132" i="8"/>
  <c r="T137" i="8"/>
  <c r="N157" i="8"/>
  <c r="O157" i="8" s="1"/>
  <c r="K163" i="8"/>
  <c r="M185" i="8"/>
  <c r="M191" i="8"/>
  <c r="M204" i="8"/>
  <c r="O205" i="8"/>
  <c r="M10" i="8"/>
  <c r="M53" i="8"/>
  <c r="O70" i="8"/>
  <c r="O132" i="8"/>
  <c r="O204" i="8"/>
  <c r="O337" i="8"/>
  <c r="N91" i="8"/>
  <c r="O91" i="8" s="1"/>
  <c r="M96" i="8"/>
  <c r="K254" i="8"/>
  <c r="O254" i="8"/>
  <c r="K299" i="8"/>
  <c r="O299" i="8"/>
  <c r="K323" i="8"/>
  <c r="O323" i="8"/>
  <c r="N53" i="8"/>
  <c r="N70" i="8"/>
  <c r="G91" i="8"/>
  <c r="N96" i="8"/>
  <c r="O96" i="8" s="1"/>
  <c r="K112" i="8"/>
  <c r="N132" i="8"/>
  <c r="G144" i="8"/>
  <c r="N150" i="8"/>
  <c r="O150" i="8" s="1"/>
  <c r="N163" i="8"/>
  <c r="O163" i="8" s="1"/>
  <c r="M179" i="8"/>
  <c r="I191" i="8"/>
  <c r="N204" i="8"/>
  <c r="T285" i="8"/>
  <c r="M231" i="8"/>
  <c r="M259" i="8"/>
  <c r="M285" i="8"/>
  <c r="M303" i="8"/>
  <c r="M332" i="8"/>
  <c r="O339" i="8"/>
  <c r="N231" i="8"/>
  <c r="O231" i="8" s="1"/>
  <c r="N285" i="8"/>
  <c r="O285" i="8" s="1"/>
  <c r="N303" i="8"/>
  <c r="O303" i="8" s="1"/>
  <c r="N332" i="8"/>
  <c r="O332" i="8" s="1"/>
  <c r="K85" i="8"/>
  <c r="K102" i="8"/>
  <c r="K126" i="8"/>
  <c r="K150" i="8"/>
  <c r="K170" i="8"/>
  <c r="K198" i="8"/>
  <c r="K224" i="8"/>
  <c r="M240" i="8"/>
  <c r="K247" i="8"/>
  <c r="M260" i="8"/>
  <c r="K267" i="8"/>
  <c r="M292" i="8"/>
  <c r="K298" i="8"/>
  <c r="M310" i="8"/>
  <c r="K317" i="8"/>
  <c r="M337" i="8"/>
  <c r="K338" i="8"/>
  <c r="K339" i="8"/>
  <c r="I185" i="7"/>
  <c r="G185" i="7"/>
  <c r="M10" i="7"/>
  <c r="K19" i="7"/>
  <c r="G35" i="7"/>
  <c r="O35" i="7"/>
  <c r="M40" i="7"/>
  <c r="K47" i="7"/>
  <c r="G54" i="7"/>
  <c r="O54" i="7"/>
  <c r="M58" i="7"/>
  <c r="K63" i="7"/>
  <c r="G78" i="7"/>
  <c r="O78" i="7"/>
  <c r="M84" i="7"/>
  <c r="K85" i="7"/>
  <c r="I96" i="7"/>
  <c r="I101" i="7"/>
  <c r="G112" i="7"/>
  <c r="G121" i="7"/>
  <c r="G163" i="7"/>
  <c r="M185" i="7"/>
  <c r="I204" i="7"/>
  <c r="G204" i="7"/>
  <c r="I267" i="7"/>
  <c r="G267" i="7"/>
  <c r="U298" i="7"/>
  <c r="I157" i="7"/>
  <c r="G157" i="7"/>
  <c r="M163" i="7"/>
  <c r="N205" i="7"/>
  <c r="O205" i="7" s="1"/>
  <c r="I230" i="7"/>
  <c r="G230" i="7"/>
  <c r="I254" i="7"/>
  <c r="G254" i="7"/>
  <c r="N259" i="7"/>
  <c r="O259" i="7" s="1"/>
  <c r="U275" i="7"/>
  <c r="N285" i="7"/>
  <c r="O285" i="7" s="1"/>
  <c r="I298" i="7"/>
  <c r="G298" i="7"/>
  <c r="U323" i="7"/>
  <c r="G10" i="7"/>
  <c r="O10" i="7"/>
  <c r="K27" i="7"/>
  <c r="G40" i="7"/>
  <c r="O40" i="7"/>
  <c r="K53" i="7"/>
  <c r="G58" i="7"/>
  <c r="O58" i="7"/>
  <c r="K70" i="7"/>
  <c r="G84" i="7"/>
  <c r="O84" i="7"/>
  <c r="K102" i="7"/>
  <c r="I137" i="7"/>
  <c r="M150" i="7"/>
  <c r="O157" i="7"/>
  <c r="G191" i="7"/>
  <c r="I191" i="7"/>
  <c r="N204" i="7"/>
  <c r="O204" i="7" s="1"/>
  <c r="U205" i="7"/>
  <c r="U259" i="7"/>
  <c r="U285" i="7"/>
  <c r="I338" i="7"/>
  <c r="G338" i="7"/>
  <c r="G91" i="7"/>
  <c r="M91" i="7"/>
  <c r="I179" i="7"/>
  <c r="G179" i="7"/>
  <c r="U179" i="7"/>
  <c r="M191" i="7"/>
  <c r="I205" i="7"/>
  <c r="N230" i="7"/>
  <c r="O230" i="7" s="1"/>
  <c r="U231" i="7"/>
  <c r="N254" i="7"/>
  <c r="I259" i="7"/>
  <c r="I275" i="7"/>
  <c r="G275" i="7"/>
  <c r="I285" i="7"/>
  <c r="U299" i="7"/>
  <c r="I317" i="7"/>
  <c r="G317" i="7"/>
  <c r="I323" i="7"/>
  <c r="G323" i="7"/>
  <c r="M338" i="7"/>
  <c r="G47" i="7"/>
  <c r="M53" i="7"/>
  <c r="G63" i="7"/>
  <c r="M70" i="7"/>
  <c r="G85" i="7"/>
  <c r="K101" i="7"/>
  <c r="K132" i="7"/>
  <c r="O150" i="7"/>
  <c r="O179" i="7"/>
  <c r="U198" i="7"/>
  <c r="I231" i="7"/>
  <c r="U247" i="7"/>
  <c r="K275" i="7"/>
  <c r="N27" i="7"/>
  <c r="O27" i="7" s="1"/>
  <c r="N53" i="7"/>
  <c r="O53" i="7" s="1"/>
  <c r="N70" i="7"/>
  <c r="O70" i="7" s="1"/>
  <c r="O101" i="7"/>
  <c r="G106" i="7"/>
  <c r="I126" i="7"/>
  <c r="I170" i="7"/>
  <c r="I198" i="7"/>
  <c r="G198" i="7"/>
  <c r="G216" i="7"/>
  <c r="I216" i="7"/>
  <c r="U224" i="7"/>
  <c r="G240" i="7"/>
  <c r="I240" i="7"/>
  <c r="I247" i="7"/>
  <c r="G247" i="7"/>
  <c r="N275" i="7"/>
  <c r="O275" i="7" s="1"/>
  <c r="I299" i="7"/>
  <c r="G299" i="7"/>
  <c r="O310" i="7"/>
  <c r="N323" i="7"/>
  <c r="O323" i="7" s="1"/>
  <c r="G19" i="7"/>
  <c r="M27" i="7"/>
  <c r="U96" i="7"/>
  <c r="O106" i="7"/>
  <c r="M112" i="7"/>
  <c r="M132" i="7"/>
  <c r="U144" i="7"/>
  <c r="K157" i="7"/>
  <c r="K170" i="7"/>
  <c r="O170" i="7"/>
  <c r="M198" i="7"/>
  <c r="U204" i="7"/>
  <c r="M216" i="7"/>
  <c r="I224" i="7"/>
  <c r="G224" i="7"/>
  <c r="M240" i="7"/>
  <c r="M247" i="7"/>
  <c r="G260" i="7"/>
  <c r="I260" i="7"/>
  <c r="G292" i="7"/>
  <c r="I292" i="7"/>
  <c r="O299" i="7"/>
  <c r="G337" i="7"/>
  <c r="I339" i="7"/>
  <c r="G339" i="7"/>
  <c r="M179" i="7"/>
  <c r="M204" i="7"/>
  <c r="O224" i="7"/>
  <c r="M230" i="7"/>
  <c r="O247" i="7"/>
  <c r="M254" i="7"/>
  <c r="O267" i="7"/>
  <c r="M275" i="7"/>
  <c r="O298" i="7"/>
  <c r="M299" i="7"/>
  <c r="I310" i="7"/>
  <c r="O317" i="7"/>
  <c r="M323" i="7"/>
  <c r="I337" i="7"/>
  <c r="O338" i="7"/>
  <c r="M339" i="7"/>
  <c r="K144" i="7"/>
  <c r="K169" i="7"/>
  <c r="K191" i="7"/>
  <c r="K216" i="7"/>
  <c r="K240" i="7"/>
  <c r="O254" i="7"/>
  <c r="K260" i="7"/>
  <c r="K292" i="7"/>
  <c r="K310" i="7"/>
  <c r="K337" i="7"/>
  <c r="N332" i="7"/>
  <c r="O332" i="7" s="1"/>
  <c r="K198" i="7"/>
  <c r="G205" i="7"/>
  <c r="K224" i="7"/>
  <c r="G231" i="7"/>
  <c r="K247" i="7"/>
  <c r="G259" i="7"/>
  <c r="K267" i="7"/>
  <c r="G285" i="7"/>
  <c r="M292" i="7"/>
  <c r="K298" i="7"/>
  <c r="G303" i="7"/>
  <c r="M310" i="7"/>
  <c r="K317" i="7"/>
  <c r="K338" i="7"/>
  <c r="G54" i="6"/>
  <c r="I54" i="6"/>
  <c r="U84" i="6"/>
  <c r="K84" i="6"/>
  <c r="O91" i="6"/>
  <c r="K91" i="6"/>
  <c r="U121" i="6"/>
  <c r="K121" i="6"/>
  <c r="I137" i="6"/>
  <c r="N137" i="6"/>
  <c r="O137" i="6" s="1"/>
  <c r="K70" i="6"/>
  <c r="K106" i="6"/>
  <c r="K40" i="6"/>
  <c r="U40" i="6"/>
  <c r="N53" i="6"/>
  <c r="K170" i="6"/>
  <c r="O170" i="6"/>
  <c r="M170" i="6"/>
  <c r="G179" i="6"/>
  <c r="I179" i="6"/>
  <c r="G191" i="6"/>
  <c r="I191" i="6"/>
  <c r="O27" i="6"/>
  <c r="K27" i="6"/>
  <c r="U58" i="6"/>
  <c r="K58" i="6"/>
  <c r="O53" i="6"/>
  <c r="K53" i="6"/>
  <c r="N84" i="6"/>
  <c r="O84" i="6" s="1"/>
  <c r="G96" i="6"/>
  <c r="I96" i="6"/>
  <c r="N121" i="6"/>
  <c r="O121" i="6" s="1"/>
  <c r="I185" i="6"/>
  <c r="G185" i="6"/>
  <c r="G112" i="6"/>
  <c r="I112" i="6"/>
  <c r="U10" i="6"/>
  <c r="K10" i="6"/>
  <c r="N40" i="6"/>
  <c r="O40" i="6" s="1"/>
  <c r="N47" i="6"/>
  <c r="O47" i="6" s="1"/>
  <c r="M70" i="6"/>
  <c r="N91" i="6"/>
  <c r="M106" i="6"/>
  <c r="G163" i="6"/>
  <c r="G78" i="6"/>
  <c r="I78" i="6"/>
  <c r="M91" i="6"/>
  <c r="N19" i="6"/>
  <c r="O19" i="6" s="1"/>
  <c r="G35" i="6"/>
  <c r="I35" i="6"/>
  <c r="N58" i="6"/>
  <c r="O58" i="6" s="1"/>
  <c r="N70" i="6"/>
  <c r="O70" i="6" s="1"/>
  <c r="U101" i="6"/>
  <c r="K101" i="6"/>
  <c r="N102" i="6"/>
  <c r="O102" i="6" s="1"/>
  <c r="N106" i="6"/>
  <c r="O106" i="6" s="1"/>
  <c r="U126" i="6"/>
  <c r="K126" i="6"/>
  <c r="I132" i="6"/>
  <c r="I144" i="6"/>
  <c r="N144" i="6"/>
  <c r="O144" i="6" s="1"/>
  <c r="G169" i="6"/>
  <c r="M19" i="6"/>
  <c r="M47" i="6"/>
  <c r="M63" i="6"/>
  <c r="M85" i="6"/>
  <c r="M102" i="6"/>
  <c r="G157" i="6"/>
  <c r="K179" i="6"/>
  <c r="N198" i="6"/>
  <c r="O198" i="6" s="1"/>
  <c r="G216" i="6"/>
  <c r="I230" i="6"/>
  <c r="G259" i="6"/>
  <c r="I259" i="6"/>
  <c r="N337" i="6"/>
  <c r="O337" i="6" s="1"/>
  <c r="I338" i="6"/>
  <c r="O157" i="6"/>
  <c r="M163" i="6"/>
  <c r="K169" i="6"/>
  <c r="I170" i="6"/>
  <c r="I198" i="6"/>
  <c r="M216" i="6"/>
  <c r="N224" i="6"/>
  <c r="O224" i="6" s="1"/>
  <c r="O230" i="6"/>
  <c r="K230" i="6"/>
  <c r="M259" i="6"/>
  <c r="I260" i="6"/>
  <c r="M267" i="6"/>
  <c r="G332" i="6"/>
  <c r="I332" i="6"/>
  <c r="N338" i="6"/>
  <c r="O338" i="6" s="1"/>
  <c r="M185" i="6"/>
  <c r="G205" i="6"/>
  <c r="I205" i="6"/>
  <c r="O299" i="6"/>
  <c r="K299" i="6"/>
  <c r="M78" i="6"/>
  <c r="M96" i="6"/>
  <c r="M112" i="6"/>
  <c r="I157" i="6"/>
  <c r="I216" i="6"/>
  <c r="I247" i="6"/>
  <c r="O323" i="6"/>
  <c r="K323" i="6"/>
  <c r="U337" i="6"/>
  <c r="K132" i="6"/>
  <c r="K150" i="6"/>
  <c r="U185" i="6"/>
  <c r="G231" i="6"/>
  <c r="I231" i="6"/>
  <c r="M247" i="6"/>
  <c r="I254" i="6"/>
  <c r="U260" i="6"/>
  <c r="O275" i="6"/>
  <c r="K275" i="6"/>
  <c r="U298" i="6"/>
  <c r="G317" i="6"/>
  <c r="M54" i="6"/>
  <c r="O35" i="6"/>
  <c r="I126" i="6"/>
  <c r="M231" i="6"/>
  <c r="I240" i="6"/>
  <c r="N247" i="6"/>
  <c r="O247" i="6" s="1"/>
  <c r="K254" i="6"/>
  <c r="M260" i="6"/>
  <c r="G285" i="6"/>
  <c r="I285" i="6"/>
  <c r="K298" i="6"/>
  <c r="G303" i="6"/>
  <c r="I303" i="6"/>
  <c r="I337" i="6"/>
  <c r="G337" i="6"/>
  <c r="G132" i="6"/>
  <c r="M132" i="6"/>
  <c r="M144" i="6"/>
  <c r="I150" i="6"/>
  <c r="O204" i="6"/>
  <c r="K204" i="6"/>
  <c r="I224" i="6"/>
  <c r="U224" i="6"/>
  <c r="G247" i="6"/>
  <c r="M285" i="6"/>
  <c r="I292" i="6"/>
  <c r="N298" i="6"/>
  <c r="O298" i="6" s="1"/>
  <c r="M303" i="6"/>
  <c r="I310" i="6"/>
  <c r="M337" i="6"/>
  <c r="O191" i="6"/>
  <c r="M198" i="6"/>
  <c r="O216" i="6"/>
  <c r="M224" i="6"/>
  <c r="O240" i="6"/>
  <c r="O292" i="6"/>
  <c r="M298" i="6"/>
  <c r="O310" i="6"/>
  <c r="M338" i="6"/>
  <c r="K339" i="6"/>
  <c r="G338" i="6"/>
  <c r="M339" i="6"/>
  <c r="K191" i="6"/>
  <c r="G204" i="6"/>
  <c r="K216" i="6"/>
  <c r="G230" i="6"/>
  <c r="K240" i="6"/>
  <c r="G254" i="6"/>
  <c r="K260" i="6"/>
  <c r="G275" i="6"/>
  <c r="K292" i="6"/>
  <c r="G299" i="6"/>
  <c r="K310" i="6"/>
  <c r="G323" i="6"/>
  <c r="K337" i="6"/>
  <c r="G339" i="6"/>
  <c r="O19" i="5"/>
  <c r="I247" i="5"/>
  <c r="G247" i="5"/>
  <c r="K10" i="5"/>
  <c r="I19" i="5"/>
  <c r="M35" i="5"/>
  <c r="K40" i="5"/>
  <c r="I47" i="5"/>
  <c r="M54" i="5"/>
  <c r="K58" i="5"/>
  <c r="I63" i="5"/>
  <c r="M78" i="5"/>
  <c r="K84" i="5"/>
  <c r="I85" i="5"/>
  <c r="N96" i="5"/>
  <c r="O96" i="5" s="1"/>
  <c r="K101" i="5"/>
  <c r="N101" i="5"/>
  <c r="O101" i="5" s="1"/>
  <c r="I102" i="5"/>
  <c r="G132" i="5"/>
  <c r="G170" i="5"/>
  <c r="G230" i="5"/>
  <c r="N267" i="5"/>
  <c r="O267" i="5" s="1"/>
  <c r="I292" i="5"/>
  <c r="G292" i="5"/>
  <c r="O204" i="5"/>
  <c r="K204" i="5"/>
  <c r="N102" i="5"/>
  <c r="O102" i="5" s="1"/>
  <c r="G106" i="5"/>
  <c r="M106" i="5"/>
  <c r="M121" i="5"/>
  <c r="O132" i="5"/>
  <c r="U137" i="5"/>
  <c r="G204" i="5"/>
  <c r="O230" i="5"/>
  <c r="K230" i="5"/>
  <c r="O323" i="5"/>
  <c r="N10" i="5"/>
  <c r="O10" i="5" s="1"/>
  <c r="N40" i="5"/>
  <c r="N58" i="5"/>
  <c r="O58" i="5" s="1"/>
  <c r="N84" i="5"/>
  <c r="O121" i="5"/>
  <c r="G157" i="5"/>
  <c r="G179" i="5"/>
  <c r="I240" i="5"/>
  <c r="G240" i="5"/>
  <c r="I260" i="5"/>
  <c r="G260" i="5"/>
  <c r="I310" i="5"/>
  <c r="G310" i="5"/>
  <c r="M19" i="5"/>
  <c r="O40" i="5"/>
  <c r="M47" i="5"/>
  <c r="M63" i="5"/>
  <c r="O84" i="5"/>
  <c r="M85" i="5"/>
  <c r="O157" i="5"/>
  <c r="K157" i="5"/>
  <c r="O179" i="5"/>
  <c r="K179" i="5"/>
  <c r="M198" i="5"/>
  <c r="U267" i="5"/>
  <c r="I298" i="5"/>
  <c r="G298" i="5"/>
  <c r="I317" i="5"/>
  <c r="G317" i="5"/>
  <c r="G224" i="5"/>
  <c r="K96" i="5"/>
  <c r="K132" i="5"/>
  <c r="G144" i="5"/>
  <c r="G169" i="5"/>
  <c r="M170" i="5"/>
  <c r="U170" i="5"/>
  <c r="G191" i="5"/>
  <c r="G198" i="5"/>
  <c r="G216" i="5"/>
  <c r="I231" i="5"/>
  <c r="G231" i="5"/>
  <c r="M247" i="5"/>
  <c r="O254" i="5"/>
  <c r="I259" i="5"/>
  <c r="G259" i="5"/>
  <c r="I267" i="5"/>
  <c r="G267" i="5"/>
  <c r="O275" i="5"/>
  <c r="O299" i="5"/>
  <c r="I303" i="5"/>
  <c r="U323" i="5"/>
  <c r="N339" i="5"/>
  <c r="O339" i="5" s="1"/>
  <c r="M101" i="5"/>
  <c r="K106" i="5"/>
  <c r="I126" i="5"/>
  <c r="I137" i="5"/>
  <c r="K144" i="5"/>
  <c r="O144" i="5"/>
  <c r="G150" i="5"/>
  <c r="I163" i="5"/>
  <c r="K169" i="5"/>
  <c r="O169" i="5"/>
  <c r="N170" i="5"/>
  <c r="O170" i="5" s="1"/>
  <c r="I185" i="5"/>
  <c r="K191" i="5"/>
  <c r="O191" i="5"/>
  <c r="I205" i="5"/>
  <c r="K216" i="5"/>
  <c r="O216" i="5"/>
  <c r="M231" i="5"/>
  <c r="M259" i="5"/>
  <c r="M267" i="5"/>
  <c r="I337" i="5"/>
  <c r="G337" i="5"/>
  <c r="M240" i="5"/>
  <c r="K247" i="5"/>
  <c r="I254" i="5"/>
  <c r="M260" i="5"/>
  <c r="K267" i="5"/>
  <c r="I275" i="5"/>
  <c r="G285" i="5"/>
  <c r="M292" i="5"/>
  <c r="K298" i="5"/>
  <c r="I299" i="5"/>
  <c r="G303" i="5"/>
  <c r="M310" i="5"/>
  <c r="K317" i="5"/>
  <c r="I323" i="5"/>
  <c r="G332" i="5"/>
  <c r="M337" i="5"/>
  <c r="K338" i="5"/>
  <c r="I339" i="5"/>
  <c r="O240" i="5"/>
  <c r="K254" i="5"/>
  <c r="O260" i="5"/>
  <c r="K275" i="5"/>
  <c r="O292" i="5"/>
  <c r="K299" i="5"/>
  <c r="O310" i="5"/>
  <c r="K323" i="5"/>
  <c r="O337" i="5"/>
  <c r="K339" i="5"/>
  <c r="M254" i="5"/>
  <c r="M275" i="5"/>
  <c r="M299" i="5"/>
  <c r="M323" i="5"/>
  <c r="G338" i="5"/>
  <c r="M339" i="5"/>
  <c r="O96" i="4"/>
  <c r="K96" i="4"/>
  <c r="O137" i="4"/>
  <c r="K137" i="4"/>
  <c r="O10" i="4"/>
  <c r="I54" i="4"/>
  <c r="G54" i="4"/>
  <c r="I185" i="4"/>
  <c r="G185" i="4"/>
  <c r="K260" i="4"/>
  <c r="K10" i="4"/>
  <c r="I27" i="4"/>
  <c r="I40" i="4"/>
  <c r="N84" i="4"/>
  <c r="O84" i="4" s="1"/>
  <c r="N179" i="4"/>
  <c r="O179" i="4" s="1"/>
  <c r="I240" i="4"/>
  <c r="G240" i="4"/>
  <c r="G298" i="4"/>
  <c r="K19" i="4"/>
  <c r="N47" i="4"/>
  <c r="O47" i="4" s="1"/>
  <c r="G58" i="4"/>
  <c r="I58" i="4"/>
  <c r="N85" i="4"/>
  <c r="O85" i="4" s="1"/>
  <c r="I96" i="4"/>
  <c r="G96" i="4"/>
  <c r="I112" i="4"/>
  <c r="G112" i="4"/>
  <c r="N121" i="4"/>
  <c r="O121" i="4" s="1"/>
  <c r="I137" i="4"/>
  <c r="G137" i="4"/>
  <c r="G144" i="4"/>
  <c r="I144" i="4"/>
  <c r="G204" i="4"/>
  <c r="I204" i="4"/>
  <c r="G224" i="4"/>
  <c r="O298" i="4"/>
  <c r="N317" i="4"/>
  <c r="O317" i="4" s="1"/>
  <c r="I317" i="4"/>
  <c r="I323" i="4"/>
  <c r="G323" i="4"/>
  <c r="G332" i="4"/>
  <c r="I169" i="4"/>
  <c r="G169" i="4"/>
  <c r="O54" i="4"/>
  <c r="N63" i="4"/>
  <c r="O63" i="4" s="1"/>
  <c r="G101" i="4"/>
  <c r="I101" i="4"/>
  <c r="G19" i="4"/>
  <c r="O19" i="4"/>
  <c r="O27" i="4"/>
  <c r="U63" i="4"/>
  <c r="U84" i="4"/>
  <c r="U150" i="4"/>
  <c r="G163" i="4"/>
  <c r="U170" i="4"/>
  <c r="I205" i="4"/>
  <c r="G205" i="4"/>
  <c r="I216" i="4"/>
  <c r="G216" i="4"/>
  <c r="N231" i="4"/>
  <c r="G231" i="4"/>
  <c r="G247" i="4"/>
  <c r="N247" i="4"/>
  <c r="K292" i="4"/>
  <c r="U337" i="4"/>
  <c r="O112" i="4"/>
  <c r="K112" i="4"/>
  <c r="K259" i="4"/>
  <c r="M259" i="4"/>
  <c r="I292" i="4"/>
  <c r="G292" i="4"/>
  <c r="N40" i="4"/>
  <c r="O40" i="4" s="1"/>
  <c r="G53" i="4"/>
  <c r="G84" i="4"/>
  <c r="I84" i="4"/>
  <c r="G91" i="4"/>
  <c r="N101" i="4"/>
  <c r="O101" i="4" s="1"/>
  <c r="G106" i="4"/>
  <c r="U121" i="4"/>
  <c r="G132" i="4"/>
  <c r="G157" i="4"/>
  <c r="K205" i="4"/>
  <c r="K216" i="4"/>
  <c r="U240" i="4"/>
  <c r="N267" i="4"/>
  <c r="O267" i="4" s="1"/>
  <c r="I267" i="4"/>
  <c r="I275" i="4"/>
  <c r="G275" i="4"/>
  <c r="G285" i="4"/>
  <c r="N299" i="4"/>
  <c r="O299" i="4" s="1"/>
  <c r="U303" i="4"/>
  <c r="G339" i="4"/>
  <c r="O224" i="4"/>
  <c r="M310" i="4"/>
  <c r="I78" i="4"/>
  <c r="G78" i="4"/>
  <c r="O53" i="4"/>
  <c r="O78" i="4"/>
  <c r="K78" i="4"/>
  <c r="N150" i="4"/>
  <c r="O150" i="4" s="1"/>
  <c r="G35" i="4"/>
  <c r="M96" i="4"/>
  <c r="N102" i="4"/>
  <c r="O102" i="4" s="1"/>
  <c r="M112" i="4"/>
  <c r="G121" i="4"/>
  <c r="I121" i="4"/>
  <c r="M137" i="4"/>
  <c r="U179" i="4"/>
  <c r="O191" i="4"/>
  <c r="K191" i="4"/>
  <c r="T191" i="4"/>
  <c r="N230" i="4"/>
  <c r="O230" i="4" s="1"/>
  <c r="M260" i="4"/>
  <c r="M70" i="4"/>
  <c r="M91" i="4"/>
  <c r="M106" i="4"/>
  <c r="M132" i="4"/>
  <c r="M157" i="4"/>
  <c r="I191" i="4"/>
  <c r="G191" i="4"/>
  <c r="O240" i="4"/>
  <c r="T247" i="4"/>
  <c r="N260" i="4"/>
  <c r="O260" i="4" s="1"/>
  <c r="N310" i="4"/>
  <c r="O310" i="4" s="1"/>
  <c r="M40" i="4"/>
  <c r="M58" i="4"/>
  <c r="M84" i="4"/>
  <c r="M101" i="4"/>
  <c r="M121" i="4"/>
  <c r="M144" i="4"/>
  <c r="K185" i="4"/>
  <c r="O185" i="4"/>
  <c r="M204" i="4"/>
  <c r="O338" i="4"/>
  <c r="O170" i="4"/>
  <c r="M179" i="4"/>
  <c r="N216" i="4"/>
  <c r="O216" i="4" s="1"/>
  <c r="U267" i="4"/>
  <c r="N292" i="4"/>
  <c r="O292" i="4" s="1"/>
  <c r="K303" i="4"/>
  <c r="U317" i="4"/>
  <c r="I337" i="4"/>
  <c r="G337" i="4"/>
  <c r="K157" i="4"/>
  <c r="G198" i="4"/>
  <c r="K231" i="4"/>
  <c r="O231" i="4"/>
  <c r="M240" i="4"/>
  <c r="O247" i="4"/>
  <c r="U247" i="4"/>
  <c r="I260" i="4"/>
  <c r="G260" i="4"/>
  <c r="I310" i="4"/>
  <c r="G310" i="4"/>
  <c r="O337" i="4"/>
  <c r="T338" i="4"/>
  <c r="M198" i="4"/>
  <c r="M224" i="4"/>
  <c r="K230" i="4"/>
  <c r="M247" i="4"/>
  <c r="K254" i="4"/>
  <c r="M267" i="4"/>
  <c r="K275" i="4"/>
  <c r="M298" i="4"/>
  <c r="K299" i="4"/>
  <c r="M317" i="4"/>
  <c r="M338" i="4"/>
  <c r="I185" i="3"/>
  <c r="G185" i="3"/>
  <c r="O137" i="3"/>
  <c r="G254" i="3"/>
  <c r="K10" i="3"/>
  <c r="G27" i="3"/>
  <c r="O27" i="3"/>
  <c r="K40" i="3"/>
  <c r="G53" i="3"/>
  <c r="O53" i="3"/>
  <c r="O54" i="3"/>
  <c r="G63" i="3"/>
  <c r="G132" i="3"/>
  <c r="G137" i="3"/>
  <c r="O144" i="3"/>
  <c r="K150" i="3"/>
  <c r="O150" i="3"/>
  <c r="N185" i="3"/>
  <c r="I191" i="3"/>
  <c r="U191" i="3"/>
  <c r="M204" i="3"/>
  <c r="N205" i="3"/>
  <c r="O205" i="3" s="1"/>
  <c r="N240" i="3"/>
  <c r="N285" i="3"/>
  <c r="I303" i="3"/>
  <c r="G303" i="3"/>
  <c r="O121" i="3"/>
  <c r="O185" i="3"/>
  <c r="K185" i="3"/>
  <c r="O285" i="3"/>
  <c r="K285" i="3"/>
  <c r="U53" i="3"/>
  <c r="G54" i="3"/>
  <c r="O63" i="3"/>
  <c r="N70" i="3"/>
  <c r="O70" i="3" s="1"/>
  <c r="K78" i="3"/>
  <c r="N78" i="3"/>
  <c r="O78" i="3" s="1"/>
  <c r="M84" i="3"/>
  <c r="K102" i="3"/>
  <c r="I126" i="3"/>
  <c r="G144" i="3"/>
  <c r="N169" i="3"/>
  <c r="U216" i="3"/>
  <c r="I231" i="3"/>
  <c r="G231" i="3"/>
  <c r="O260" i="3"/>
  <c r="T260" i="3"/>
  <c r="O303" i="3"/>
  <c r="K303" i="3"/>
  <c r="M339" i="3"/>
  <c r="G157" i="3"/>
  <c r="I205" i="3"/>
  <c r="G205" i="3"/>
  <c r="I285" i="3"/>
  <c r="G285" i="3"/>
  <c r="M10" i="3"/>
  <c r="G35" i="3"/>
  <c r="M40" i="3"/>
  <c r="G58" i="3"/>
  <c r="K121" i="3"/>
  <c r="G204" i="3"/>
  <c r="G275" i="3"/>
  <c r="O85" i="3"/>
  <c r="G102" i="3"/>
  <c r="M112" i="3"/>
  <c r="K126" i="3"/>
  <c r="K163" i="3"/>
  <c r="T216" i="3"/>
  <c r="N231" i="3"/>
  <c r="O231" i="3" s="1"/>
  <c r="I259" i="3"/>
  <c r="G259" i="3"/>
  <c r="G267" i="3"/>
  <c r="I332" i="3"/>
  <c r="G332" i="3"/>
  <c r="M27" i="3"/>
  <c r="M53" i="3"/>
  <c r="G106" i="3"/>
  <c r="K205" i="3"/>
  <c r="I101" i="3"/>
  <c r="I163" i="3"/>
  <c r="G163" i="3"/>
  <c r="N191" i="3"/>
  <c r="O191" i="3" s="1"/>
  <c r="K231" i="3"/>
  <c r="O102" i="3"/>
  <c r="M157" i="3"/>
  <c r="N163" i="3"/>
  <c r="O163" i="3" s="1"/>
  <c r="G170" i="3"/>
  <c r="M185" i="3"/>
  <c r="M205" i="3"/>
  <c r="N216" i="3"/>
  <c r="O216" i="3" s="1"/>
  <c r="O259" i="3"/>
  <c r="K259" i="3"/>
  <c r="M285" i="3"/>
  <c r="O332" i="3"/>
  <c r="K332" i="3"/>
  <c r="G338" i="3"/>
  <c r="O170" i="3"/>
  <c r="O198" i="3"/>
  <c r="I216" i="3"/>
  <c r="O224" i="3"/>
  <c r="I240" i="3"/>
  <c r="O247" i="3"/>
  <c r="I260" i="3"/>
  <c r="O267" i="3"/>
  <c r="I292" i="3"/>
  <c r="O298" i="3"/>
  <c r="I310" i="3"/>
  <c r="O317" i="3"/>
  <c r="I337" i="3"/>
  <c r="O338" i="3"/>
  <c r="K170" i="3"/>
  <c r="M191" i="3"/>
  <c r="K198" i="3"/>
  <c r="M216" i="3"/>
  <c r="K224" i="3"/>
  <c r="M240" i="3"/>
  <c r="K247" i="3"/>
  <c r="M260" i="3"/>
  <c r="K267" i="3"/>
  <c r="M292" i="3"/>
  <c r="K298" i="3"/>
  <c r="M310" i="3"/>
  <c r="K317" i="3"/>
  <c r="K338" i="3"/>
  <c r="K198" i="2"/>
  <c r="I267" i="2"/>
  <c r="G267" i="2"/>
  <c r="I317" i="2"/>
  <c r="G317" i="2"/>
  <c r="O259" i="2"/>
  <c r="K298" i="2"/>
  <c r="O298" i="2"/>
  <c r="M298" i="2"/>
  <c r="K19" i="2"/>
  <c r="G47" i="2"/>
  <c r="K63" i="2"/>
  <c r="G126" i="2"/>
  <c r="G191" i="2"/>
  <c r="N285" i="2"/>
  <c r="O285" i="2" s="1"/>
  <c r="U299" i="2"/>
  <c r="U169" i="2"/>
  <c r="N169" i="2"/>
  <c r="G170" i="2"/>
  <c r="I170" i="2"/>
  <c r="K247" i="2"/>
  <c r="N260" i="2"/>
  <c r="O260" i="2" s="1"/>
  <c r="G337" i="2"/>
  <c r="M40" i="2"/>
  <c r="M58" i="2"/>
  <c r="G63" i="2"/>
  <c r="N70" i="2"/>
  <c r="O70" i="2" s="1"/>
  <c r="M85" i="2"/>
  <c r="M101" i="2"/>
  <c r="K102" i="2"/>
  <c r="M121" i="2"/>
  <c r="M144" i="2"/>
  <c r="K157" i="2"/>
  <c r="N163" i="2"/>
  <c r="O163" i="2" s="1"/>
  <c r="K169" i="2"/>
  <c r="M170" i="2"/>
  <c r="O205" i="2"/>
  <c r="I230" i="2"/>
  <c r="I292" i="2"/>
  <c r="G292" i="2"/>
  <c r="T70" i="2"/>
  <c r="O85" i="2"/>
  <c r="N102" i="2"/>
  <c r="O102" i="2" s="1"/>
  <c r="M150" i="2"/>
  <c r="I224" i="2"/>
  <c r="G224" i="2"/>
  <c r="M240" i="2"/>
  <c r="N299" i="2"/>
  <c r="O299" i="2" s="1"/>
  <c r="N19" i="2"/>
  <c r="O19" i="2" s="1"/>
  <c r="N35" i="2"/>
  <c r="O35" i="2" s="1"/>
  <c r="M47" i="2"/>
  <c r="N54" i="2"/>
  <c r="O54" i="2" s="1"/>
  <c r="N96" i="2"/>
  <c r="O96" i="2" s="1"/>
  <c r="G102" i="2"/>
  <c r="N112" i="2"/>
  <c r="O112" i="2" s="1"/>
  <c r="M126" i="2"/>
  <c r="N137" i="2"/>
  <c r="O137" i="2" s="1"/>
  <c r="O150" i="2"/>
  <c r="M157" i="2"/>
  <c r="G185" i="2"/>
  <c r="I185" i="2"/>
  <c r="M198" i="2"/>
  <c r="N275" i="2"/>
  <c r="O275" i="2" s="1"/>
  <c r="O303" i="2"/>
  <c r="O47" i="2"/>
  <c r="O126" i="2"/>
  <c r="O169" i="2"/>
  <c r="O185" i="2"/>
  <c r="K185" i="2"/>
  <c r="U230" i="2"/>
  <c r="K267" i="2"/>
  <c r="O267" i="2"/>
  <c r="M292" i="2"/>
  <c r="U323" i="2"/>
  <c r="O339" i="2"/>
  <c r="T339" i="2"/>
  <c r="N27" i="2"/>
  <c r="O27" i="2" s="1"/>
  <c r="N53" i="2"/>
  <c r="O53" i="2" s="1"/>
  <c r="N91" i="2"/>
  <c r="O91" i="2" s="1"/>
  <c r="N106" i="2"/>
  <c r="O106" i="2" s="1"/>
  <c r="N132" i="2"/>
  <c r="O132" i="2" s="1"/>
  <c r="N157" i="2"/>
  <c r="O157" i="2" s="1"/>
  <c r="K170" i="2"/>
  <c r="N198" i="2"/>
  <c r="O198" i="2" s="1"/>
  <c r="K224" i="2"/>
  <c r="I254" i="2"/>
  <c r="I299" i="2"/>
  <c r="K317" i="2"/>
  <c r="T323" i="2"/>
  <c r="I338" i="2"/>
  <c r="G338" i="2"/>
  <c r="K40" i="2"/>
  <c r="K58" i="2"/>
  <c r="K84" i="2"/>
  <c r="K101" i="2"/>
  <c r="K121" i="2"/>
  <c r="K144" i="2"/>
  <c r="N170" i="2"/>
  <c r="O170" i="2" s="1"/>
  <c r="U179" i="2"/>
  <c r="U191" i="2"/>
  <c r="N204" i="2"/>
  <c r="O204" i="2" s="1"/>
  <c r="T204" i="2"/>
  <c r="N224" i="2"/>
  <c r="O224" i="2" s="1"/>
  <c r="I247" i="2"/>
  <c r="G247" i="2"/>
  <c r="T254" i="2"/>
  <c r="T299" i="2"/>
  <c r="N317" i="2"/>
  <c r="O317" i="2" s="1"/>
  <c r="N323" i="2"/>
  <c r="O323" i="2" s="1"/>
  <c r="K338" i="2"/>
  <c r="O338" i="2"/>
  <c r="T179" i="2"/>
  <c r="G205" i="2"/>
  <c r="O231" i="2"/>
  <c r="N247" i="2"/>
  <c r="O247" i="2" s="1"/>
  <c r="G259" i="2"/>
  <c r="I275" i="2"/>
  <c r="I298" i="2"/>
  <c r="G298" i="2"/>
  <c r="G303" i="2"/>
  <c r="O332" i="2"/>
  <c r="K205" i="2"/>
  <c r="K231" i="2"/>
  <c r="K259" i="2"/>
  <c r="K285" i="2"/>
  <c r="K303" i="2"/>
  <c r="M323" i="2"/>
  <c r="K332" i="2"/>
  <c r="M339" i="2"/>
  <c r="N230" i="2"/>
  <c r="O230" i="2" s="1"/>
  <c r="N254" i="2"/>
  <c r="O254" i="2" s="1"/>
  <c r="M205" i="2"/>
  <c r="M231" i="2"/>
  <c r="M259" i="2"/>
  <c r="M285" i="2"/>
  <c r="G299" i="2"/>
  <c r="M303" i="2"/>
  <c r="G323" i="2"/>
  <c r="M332" i="2"/>
  <c r="K337" i="2"/>
  <c r="G339" i="2"/>
  <c r="G157" i="1"/>
  <c r="I157" i="1"/>
  <c r="G47" i="1"/>
  <c r="M63" i="1"/>
  <c r="K70" i="1"/>
  <c r="U85" i="1"/>
  <c r="M102" i="1"/>
  <c r="G121" i="1"/>
  <c r="I260" i="1"/>
  <c r="G260" i="1"/>
  <c r="K292" i="1"/>
  <c r="M19" i="1"/>
  <c r="G10" i="1"/>
  <c r="K53" i="1"/>
  <c r="G58" i="1"/>
  <c r="N70" i="1"/>
  <c r="O70" i="1" s="1"/>
  <c r="M85" i="1"/>
  <c r="G101" i="1"/>
  <c r="O121" i="1"/>
  <c r="G126" i="1"/>
  <c r="G132" i="1"/>
  <c r="I132" i="1"/>
  <c r="K259" i="1"/>
  <c r="N259" i="1"/>
  <c r="O259" i="1" s="1"/>
  <c r="I35" i="1"/>
  <c r="O84" i="1"/>
  <c r="I150" i="1"/>
  <c r="G150" i="1"/>
  <c r="O112" i="1"/>
  <c r="G204" i="1"/>
  <c r="I204" i="1"/>
  <c r="O10" i="1"/>
  <c r="K27" i="1"/>
  <c r="N53" i="1"/>
  <c r="O53" i="1" s="1"/>
  <c r="O58" i="1"/>
  <c r="N85" i="1"/>
  <c r="O85" i="1" s="1"/>
  <c r="O101" i="1"/>
  <c r="N27" i="1"/>
  <c r="O27" i="1" s="1"/>
  <c r="O35" i="1"/>
  <c r="K91" i="1"/>
  <c r="O91" i="1"/>
  <c r="K106" i="1"/>
  <c r="O106" i="1"/>
  <c r="I112" i="1"/>
  <c r="I121" i="1"/>
  <c r="T163" i="1"/>
  <c r="K205" i="1"/>
  <c r="N205" i="1"/>
  <c r="O205" i="1" s="1"/>
  <c r="G224" i="1"/>
  <c r="N224" i="1"/>
  <c r="K285" i="1"/>
  <c r="N285" i="1"/>
  <c r="O54" i="1"/>
  <c r="I84" i="1"/>
  <c r="O96" i="1"/>
  <c r="N47" i="1"/>
  <c r="O47" i="1" s="1"/>
  <c r="O78" i="1"/>
  <c r="N204" i="1"/>
  <c r="K240" i="1"/>
  <c r="I332" i="1"/>
  <c r="G332" i="1"/>
  <c r="G179" i="1"/>
  <c r="I179" i="1"/>
  <c r="N191" i="1"/>
  <c r="O191" i="1" s="1"/>
  <c r="O204" i="1"/>
  <c r="N240" i="1"/>
  <c r="O240" i="1" s="1"/>
  <c r="G275" i="1"/>
  <c r="I275" i="1"/>
  <c r="N292" i="1"/>
  <c r="O292" i="1" s="1"/>
  <c r="M35" i="1"/>
  <c r="M54" i="1"/>
  <c r="M78" i="1"/>
  <c r="M96" i="1"/>
  <c r="M112" i="1"/>
  <c r="U169" i="1"/>
  <c r="O179" i="1"/>
  <c r="I216" i="1"/>
  <c r="G216" i="1"/>
  <c r="O224" i="1"/>
  <c r="G230" i="1"/>
  <c r="I230" i="1"/>
  <c r="O275" i="1"/>
  <c r="G299" i="1"/>
  <c r="I299" i="1"/>
  <c r="U310" i="1"/>
  <c r="O317" i="1"/>
  <c r="U337" i="1"/>
  <c r="G339" i="1"/>
  <c r="I339" i="1"/>
  <c r="M10" i="1"/>
  <c r="G35" i="1"/>
  <c r="M40" i="1"/>
  <c r="G54" i="1"/>
  <c r="M58" i="1"/>
  <c r="G78" i="1"/>
  <c r="M84" i="1"/>
  <c r="G96" i="1"/>
  <c r="M101" i="1"/>
  <c r="G112" i="1"/>
  <c r="M121" i="1"/>
  <c r="O132" i="1"/>
  <c r="K150" i="1"/>
  <c r="O150" i="1"/>
  <c r="I169" i="1"/>
  <c r="G169" i="1"/>
  <c r="U185" i="1"/>
  <c r="I205" i="1"/>
  <c r="G205" i="1"/>
  <c r="N216" i="1"/>
  <c r="O216" i="1" s="1"/>
  <c r="U247" i="1"/>
  <c r="O267" i="1"/>
  <c r="I310" i="1"/>
  <c r="G310" i="1"/>
  <c r="M332" i="1"/>
  <c r="I337" i="1"/>
  <c r="G337" i="1"/>
  <c r="I185" i="1"/>
  <c r="G185" i="1"/>
  <c r="U191" i="1"/>
  <c r="U240" i="1"/>
  <c r="I247" i="1"/>
  <c r="G254" i="1"/>
  <c r="I254" i="1"/>
  <c r="U292" i="1"/>
  <c r="K310" i="1"/>
  <c r="K337" i="1"/>
  <c r="K126" i="1"/>
  <c r="O126" i="1"/>
  <c r="I137" i="1"/>
  <c r="N169" i="1"/>
  <c r="O169" i="1" s="1"/>
  <c r="U170" i="1"/>
  <c r="M185" i="1"/>
  <c r="U198" i="1"/>
  <c r="I231" i="1"/>
  <c r="G231" i="1"/>
  <c r="O247" i="1"/>
  <c r="O254" i="1"/>
  <c r="U259" i="1"/>
  <c r="U285" i="1"/>
  <c r="U298" i="1"/>
  <c r="I303" i="1"/>
  <c r="G303" i="1"/>
  <c r="N310" i="1"/>
  <c r="O310" i="1" s="1"/>
  <c r="N337" i="1"/>
  <c r="O337" i="1" s="1"/>
  <c r="U338" i="1"/>
  <c r="M157" i="1"/>
  <c r="G163" i="1"/>
  <c r="I170" i="1"/>
  <c r="I191" i="1"/>
  <c r="G191" i="1"/>
  <c r="I198" i="1"/>
  <c r="M231" i="1"/>
  <c r="I240" i="1"/>
  <c r="G240" i="1"/>
  <c r="I259" i="1"/>
  <c r="G259" i="1"/>
  <c r="I285" i="1"/>
  <c r="G285" i="1"/>
  <c r="I292" i="1"/>
  <c r="G292" i="1"/>
  <c r="I298" i="1"/>
  <c r="M303" i="1"/>
  <c r="G323" i="1"/>
  <c r="I323" i="1"/>
  <c r="I338" i="1"/>
  <c r="M144" i="1"/>
  <c r="O163" i="1"/>
  <c r="K170" i="1"/>
  <c r="O185" i="1"/>
  <c r="M191" i="1"/>
  <c r="K198" i="1"/>
  <c r="M216" i="1"/>
  <c r="K224" i="1"/>
  <c r="M240" i="1"/>
  <c r="K247" i="1"/>
  <c r="M260" i="1"/>
  <c r="K267" i="1"/>
  <c r="O285" i="1"/>
  <c r="M292" i="1"/>
  <c r="K298" i="1"/>
  <c r="O303" i="1"/>
  <c r="M310" i="1"/>
  <c r="K317" i="1"/>
  <c r="M337" i="1"/>
  <c r="K338" i="1"/>
  <c r="M170" i="1"/>
  <c r="K179" i="1"/>
  <c r="M198" i="1"/>
  <c r="K204" i="1"/>
  <c r="M224" i="1"/>
  <c r="K230" i="1"/>
  <c r="M247" i="1"/>
  <c r="K254" i="1"/>
  <c r="M267" i="1"/>
  <c r="K275" i="1"/>
  <c r="M298" i="1"/>
  <c r="K299" i="1"/>
  <c r="M317" i="1"/>
  <c r="K323" i="1"/>
  <c r="K339" i="1"/>
  <c r="M179" i="1"/>
  <c r="M204" i="1"/>
  <c r="M230" i="1"/>
  <c r="M254" i="1"/>
  <c r="G267" i="1"/>
  <c r="M275" i="1"/>
  <c r="G298" i="1"/>
  <c r="M299" i="1"/>
  <c r="G317" i="1"/>
  <c r="M323" i="1"/>
  <c r="G338" i="1"/>
  <c r="M339" i="1"/>
</calcChain>
</file>

<file path=xl/sharedStrings.xml><?xml version="1.0" encoding="utf-8"?>
<sst xmlns="http://schemas.openxmlformats.org/spreadsheetml/2006/main" count="16336" uniqueCount="619">
  <si>
    <t/>
  </si>
  <si>
    <t>Figures Finalised as at 2026/05/05</t>
  </si>
  <si>
    <t>STATEMENT OF OPERATING REVENUE FOR THE 3rd Quarter Ended 31 March 2026</t>
  </si>
  <si>
    <t>Executive and council</t>
  </si>
  <si>
    <t>Budget</t>
  </si>
  <si>
    <t>First Quarter 2025/26</t>
  </si>
  <si>
    <t>Second Quarter 2025/26</t>
  </si>
  <si>
    <t>Third Quarter 2025/26</t>
  </si>
  <si>
    <t>Fourth Quarter 2025/26</t>
  </si>
  <si>
    <t>Year to date: 31 March 2026</t>
  </si>
  <si>
    <t>Third Quarter 2024/25</t>
  </si>
  <si>
    <t>R thousands</t>
  </si>
  <si>
    <t>Code</t>
  </si>
  <si>
    <t>Main app</t>
  </si>
  <si>
    <t>Adjusted Budget</t>
  </si>
  <si>
    <t>Actual Revenue</t>
  </si>
  <si>
    <t>1st Q as % of Main app</t>
  </si>
  <si>
    <t>2nd Q as % of Main app</t>
  </si>
  <si>
    <t>3rd Q as % of adj budget</t>
  </si>
  <si>
    <t>4th Q as % of adj budget</t>
  </si>
  <si>
    <t>Total Revenue as % of adj budget</t>
  </si>
  <si>
    <t>Q3 of 2024/25 to Q3 of 2025/26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</si>
  <si>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</si>
  <si>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</si>
  <si>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</si>
  <si>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</si>
  <si>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</si>
  <si>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</si>
  <si>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</si>
  <si>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</si>
  <si>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</si>
  <si>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</si>
  <si>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</si>
  <si>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</si>
  <si>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</si>
  <si>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</si>
  <si>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</si>
  <si>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</si>
  <si>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</si>
  <si>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</si>
  <si>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</si>
  <si>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</si>
  <si>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</si>
  <si>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</si>
  <si>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</si>
  <si>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</si>
  <si>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</si>
  <si>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</si>
  <si>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</si>
  <si>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</si>
  <si>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</si>
  <si>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</si>
  <si>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</si>
  <si>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</si>
  <si>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</si>
  <si>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</si>
  <si>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</si>
  <si>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</si>
  <si>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</si>
  <si>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</si>
  <si>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</si>
  <si>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</si>
  <si>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</si>
  <si>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</si>
  <si>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</si>
  <si>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Vuyisile Mini</t>
  </si>
  <si>
    <t>EC135</t>
  </si>
  <si>
    <t>Emalahleni (EC)</t>
  </si>
  <si>
    <t>EC136</t>
  </si>
  <si>
    <t>Dr. A.B. Xuma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</si>
  <si>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</si>
  <si>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</si>
  <si>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</si>
  <si>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</si>
  <si>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</si>
  <si>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</si>
  <si>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</si>
  <si>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</si>
  <si>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</si>
  <si>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</si>
  <si>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</si>
  <si>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</si>
  <si>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</si>
  <si>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</si>
  <si>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</si>
  <si>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</si>
  <si>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</si>
  <si>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</si>
  <si>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</si>
  <si>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</si>
  <si>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</si>
  <si>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</si>
  <si>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</si>
  <si>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Kumkani 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</si>
  <si>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</si>
  <si>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</si>
  <si>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</si>
  <si>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</si>
  <si>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</si>
  <si>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</si>
  <si>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</si>
  <si>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</si>
  <si>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</si>
  <si>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</si>
  <si>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</si>
  <si>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</si>
  <si>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</si>
  <si>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</si>
  <si>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</si>
  <si>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</si>
  <si>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</si>
  <si>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</si>
  <si>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</si>
  <si>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</si>
  <si>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</si>
  <si>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</si>
  <si>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</si>
  <si>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</si>
  <si>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</si>
  <si>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</si>
  <si>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</si>
  <si>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</si>
  <si>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</si>
  <si>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</si>
  <si>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</si>
  <si>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</si>
  <si>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</si>
  <si>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</si>
  <si>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</si>
  <si>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</si>
  <si>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</si>
  <si>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</si>
  <si>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</si>
  <si>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</si>
  <si>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</si>
  <si>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</si>
  <si>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</si>
  <si>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</si>
  <si>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</si>
  <si>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</si>
  <si>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</si>
  <si>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</si>
  <si>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</si>
  <si>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</si>
  <si>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</si>
  <si>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</si>
  <si>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</si>
  <si>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</si>
  <si>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</si>
  <si>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</si>
  <si>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</si>
  <si>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</si>
  <si>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</si>
  <si>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</si>
  <si>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</si>
  <si>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</si>
  <si>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</si>
  <si>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</si>
  <si>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</si>
  <si>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</si>
  <si>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</si>
  <si>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</si>
  <si>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</si>
  <si>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</si>
  <si>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</si>
  <si>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</si>
  <si>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</si>
  <si>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</si>
  <si>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</si>
  <si>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</si>
  <si>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</si>
  <si>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</si>
  <si>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</si>
  <si>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</si>
  <si>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</si>
  <si>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</si>
  <si>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</si>
  <si>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</si>
  <si>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</si>
  <si>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</si>
  <si>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</si>
  <si>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</si>
  <si>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</si>
  <si>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</si>
  <si>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</si>
  <si>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</si>
  <si>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</si>
  <si>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</si>
  <si>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</si>
  <si>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</si>
  <si>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</si>
  <si>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</si>
  <si>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</si>
  <si>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</si>
  <si>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</si>
  <si>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</si>
  <si>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</si>
  <si>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</si>
  <si>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</si>
  <si>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</si>
  <si>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</si>
  <si>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</si>
  <si>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</si>
  <si>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</si>
  <si>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</si>
  <si>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</si>
  <si>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</si>
  <si>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</si>
  <si>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</si>
  <si>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</si>
  <si>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</si>
  <si>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</si>
  <si>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</si>
  <si>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</si>
  <si>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</si>
  <si>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</si>
  <si>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</si>
  <si>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</si>
  <si>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</si>
  <si>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</si>
  <si>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</si>
  <si>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</si>
  <si>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</si>
  <si>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</si>
  <si>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</si>
  <si>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</si>
  <si>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</si>
  <si>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</si>
  <si>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</si>
  <si>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</si>
  <si>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</si>
  <si>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</si>
  <si>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</si>
  <si>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</si>
  <si>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</si>
  <si>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</si>
  <si>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</si>
  <si>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</si>
  <si>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</si>
  <si>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</si>
  <si>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</si>
  <si>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</si>
  <si>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</si>
  <si>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</si>
  <si>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</si>
  <si>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</si>
  <si>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</si>
  <si>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</si>
  <si>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</si>
  <si>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</si>
  <si>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</si>
  <si>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</si>
  <si>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</si>
  <si>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</si>
  <si>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</si>
  <si>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</si>
  <si>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</si>
  <si>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</si>
  <si>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</si>
  <si>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</si>
  <si>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</si>
  <si>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</si>
  <si>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</si>
  <si>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</si>
  <si>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</si>
  <si>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</si>
  <si>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</si>
  <si>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</si>
  <si>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</si>
  <si>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</si>
  <si>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</si>
  <si>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</si>
  <si>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</si>
  <si>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</si>
  <si>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</si>
  <si>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</si>
  <si>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</si>
  <si>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</si>
  <si>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</si>
  <si>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</si>
  <si>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</si>
  <si>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</si>
  <si>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</si>
  <si>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</si>
  <si>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</si>
  <si>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</si>
  <si>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</si>
  <si>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</si>
  <si>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</si>
  <si>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</si>
  <si>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</si>
  <si>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</si>
  <si>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</si>
  <si>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</si>
  <si>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</si>
  <si>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</si>
  <si>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</si>
  <si>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</si>
  <si>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</si>
  <si>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</si>
  <si>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Johannes Phumani Phungula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</si>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</sst>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wrapText="1" inden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 indent="1"/>
    </xf>
    <xf numFmtId="0" fontId="0" fillId="0" borderId="1" xfId="0" applyBorder="1"/>
    <xf numFmtId="0" fontId="2" fillId="0" borderId="10" xfId="0" applyFont="1" applyBorder="1" applyAlignment="1">
      <alignment wrapText="1"/>
    </xf>
    <xf numFmtId="0" fontId="1" fillId="0" borderId="10" xfId="0" applyFont="1" applyBorder="1" applyAlignment="1">
      <alignment horizontal="left" wrapText="1"/>
    </xf>
    <xf numFmtId="0" fontId="3" fillId="0" borderId="10" xfId="0" applyFont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left"/>
    </xf>
    <xf numFmtId="0" fontId="3" fillId="0" borderId="8" xfId="0" applyFont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Border="1" applyAlignment="1">
      <alignment horizontal="right"/>
    </xf>
    <xf numFmtId="165" fontId="3" fillId="0" borderId="14" xfId="0" applyNumberFormat="1" applyFont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Border="1" applyAlignment="1">
      <alignment horizontal="right"/>
    </xf>
    <xf numFmtId="166" fontId="3" fillId="0" borderId="14" xfId="0" applyNumberFormat="1" applyFont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view="pageBreakPreview" zoomScale="60" zoomScaleNormal="100" workbookViewId="0">
      <selection activeCell="A86" sqref="A86:XFD86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18961320</v>
      </c>
      <c r="E8" s="31">
        <v>18961320</v>
      </c>
      <c r="F8" s="31">
        <v>5091946</v>
      </c>
      <c r="G8" s="36">
        <f>IF(($D8       =0),0,($F8       /$D8       ))</f>
        <v>0.26854385665133018</v>
      </c>
      <c r="H8" s="31">
        <v>10531645</v>
      </c>
      <c r="I8" s="36">
        <f>IF(($D8       =0),0,($H8       /$D8       ))</f>
        <v>0.555427839412024</v>
      </c>
      <c r="J8" s="31">
        <v>8023791</v>
      </c>
      <c r="K8" s="36">
        <f>IF(($E8       =0),0,($J8       /$E8       ))</f>
        <v>0.4231662669054686</v>
      </c>
      <c r="L8" s="31">
        <v>0</v>
      </c>
      <c r="M8" s="36">
        <f>IF(($E8       =0),0,($L8       /$E8       ))</f>
        <v>0</v>
      </c>
      <c r="N8" s="31">
        <f>$F8       +$H8       +$J8</f>
        <v>23647382</v>
      </c>
      <c r="O8" s="36">
        <f>IF(($E8       =0),0,($N8       /$E8       ))</f>
        <v>1.2471379629688228</v>
      </c>
      <c r="P8" s="31">
        <v>8455613</v>
      </c>
      <c r="Q8" s="31">
        <v>18224950</v>
      </c>
      <c r="R8" s="31">
        <v>18224950</v>
      </c>
      <c r="S8" s="31">
        <v>20897654</v>
      </c>
      <c r="T8" s="36">
        <f>IF(($R8       =0),0,($S8       /$R8       ))</f>
        <v>1.1466508275742868</v>
      </c>
      <c r="U8" s="36">
        <f>IF(($P8       =0),0,(($J8       /$P8       )-1))</f>
        <v>-5.1069271973539943E-2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1239300</v>
      </c>
      <c r="E9" s="31">
        <v>1372970</v>
      </c>
      <c r="F9" s="31">
        <v>210918</v>
      </c>
      <c r="G9" s="36">
        <f>IF(($D9       =0),0,($F9       /$D9       ))</f>
        <v>0.1701912369886226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       +$J9</f>
        <v>210918</v>
      </c>
      <c r="O9" s="36">
        <f>IF(($E9       =0),0,($N9       /$E9       ))</f>
        <v>0.15362171059819224</v>
      </c>
      <c r="P9" s="31">
        <v>389633</v>
      </c>
      <c r="Q9" s="31">
        <v>1193660</v>
      </c>
      <c r="R9" s="31">
        <v>1322370</v>
      </c>
      <c r="S9" s="31">
        <v>841557</v>
      </c>
      <c r="T9" s="36">
        <f>IF(($R9       =0),0,($S9       /$R9       ))</f>
        <v>0.63640055355157787</v>
      </c>
      <c r="U9" s="36">
        <f>IF(($P9       =0),0,(($J9       /$P9       )-1))</f>
        <v>-1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20200620</v>
      </c>
      <c r="E10" s="32">
        <f>SUM(E8:E9)</f>
        <v>20334290</v>
      </c>
      <c r="F10" s="32">
        <f>SUM(F8:F9)</f>
        <v>5302864</v>
      </c>
      <c r="G10" s="37">
        <f t="shared" ref="G10:G54" si="0">IF(($D10      =0),0,($F10      /$D10      ))</f>
        <v>0.26250996256550541</v>
      </c>
      <c r="H10" s="32">
        <f>SUM(H8:H9)</f>
        <v>10531645</v>
      </c>
      <c r="I10" s="37">
        <f t="shared" ref="I10:I54" si="1">IF(($D10      =0),0,($H10      /$D10      ))</f>
        <v>0.52135256244610317</v>
      </c>
      <c r="J10" s="32">
        <f>SUM(J8:J9)</f>
        <v>8023791</v>
      </c>
      <c r="K10" s="37">
        <f t="shared" ref="K10:K54" si="2">IF(($E10      =0),0,($J10      /$E10      ))</f>
        <v>0.3945941068018603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23858300</v>
      </c>
      <c r="O10" s="37">
        <f t="shared" ref="O10:O54" si="5">IF(($E10      =0),0,($N10      /$E10      ))</f>
        <v>1.1733038134107461</v>
      </c>
      <c r="P10" s="32">
        <f>SUM(P8:P9)</f>
        <v>8845246</v>
      </c>
      <c r="Q10" s="32">
        <f>SUM(Q8:Q9)</f>
        <v>19418610</v>
      </c>
      <c r="R10" s="32">
        <f>SUM(R8:R9)</f>
        <v>19547320</v>
      </c>
      <c r="S10" s="32">
        <f>SUM(S8:S9)</f>
        <v>21739211</v>
      </c>
      <c r="T10" s="37">
        <f t="shared" ref="T10:T54" si="6">IF(($R10      =0),0,($S10      /$R10      ))</f>
        <v>1.1121325583251309</v>
      </c>
      <c r="U10" s="37">
        <f t="shared" ref="U10:U54" si="7">IF(($P10      =0),0,(($J10      /$P10      )-1))</f>
        <v>-9.2869661284717187E-2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169511</v>
      </c>
      <c r="E11" s="31">
        <v>169511</v>
      </c>
      <c r="F11" s="31">
        <v>9469</v>
      </c>
      <c r="G11" s="36">
        <f t="shared" si="0"/>
        <v>5.5860681607683274E-2</v>
      </c>
      <c r="H11" s="31">
        <v>26950</v>
      </c>
      <c r="I11" s="36">
        <f t="shared" si="1"/>
        <v>0.15898673242444444</v>
      </c>
      <c r="J11" s="31">
        <v>40859</v>
      </c>
      <c r="K11" s="36">
        <f t="shared" si="2"/>
        <v>0.24104040445752783</v>
      </c>
      <c r="L11" s="31">
        <v>0</v>
      </c>
      <c r="M11" s="36">
        <f t="shared" si="3"/>
        <v>0</v>
      </c>
      <c r="N11" s="31">
        <f t="shared" si="4"/>
        <v>77278</v>
      </c>
      <c r="O11" s="36">
        <f t="shared" si="5"/>
        <v>0.45588781848965554</v>
      </c>
      <c r="P11" s="31">
        <v>42751</v>
      </c>
      <c r="Q11" s="31">
        <v>162056</v>
      </c>
      <c r="R11" s="31">
        <v>162056</v>
      </c>
      <c r="S11" s="31">
        <v>199295</v>
      </c>
      <c r="T11" s="36">
        <f t="shared" si="6"/>
        <v>1.2297909364664066</v>
      </c>
      <c r="U11" s="36">
        <f t="shared" si="7"/>
        <v>-4.4256274707024423E-2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27916320</v>
      </c>
      <c r="E12" s="31">
        <v>27916320</v>
      </c>
      <c r="F12" s="31">
        <v>11631800</v>
      </c>
      <c r="G12" s="36">
        <f t="shared" si="0"/>
        <v>0.41666666666666669</v>
      </c>
      <c r="H12" s="31">
        <v>9305440</v>
      </c>
      <c r="I12" s="36">
        <f t="shared" si="1"/>
        <v>0.33333333333333331</v>
      </c>
      <c r="J12" s="31">
        <v>6979080</v>
      </c>
      <c r="K12" s="36">
        <f t="shared" si="2"/>
        <v>0.25</v>
      </c>
      <c r="L12" s="31">
        <v>0</v>
      </c>
      <c r="M12" s="36">
        <f t="shared" si="3"/>
        <v>0</v>
      </c>
      <c r="N12" s="31">
        <f t="shared" si="4"/>
        <v>27916320</v>
      </c>
      <c r="O12" s="36">
        <f t="shared" si="5"/>
        <v>1</v>
      </c>
      <c r="P12" s="31">
        <v>17800000</v>
      </c>
      <c r="Q12" s="31">
        <v>27159962</v>
      </c>
      <c r="R12" s="31">
        <v>27159962</v>
      </c>
      <c r="S12" s="31">
        <v>71200000</v>
      </c>
      <c r="T12" s="36">
        <f t="shared" si="6"/>
        <v>2.6215058769228028</v>
      </c>
      <c r="U12" s="36">
        <f t="shared" si="7"/>
        <v>-0.60791685393258432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28062300</v>
      </c>
      <c r="E13" s="31">
        <v>28413400</v>
      </c>
      <c r="F13" s="31">
        <v>11196163</v>
      </c>
      <c r="G13" s="36">
        <f t="shared" si="0"/>
        <v>0.39897524436699772</v>
      </c>
      <c r="H13" s="31">
        <v>9456443</v>
      </c>
      <c r="I13" s="36">
        <f t="shared" si="1"/>
        <v>0.33698032591769028</v>
      </c>
      <c r="J13" s="31">
        <v>6003356</v>
      </c>
      <c r="K13" s="36">
        <f t="shared" si="2"/>
        <v>0.21128608332688098</v>
      </c>
      <c r="L13" s="31">
        <v>0</v>
      </c>
      <c r="M13" s="36">
        <f t="shared" si="3"/>
        <v>0</v>
      </c>
      <c r="N13" s="31">
        <f t="shared" si="4"/>
        <v>26655962</v>
      </c>
      <c r="O13" s="36">
        <f t="shared" si="5"/>
        <v>0.93814756417746559</v>
      </c>
      <c r="P13" s="31">
        <v>2422372</v>
      </c>
      <c r="Q13" s="31">
        <v>25926356</v>
      </c>
      <c r="R13" s="31">
        <v>25926356</v>
      </c>
      <c r="S13" s="31">
        <v>9255878</v>
      </c>
      <c r="T13" s="36">
        <f t="shared" si="6"/>
        <v>0.35700651491478402</v>
      </c>
      <c r="U13" s="36">
        <f t="shared" si="7"/>
        <v>1.4782964796488729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4763000</v>
      </c>
      <c r="E14" s="31">
        <v>4763000</v>
      </c>
      <c r="F14" s="31">
        <v>4763000</v>
      </c>
      <c r="G14" s="36">
        <f t="shared" si="0"/>
        <v>1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4763000</v>
      </c>
      <c r="O14" s="36">
        <f t="shared" si="5"/>
        <v>1</v>
      </c>
      <c r="P14" s="31">
        <v>116</v>
      </c>
      <c r="Q14" s="31">
        <v>4576000</v>
      </c>
      <c r="R14" s="31">
        <v>4576000</v>
      </c>
      <c r="S14" s="31">
        <v>4587088</v>
      </c>
      <c r="T14" s="36">
        <f t="shared" si="6"/>
        <v>1.0024230769230769</v>
      </c>
      <c r="U14" s="36">
        <f t="shared" si="7"/>
        <v>-1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13218899</v>
      </c>
      <c r="E15" s="31">
        <v>13218899</v>
      </c>
      <c r="F15" s="31">
        <v>5507812</v>
      </c>
      <c r="G15" s="36">
        <f t="shared" si="0"/>
        <v>0.41666193228346776</v>
      </c>
      <c r="H15" s="31">
        <v>4406012</v>
      </c>
      <c r="I15" s="36">
        <f t="shared" si="1"/>
        <v>0.33331157156129265</v>
      </c>
      <c r="J15" s="31">
        <v>3304752</v>
      </c>
      <c r="K15" s="36">
        <f t="shared" si="2"/>
        <v>0.25000206144248471</v>
      </c>
      <c r="L15" s="31">
        <v>0</v>
      </c>
      <c r="M15" s="36">
        <f t="shared" si="3"/>
        <v>0</v>
      </c>
      <c r="N15" s="31">
        <f t="shared" si="4"/>
        <v>13218576</v>
      </c>
      <c r="O15" s="36">
        <f t="shared" si="5"/>
        <v>0.99997556528724518</v>
      </c>
      <c r="P15" s="31">
        <v>4159983</v>
      </c>
      <c r="Q15" s="31">
        <v>12654327</v>
      </c>
      <c r="R15" s="31">
        <v>12654327</v>
      </c>
      <c r="S15" s="31">
        <v>9432556</v>
      </c>
      <c r="T15" s="36">
        <f t="shared" si="6"/>
        <v>0.7454016321847855</v>
      </c>
      <c r="U15" s="36">
        <f t="shared" si="7"/>
        <v>-0.20558521513188877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141684</v>
      </c>
      <c r="E16" s="31">
        <v>165265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0</v>
      </c>
      <c r="O16" s="36">
        <f t="shared" si="5"/>
        <v>0</v>
      </c>
      <c r="P16" s="31">
        <v>0</v>
      </c>
      <c r="Q16" s="31">
        <v>141684</v>
      </c>
      <c r="R16" s="31">
        <v>141684</v>
      </c>
      <c r="S16" s="31">
        <v>52624</v>
      </c>
      <c r="T16" s="36">
        <f t="shared" si="6"/>
        <v>0.37141808531662007</v>
      </c>
      <c r="U16" s="36">
        <f t="shared" si="7"/>
        <v>0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68670082</v>
      </c>
      <c r="E17" s="31">
        <v>68670082</v>
      </c>
      <c r="F17" s="31">
        <v>30001000</v>
      </c>
      <c r="G17" s="36">
        <f t="shared" si="0"/>
        <v>0.43688603721195496</v>
      </c>
      <c r="H17" s="31">
        <v>19000000</v>
      </c>
      <c r="I17" s="36">
        <f t="shared" si="1"/>
        <v>0.27668526739199173</v>
      </c>
      <c r="J17" s="31">
        <v>13000000</v>
      </c>
      <c r="K17" s="36">
        <f t="shared" si="2"/>
        <v>0.18931097242609962</v>
      </c>
      <c r="L17" s="31">
        <v>0</v>
      </c>
      <c r="M17" s="36">
        <f t="shared" si="3"/>
        <v>0</v>
      </c>
      <c r="N17" s="31">
        <f t="shared" si="4"/>
        <v>62001000</v>
      </c>
      <c r="O17" s="36">
        <f t="shared" si="5"/>
        <v>0.90288227703004631</v>
      </c>
      <c r="P17" s="31">
        <v>17251000</v>
      </c>
      <c r="Q17" s="31">
        <v>65847797</v>
      </c>
      <c r="R17" s="31">
        <v>65847797</v>
      </c>
      <c r="S17" s="31">
        <v>64216001</v>
      </c>
      <c r="T17" s="36">
        <f t="shared" si="6"/>
        <v>0.97521866980606808</v>
      </c>
      <c r="U17" s="36">
        <f t="shared" si="7"/>
        <v>-0.24642049736247174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80262458</v>
      </c>
      <c r="E18" s="31">
        <v>91760203</v>
      </c>
      <c r="F18" s="31">
        <v>1691469</v>
      </c>
      <c r="G18" s="36">
        <f t="shared" si="0"/>
        <v>2.107422376723125E-2</v>
      </c>
      <c r="H18" s="31">
        <v>64733263</v>
      </c>
      <c r="I18" s="36">
        <f t="shared" si="1"/>
        <v>0.80651981777084369</v>
      </c>
      <c r="J18" s="31">
        <v>-39227684</v>
      </c>
      <c r="K18" s="36">
        <f t="shared" si="2"/>
        <v>-0.42750214927052854</v>
      </c>
      <c r="L18" s="31">
        <v>0</v>
      </c>
      <c r="M18" s="36">
        <f t="shared" si="3"/>
        <v>0</v>
      </c>
      <c r="N18" s="31">
        <f t="shared" si="4"/>
        <v>27197048</v>
      </c>
      <c r="O18" s="36">
        <f t="shared" si="5"/>
        <v>0.29639263112789754</v>
      </c>
      <c r="P18" s="31">
        <v>34277500</v>
      </c>
      <c r="Q18" s="31">
        <v>80389278</v>
      </c>
      <c r="R18" s="31">
        <v>90025928</v>
      </c>
      <c r="S18" s="31">
        <v>90093935</v>
      </c>
      <c r="T18" s="36">
        <f t="shared" si="6"/>
        <v>1.0007554157064618</v>
      </c>
      <c r="U18" s="36">
        <f t="shared" si="7"/>
        <v>-2.1444149660856247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223204254</v>
      </c>
      <c r="E19" s="32">
        <f>SUM(E11:E18)</f>
        <v>235076680</v>
      </c>
      <c r="F19" s="32">
        <f>SUM(F11:F18)</f>
        <v>64800713</v>
      </c>
      <c r="G19" s="37">
        <f t="shared" si="0"/>
        <v>0.29032024183553418</v>
      </c>
      <c r="H19" s="32">
        <f>SUM(H11:H18)</f>
        <v>106928108</v>
      </c>
      <c r="I19" s="37">
        <f t="shared" si="1"/>
        <v>0.47905945376829601</v>
      </c>
      <c r="J19" s="32">
        <f>SUM(J11:J18)</f>
        <v>-9899637</v>
      </c>
      <c r="K19" s="37">
        <f t="shared" si="2"/>
        <v>-4.2112373715674389E-2</v>
      </c>
      <c r="L19" s="32">
        <f>SUM(L11:L18)</f>
        <v>0</v>
      </c>
      <c r="M19" s="37">
        <f t="shared" si="3"/>
        <v>0</v>
      </c>
      <c r="N19" s="32">
        <f t="shared" si="4"/>
        <v>161829184</v>
      </c>
      <c r="O19" s="37">
        <f t="shared" si="5"/>
        <v>0.68841019874876574</v>
      </c>
      <c r="P19" s="32">
        <f>SUM(P11:P18)</f>
        <v>75953722</v>
      </c>
      <c r="Q19" s="32">
        <f>SUM(Q11:Q18)</f>
        <v>216857460</v>
      </c>
      <c r="R19" s="32">
        <f>SUM(R11:R18)</f>
        <v>226494110</v>
      </c>
      <c r="S19" s="32">
        <f>SUM(S11:S18)</f>
        <v>249037377</v>
      </c>
      <c r="T19" s="37">
        <f t="shared" si="6"/>
        <v>1.0995313608817465</v>
      </c>
      <c r="U19" s="37">
        <f t="shared" si="7"/>
        <v>-1.1303377469770344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230000</v>
      </c>
      <c r="R22" s="31">
        <v>230000</v>
      </c>
      <c r="S22" s="31">
        <v>0</v>
      </c>
      <c r="T22" s="36">
        <f t="shared" si="6"/>
        <v>0</v>
      </c>
      <c r="U22" s="36">
        <f t="shared" si="7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26554271</v>
      </c>
      <c r="E23" s="31">
        <v>26609933</v>
      </c>
      <c r="F23" s="31">
        <v>4656</v>
      </c>
      <c r="G23" s="36">
        <f t="shared" si="0"/>
        <v>1.7533902549989039E-4</v>
      </c>
      <c r="H23" s="31">
        <v>22291824</v>
      </c>
      <c r="I23" s="36">
        <f t="shared" si="1"/>
        <v>0.83948167886062475</v>
      </c>
      <c r="J23" s="31">
        <v>10710395</v>
      </c>
      <c r="K23" s="36">
        <f t="shared" si="2"/>
        <v>0.4024961280436144</v>
      </c>
      <c r="L23" s="31">
        <v>0</v>
      </c>
      <c r="M23" s="36">
        <f t="shared" si="3"/>
        <v>0</v>
      </c>
      <c r="N23" s="31">
        <f t="shared" si="4"/>
        <v>33006875</v>
      </c>
      <c r="O23" s="36">
        <f t="shared" si="5"/>
        <v>1.2403967721376825</v>
      </c>
      <c r="P23" s="31">
        <v>34814297</v>
      </c>
      <c r="Q23" s="31">
        <v>150127742</v>
      </c>
      <c r="R23" s="31">
        <v>142946635</v>
      </c>
      <c r="S23" s="31">
        <v>139636970</v>
      </c>
      <c r="T23" s="36">
        <f t="shared" si="6"/>
        <v>0.97684684917556819</v>
      </c>
      <c r="U23" s="36">
        <f t="shared" si="7"/>
        <v>-0.69235641897350386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38481456</v>
      </c>
      <c r="E25" s="31">
        <v>38481456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8696</v>
      </c>
      <c r="Q25" s="31">
        <v>38481456</v>
      </c>
      <c r="R25" s="31">
        <v>38481456</v>
      </c>
      <c r="S25" s="31">
        <v>223415</v>
      </c>
      <c r="T25" s="36">
        <f t="shared" si="6"/>
        <v>5.8057834402107864E-3</v>
      </c>
      <c r="U25" s="36">
        <f t="shared" si="7"/>
        <v>-1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25718288</v>
      </c>
      <c r="E26" s="31">
        <v>25718288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197833</v>
      </c>
      <c r="Q26" s="31">
        <v>24726360</v>
      </c>
      <c r="R26" s="31">
        <v>24726355</v>
      </c>
      <c r="S26" s="31">
        <v>1611220</v>
      </c>
      <c r="T26" s="36">
        <f t="shared" si="6"/>
        <v>6.5162050775377123E-2</v>
      </c>
      <c r="U26" s="36">
        <f t="shared" si="7"/>
        <v>-1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90754015</v>
      </c>
      <c r="E27" s="32">
        <f>SUM(E20:E26)</f>
        <v>90809677</v>
      </c>
      <c r="F27" s="32">
        <f>SUM(F20:F26)</f>
        <v>4656</v>
      </c>
      <c r="G27" s="37">
        <f t="shared" si="0"/>
        <v>5.1303515332076491E-5</v>
      </c>
      <c r="H27" s="32">
        <f>SUM(H20:H26)</f>
        <v>22291824</v>
      </c>
      <c r="I27" s="37">
        <f t="shared" si="1"/>
        <v>0.24562906665892412</v>
      </c>
      <c r="J27" s="32">
        <f>SUM(J20:J26)</f>
        <v>10710395</v>
      </c>
      <c r="K27" s="37">
        <f t="shared" si="2"/>
        <v>0.1179433222739026</v>
      </c>
      <c r="L27" s="32">
        <f>SUM(L20:L26)</f>
        <v>0</v>
      </c>
      <c r="M27" s="37">
        <f t="shared" si="3"/>
        <v>0</v>
      </c>
      <c r="N27" s="32">
        <f t="shared" si="4"/>
        <v>33006875</v>
      </c>
      <c r="O27" s="37">
        <f t="shared" si="5"/>
        <v>0.36347310210122208</v>
      </c>
      <c r="P27" s="32">
        <f>SUM(P20:P26)</f>
        <v>35020826</v>
      </c>
      <c r="Q27" s="32">
        <f>SUM(Q20:Q26)</f>
        <v>213565558</v>
      </c>
      <c r="R27" s="32">
        <f>SUM(R20:R26)</f>
        <v>206384446</v>
      </c>
      <c r="S27" s="32">
        <f>SUM(S20:S26)</f>
        <v>141471605</v>
      </c>
      <c r="T27" s="37">
        <f t="shared" si="6"/>
        <v>0.68547609929868458</v>
      </c>
      <c r="U27" s="37">
        <f t="shared" si="7"/>
        <v>-0.6941706914622745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9261</v>
      </c>
      <c r="T29" s="36">
        <f t="shared" si="6"/>
        <v>0</v>
      </c>
      <c r="U29" s="36">
        <f t="shared" si="7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200000</v>
      </c>
      <c r="E30" s="31">
        <v>200000</v>
      </c>
      <c r="F30" s="31">
        <v>0</v>
      </c>
      <c r="G30" s="36">
        <f t="shared" si="0"/>
        <v>0</v>
      </c>
      <c r="H30" s="31">
        <v>82334</v>
      </c>
      <c r="I30" s="36">
        <f t="shared" si="1"/>
        <v>0.41166999999999998</v>
      </c>
      <c r="J30" s="31">
        <v>56595</v>
      </c>
      <c r="K30" s="36">
        <f t="shared" si="2"/>
        <v>0.28297499999999998</v>
      </c>
      <c r="L30" s="31">
        <v>0</v>
      </c>
      <c r="M30" s="36">
        <f t="shared" si="3"/>
        <v>0</v>
      </c>
      <c r="N30" s="31">
        <f t="shared" si="4"/>
        <v>138929</v>
      </c>
      <c r="O30" s="36">
        <f t="shared" si="5"/>
        <v>0.69464499999999996</v>
      </c>
      <c r="P30" s="31">
        <v>2023600</v>
      </c>
      <c r="Q30" s="31">
        <v>0</v>
      </c>
      <c r="R30" s="31">
        <v>0</v>
      </c>
      <c r="S30" s="31">
        <v>8094400</v>
      </c>
      <c r="T30" s="36">
        <f t="shared" si="6"/>
        <v>0</v>
      </c>
      <c r="U30" s="36">
        <f t="shared" si="7"/>
        <v>-0.9720325163075707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66138067</v>
      </c>
      <c r="E31" s="31">
        <v>66138067</v>
      </c>
      <c r="F31" s="31">
        <v>80408000</v>
      </c>
      <c r="G31" s="36">
        <f t="shared" si="0"/>
        <v>1.2157597530027602</v>
      </c>
      <c r="H31" s="31">
        <v>64327000</v>
      </c>
      <c r="I31" s="36">
        <f t="shared" si="1"/>
        <v>0.97261687433350597</v>
      </c>
      <c r="J31" s="31">
        <v>48245000</v>
      </c>
      <c r="K31" s="36">
        <f t="shared" si="2"/>
        <v>0.72945887577875534</v>
      </c>
      <c r="L31" s="31">
        <v>0</v>
      </c>
      <c r="M31" s="36">
        <f t="shared" si="3"/>
        <v>0</v>
      </c>
      <c r="N31" s="31">
        <f t="shared" si="4"/>
        <v>192980000</v>
      </c>
      <c r="O31" s="36">
        <f t="shared" si="5"/>
        <v>2.9178355031150214</v>
      </c>
      <c r="P31" s="31">
        <v>52606886</v>
      </c>
      <c r="Q31" s="31">
        <v>56753729</v>
      </c>
      <c r="R31" s="31">
        <v>56753729</v>
      </c>
      <c r="S31" s="31">
        <v>212349654</v>
      </c>
      <c r="T31" s="36">
        <f t="shared" si="6"/>
        <v>3.7415982657280544</v>
      </c>
      <c r="U31" s="36">
        <f t="shared" si="7"/>
        <v>-8.2914734774455212E-2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205652092</v>
      </c>
      <c r="E33" s="31">
        <v>205652092</v>
      </c>
      <c r="F33" s="31">
        <v>103058696</v>
      </c>
      <c r="G33" s="36">
        <f t="shared" si="0"/>
        <v>0.50113127952036585</v>
      </c>
      <c r="H33" s="31">
        <v>82692277</v>
      </c>
      <c r="I33" s="36">
        <f t="shared" si="1"/>
        <v>0.4020979130132068</v>
      </c>
      <c r="J33" s="31">
        <v>19197925</v>
      </c>
      <c r="K33" s="36">
        <f t="shared" si="2"/>
        <v>9.335146952942254E-2</v>
      </c>
      <c r="L33" s="31">
        <v>0</v>
      </c>
      <c r="M33" s="36">
        <f t="shared" si="3"/>
        <v>0</v>
      </c>
      <c r="N33" s="31">
        <f t="shared" si="4"/>
        <v>204948898</v>
      </c>
      <c r="O33" s="36">
        <f t="shared" si="5"/>
        <v>0.99658066206299523</v>
      </c>
      <c r="P33" s="31">
        <v>18792962</v>
      </c>
      <c r="Q33" s="31">
        <v>218492092</v>
      </c>
      <c r="R33" s="31">
        <v>218492092</v>
      </c>
      <c r="S33" s="31">
        <v>202458593</v>
      </c>
      <c r="T33" s="36">
        <f t="shared" si="6"/>
        <v>0.92661748600036287</v>
      </c>
      <c r="U33" s="36">
        <f t="shared" si="7"/>
        <v>2.1548652096460286E-2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271990159</v>
      </c>
      <c r="E35" s="32">
        <f>SUM(E28:E34)</f>
        <v>271990159</v>
      </c>
      <c r="F35" s="32">
        <f>SUM(F28:F34)</f>
        <v>183466696</v>
      </c>
      <c r="G35" s="37">
        <f t="shared" si="0"/>
        <v>0.67453431651547369</v>
      </c>
      <c r="H35" s="32">
        <f>SUM(H28:H34)</f>
        <v>147101611</v>
      </c>
      <c r="I35" s="37">
        <f t="shared" si="1"/>
        <v>0.54083431378853675</v>
      </c>
      <c r="J35" s="32">
        <f>SUM(J28:J34)</f>
        <v>67499520</v>
      </c>
      <c r="K35" s="37">
        <f t="shared" si="2"/>
        <v>0.24816897879014807</v>
      </c>
      <c r="L35" s="32">
        <f>SUM(L28:L34)</f>
        <v>0</v>
      </c>
      <c r="M35" s="37">
        <f t="shared" si="3"/>
        <v>0</v>
      </c>
      <c r="N35" s="32">
        <f t="shared" si="4"/>
        <v>398067827</v>
      </c>
      <c r="O35" s="37">
        <f t="shared" si="5"/>
        <v>1.4635376090941585</v>
      </c>
      <c r="P35" s="32">
        <f>SUM(P28:P34)</f>
        <v>73423448</v>
      </c>
      <c r="Q35" s="32">
        <f>SUM(Q28:Q34)</f>
        <v>275245821</v>
      </c>
      <c r="R35" s="32">
        <f>SUM(R28:R34)</f>
        <v>275245821</v>
      </c>
      <c r="S35" s="32">
        <f>SUM(S28:S34)</f>
        <v>422911908</v>
      </c>
      <c r="T35" s="37">
        <f t="shared" si="6"/>
        <v>1.536488025371328</v>
      </c>
      <c r="U35" s="37">
        <f t="shared" si="7"/>
        <v>-8.0681691766913533E-2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2715</v>
      </c>
      <c r="T36" s="36">
        <f t="shared" si="6"/>
        <v>0</v>
      </c>
      <c r="U36" s="36">
        <f t="shared" si="7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7989672</v>
      </c>
      <c r="E37" s="31">
        <v>7989672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49181000</v>
      </c>
      <c r="Q37" s="31">
        <v>7549616</v>
      </c>
      <c r="R37" s="31">
        <v>7549616</v>
      </c>
      <c r="S37" s="31">
        <v>196724000</v>
      </c>
      <c r="T37" s="36">
        <f t="shared" si="6"/>
        <v>26.057484248205473</v>
      </c>
      <c r="U37" s="36">
        <f t="shared" si="7"/>
        <v>-1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40301</v>
      </c>
      <c r="I38" s="36">
        <f t="shared" si="1"/>
        <v>0</v>
      </c>
      <c r="J38" s="31">
        <v>951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41252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1650000</v>
      </c>
      <c r="E39" s="31">
        <v>4025</v>
      </c>
      <c r="F39" s="31">
        <v>0</v>
      </c>
      <c r="G39" s="36">
        <f t="shared" si="0"/>
        <v>0</v>
      </c>
      <c r="H39" s="31">
        <v>2348</v>
      </c>
      <c r="I39" s="36">
        <f t="shared" si="1"/>
        <v>1.4230303030303029E-3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2348</v>
      </c>
      <c r="O39" s="36">
        <f t="shared" si="5"/>
        <v>0.58335403726708079</v>
      </c>
      <c r="P39" s="31">
        <v>0</v>
      </c>
      <c r="Q39" s="31">
        <v>1500000</v>
      </c>
      <c r="R39" s="31">
        <v>1500000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9639672</v>
      </c>
      <c r="E40" s="32">
        <f>SUM(E36:E39)</f>
        <v>7993697</v>
      </c>
      <c r="F40" s="32">
        <f>SUM(F36:F39)</f>
        <v>0</v>
      </c>
      <c r="G40" s="37">
        <f t="shared" si="0"/>
        <v>0</v>
      </c>
      <c r="H40" s="32">
        <f>SUM(H36:H39)</f>
        <v>42649</v>
      </c>
      <c r="I40" s="37">
        <f t="shared" si="1"/>
        <v>4.4243206615328821E-3</v>
      </c>
      <c r="J40" s="32">
        <f>SUM(J36:J39)</f>
        <v>951</v>
      </c>
      <c r="K40" s="37">
        <f t="shared" si="2"/>
        <v>1.1896873249011064E-4</v>
      </c>
      <c r="L40" s="32">
        <f>SUM(L36:L39)</f>
        <v>0</v>
      </c>
      <c r="M40" s="37">
        <f t="shared" si="3"/>
        <v>0</v>
      </c>
      <c r="N40" s="32">
        <f t="shared" si="4"/>
        <v>43600</v>
      </c>
      <c r="O40" s="37">
        <f t="shared" si="5"/>
        <v>5.4542973044887739E-3</v>
      </c>
      <c r="P40" s="32">
        <f>SUM(P36:P39)</f>
        <v>49181000</v>
      </c>
      <c r="Q40" s="32">
        <f>SUM(Q36:Q39)</f>
        <v>9049616</v>
      </c>
      <c r="R40" s="32">
        <f>SUM(R36:R39)</f>
        <v>9049616</v>
      </c>
      <c r="S40" s="32">
        <f>SUM(S36:S39)</f>
        <v>196726715</v>
      </c>
      <c r="T40" s="37">
        <f t="shared" si="6"/>
        <v>21.738680956186428</v>
      </c>
      <c r="U40" s="37">
        <f t="shared" si="7"/>
        <v>-0.99998066326426871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1716000</v>
      </c>
      <c r="E41" s="31">
        <v>1716000</v>
      </c>
      <c r="F41" s="31">
        <v>434280</v>
      </c>
      <c r="G41" s="36">
        <f t="shared" si="0"/>
        <v>0.25307692307692309</v>
      </c>
      <c r="H41" s="31">
        <v>434280</v>
      </c>
      <c r="I41" s="36">
        <f t="shared" si="1"/>
        <v>0.25307692307692309</v>
      </c>
      <c r="J41" s="31">
        <v>434280</v>
      </c>
      <c r="K41" s="36">
        <f t="shared" si="2"/>
        <v>0.25307692307692309</v>
      </c>
      <c r="L41" s="31">
        <v>0</v>
      </c>
      <c r="M41" s="36">
        <f t="shared" si="3"/>
        <v>0</v>
      </c>
      <c r="N41" s="31">
        <f t="shared" si="4"/>
        <v>1302840</v>
      </c>
      <c r="O41" s="36">
        <f t="shared" si="5"/>
        <v>0.75923076923076926</v>
      </c>
      <c r="P41" s="31">
        <v>0</v>
      </c>
      <c r="Q41" s="31">
        <v>1593000</v>
      </c>
      <c r="R41" s="31">
        <v>1593000</v>
      </c>
      <c r="S41" s="31">
        <v>399000</v>
      </c>
      <c r="T41" s="36">
        <f t="shared" si="6"/>
        <v>0.2504708097928437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37775111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30097127</v>
      </c>
      <c r="E44" s="31">
        <v>30097127</v>
      </c>
      <c r="F44" s="31">
        <v>15540622</v>
      </c>
      <c r="G44" s="36">
        <f t="shared" si="0"/>
        <v>0.51634901896117857</v>
      </c>
      <c r="H44" s="31">
        <v>10372570</v>
      </c>
      <c r="I44" s="36">
        <f t="shared" si="1"/>
        <v>0.34463654952846495</v>
      </c>
      <c r="J44" s="31">
        <v>7779460</v>
      </c>
      <c r="K44" s="36">
        <f t="shared" si="2"/>
        <v>0.25847849198363687</v>
      </c>
      <c r="L44" s="31">
        <v>0</v>
      </c>
      <c r="M44" s="36">
        <f t="shared" si="3"/>
        <v>0</v>
      </c>
      <c r="N44" s="31">
        <f t="shared" si="4"/>
        <v>33692652</v>
      </c>
      <c r="O44" s="36">
        <f t="shared" si="5"/>
        <v>1.1194640604732804</v>
      </c>
      <c r="P44" s="31">
        <v>7505980</v>
      </c>
      <c r="Q44" s="31">
        <v>30097127</v>
      </c>
      <c r="R44" s="31">
        <v>30097127</v>
      </c>
      <c r="S44" s="31">
        <v>30023922</v>
      </c>
      <c r="T44" s="36">
        <f t="shared" si="6"/>
        <v>0.99756770804070438</v>
      </c>
      <c r="U44" s="36">
        <f t="shared" si="7"/>
        <v>3.6434949200504052E-2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4851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198041141</v>
      </c>
      <c r="E46" s="31">
        <v>198041141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753555</v>
      </c>
      <c r="Q46" s="31">
        <v>194590706</v>
      </c>
      <c r="R46" s="31">
        <v>194590706</v>
      </c>
      <c r="S46" s="31">
        <v>1105207</v>
      </c>
      <c r="T46" s="36">
        <f t="shared" si="6"/>
        <v>5.6796494689730966E-3</v>
      </c>
      <c r="U46" s="36">
        <f t="shared" si="7"/>
        <v>-1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229854268</v>
      </c>
      <c r="E47" s="32">
        <f>SUM(E41:E46)</f>
        <v>229854268</v>
      </c>
      <c r="F47" s="32">
        <f>SUM(F41:F46)</f>
        <v>15974902</v>
      </c>
      <c r="G47" s="37">
        <f t="shared" si="0"/>
        <v>6.9500132144598686E-2</v>
      </c>
      <c r="H47" s="32">
        <f>SUM(H41:H46)</f>
        <v>10806850</v>
      </c>
      <c r="I47" s="37">
        <f t="shared" si="1"/>
        <v>4.7016094563012423E-2</v>
      </c>
      <c r="J47" s="32">
        <f>SUM(J41:J46)</f>
        <v>8213740</v>
      </c>
      <c r="K47" s="37">
        <f t="shared" si="2"/>
        <v>3.5734555079046867E-2</v>
      </c>
      <c r="L47" s="32">
        <f>SUM(L41:L46)</f>
        <v>0</v>
      </c>
      <c r="M47" s="37">
        <f t="shared" si="3"/>
        <v>0</v>
      </c>
      <c r="N47" s="32">
        <f t="shared" si="4"/>
        <v>34995492</v>
      </c>
      <c r="O47" s="37">
        <f t="shared" si="5"/>
        <v>0.15225078178665796</v>
      </c>
      <c r="P47" s="32">
        <f>SUM(P41:P46)</f>
        <v>8259535</v>
      </c>
      <c r="Q47" s="32">
        <f>SUM(Q41:Q46)</f>
        <v>226285684</v>
      </c>
      <c r="R47" s="32">
        <f>SUM(R41:R46)</f>
        <v>226280833</v>
      </c>
      <c r="S47" s="32">
        <f>SUM(S41:S46)</f>
        <v>69303240</v>
      </c>
      <c r="T47" s="37">
        <f t="shared" si="6"/>
        <v>0.30627092485557539</v>
      </c>
      <c r="U47" s="37">
        <f t="shared" si="7"/>
        <v>-5.5445009918839716E-3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150000</v>
      </c>
      <c r="I50" s="36">
        <f t="shared" si="1"/>
        <v>0</v>
      </c>
      <c r="J50" s="31">
        <v>-150000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150000</v>
      </c>
      <c r="Q50" s="31">
        <v>0</v>
      </c>
      <c r="R50" s="31">
        <v>150000</v>
      </c>
      <c r="S50" s="31">
        <v>150000</v>
      </c>
      <c r="T50" s="36">
        <f t="shared" si="6"/>
        <v>1</v>
      </c>
      <c r="U50" s="36">
        <f t="shared" si="7"/>
        <v>-2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150000</v>
      </c>
      <c r="E51" s="31">
        <v>150000</v>
      </c>
      <c r="F51" s="31">
        <v>0</v>
      </c>
      <c r="G51" s="36">
        <f t="shared" si="0"/>
        <v>0</v>
      </c>
      <c r="H51" s="31">
        <v>150000</v>
      </c>
      <c r="I51" s="36">
        <f t="shared" si="1"/>
        <v>1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150000</v>
      </c>
      <c r="O51" s="36">
        <f t="shared" si="5"/>
        <v>1</v>
      </c>
      <c r="P51" s="31">
        <v>0</v>
      </c>
      <c r="Q51" s="31">
        <v>2675000</v>
      </c>
      <c r="R51" s="31">
        <v>150000</v>
      </c>
      <c r="S51" s="31">
        <v>0</v>
      </c>
      <c r="T51" s="36">
        <f t="shared" si="6"/>
        <v>0</v>
      </c>
      <c r="U51" s="36">
        <f t="shared" si="7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2685000</v>
      </c>
      <c r="E52" s="31">
        <v>2685000</v>
      </c>
      <c r="F52" s="31">
        <v>0</v>
      </c>
      <c r="G52" s="36">
        <f t="shared" si="0"/>
        <v>0</v>
      </c>
      <c r="H52" s="31">
        <v>1409661</v>
      </c>
      <c r="I52" s="36">
        <f t="shared" si="1"/>
        <v>0.52501340782122907</v>
      </c>
      <c r="J52" s="31">
        <v>443298</v>
      </c>
      <c r="K52" s="36">
        <f t="shared" si="2"/>
        <v>0.16510167597765363</v>
      </c>
      <c r="L52" s="31">
        <v>0</v>
      </c>
      <c r="M52" s="36">
        <f t="shared" si="3"/>
        <v>0</v>
      </c>
      <c r="N52" s="31">
        <f t="shared" si="4"/>
        <v>1852959</v>
      </c>
      <c r="O52" s="36">
        <f t="shared" si="5"/>
        <v>0.69011508379888264</v>
      </c>
      <c r="P52" s="31">
        <v>0</v>
      </c>
      <c r="Q52" s="31">
        <v>2570000</v>
      </c>
      <c r="R52" s="31">
        <v>1799000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2835000</v>
      </c>
      <c r="E53" s="32">
        <f>SUM(E48:E52)</f>
        <v>2835000</v>
      </c>
      <c r="F53" s="32">
        <f>SUM(F48:F52)</f>
        <v>0</v>
      </c>
      <c r="G53" s="37">
        <f t="shared" si="0"/>
        <v>0</v>
      </c>
      <c r="H53" s="32">
        <f>SUM(H48:H52)</f>
        <v>1709661</v>
      </c>
      <c r="I53" s="37">
        <f t="shared" si="1"/>
        <v>0.60305502645502651</v>
      </c>
      <c r="J53" s="32">
        <f>SUM(J48:J52)</f>
        <v>293298</v>
      </c>
      <c r="K53" s="37">
        <f t="shared" si="2"/>
        <v>0.10345608465608466</v>
      </c>
      <c r="L53" s="32">
        <f>SUM(L48:L52)</f>
        <v>0</v>
      </c>
      <c r="M53" s="37">
        <f t="shared" si="3"/>
        <v>0</v>
      </c>
      <c r="N53" s="32">
        <f t="shared" si="4"/>
        <v>2002959</v>
      </c>
      <c r="O53" s="37">
        <f t="shared" si="5"/>
        <v>0.70651111111111109</v>
      </c>
      <c r="P53" s="32">
        <f>SUM(P48:P52)</f>
        <v>150000</v>
      </c>
      <c r="Q53" s="32">
        <f>SUM(Q48:Q52)</f>
        <v>5245000</v>
      </c>
      <c r="R53" s="32">
        <f>SUM(R48:R52)</f>
        <v>2099000</v>
      </c>
      <c r="S53" s="32">
        <f>SUM(S48:S52)</f>
        <v>150000</v>
      </c>
      <c r="T53" s="37">
        <f t="shared" si="6"/>
        <v>7.1462601238685086E-2</v>
      </c>
      <c r="U53" s="37">
        <f t="shared" si="7"/>
        <v>0.95531999999999995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848477988</v>
      </c>
      <c r="E54" s="32">
        <f>SUM(E8:E9,E11:E18,E20:E26,E28:E34,E36:E39,E41:E46,E48:E52)</f>
        <v>858893771</v>
      </c>
      <c r="F54" s="32">
        <f>SUM(F8:F9,F11:F18,F20:F26,F28:F34,F36:F39,F41:F46,F48:F52)</f>
        <v>269549831</v>
      </c>
      <c r="G54" s="37">
        <f t="shared" si="0"/>
        <v>0.31768629806811205</v>
      </c>
      <c r="H54" s="32">
        <f>SUM(H8:H9,H11:H18,H20:H26,H28:H34,H36:H39,H41:H46,H48:H52)</f>
        <v>299412348</v>
      </c>
      <c r="I54" s="37">
        <f t="shared" si="1"/>
        <v>0.35288169196441194</v>
      </c>
      <c r="J54" s="32">
        <f>SUM(J8:J9,J11:J18,J20:J26,J28:J34,J36:J39,J41:J46,J48:J52)</f>
        <v>84842058</v>
      </c>
      <c r="K54" s="37">
        <f t="shared" si="2"/>
        <v>9.8780618587115121E-2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653804237</v>
      </c>
      <c r="O54" s="37">
        <f t="shared" si="5"/>
        <v>0.76121664759401308</v>
      </c>
      <c r="P54" s="32">
        <f>SUM(P8:P9,P11:P18,P20:P26,P28:P34,P36:P39,P41:P46,P48:P52)</f>
        <v>250833777</v>
      </c>
      <c r="Q54" s="32">
        <f>SUM(Q8:Q9,Q11:Q18,Q20:Q26,Q28:Q34,Q36:Q39,Q41:Q46,Q48:Q52)</f>
        <v>965667749</v>
      </c>
      <c r="R54" s="32">
        <f>SUM(R8:R9,R11:R18,R20:R26,R28:R34,R36:R39,R41:R46,R48:R52)</f>
        <v>965101146</v>
      </c>
      <c r="S54" s="32">
        <f>SUM(S8:S9,S11:S18,S20:S26,S28:S34,S36:S39,S41:S46,S48:S52)</f>
        <v>1101340056</v>
      </c>
      <c r="T54" s="37">
        <f t="shared" si="6"/>
        <v>1.1411654214324185</v>
      </c>
      <c r="U54" s="37">
        <f t="shared" si="7"/>
        <v>-0.66175983547861661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1050943</v>
      </c>
      <c r="E57" s="31">
        <v>1050943</v>
      </c>
      <c r="F57" s="31">
        <v>263577</v>
      </c>
      <c r="G57" s="36">
        <f t="shared" ref="G57:G85" si="8">IF(($D57      =0),0,($F57      /$D57      ))</f>
        <v>0.25080047157647939</v>
      </c>
      <c r="H57" s="31">
        <v>270930</v>
      </c>
      <c r="I57" s="36">
        <f t="shared" ref="I57:I85" si="9">IF(($D57      =0),0,($H57      /$D57      ))</f>
        <v>0.25779704512994522</v>
      </c>
      <c r="J57" s="31">
        <v>266957</v>
      </c>
      <c r="K57" s="36">
        <f t="shared" ref="K57:K85" si="10">IF(($E57      =0),0,($J57      /$E57      ))</f>
        <v>0.25401663077826298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801464</v>
      </c>
      <c r="O57" s="36">
        <f t="shared" ref="O57:O85" si="13">IF(($E57      =0),0,($N57      /$E57      ))</f>
        <v>0.76261414748468759</v>
      </c>
      <c r="P57" s="31">
        <v>244742</v>
      </c>
      <c r="Q57" s="31">
        <v>34576</v>
      </c>
      <c r="R57" s="31">
        <v>34576</v>
      </c>
      <c r="S57" s="31">
        <v>752638</v>
      </c>
      <c r="T57" s="36">
        <f t="shared" ref="T57:T85" si="14">IF(($R57      =0),0,($S57      /$R57      ))</f>
        <v>21.767642295233689</v>
      </c>
      <c r="U57" s="36">
        <f t="shared" ref="U57:U85" si="15">IF(($P57      =0),0,(($J57      /$P57      )-1))</f>
        <v>9.0769054759706203E-2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1050943</v>
      </c>
      <c r="E58" s="32">
        <f>E57</f>
        <v>1050943</v>
      </c>
      <c r="F58" s="32">
        <f>F57</f>
        <v>263577</v>
      </c>
      <c r="G58" s="37">
        <f t="shared" si="8"/>
        <v>0.25080047157647939</v>
      </c>
      <c r="H58" s="32">
        <f>H57</f>
        <v>270930</v>
      </c>
      <c r="I58" s="37">
        <f t="shared" si="9"/>
        <v>0.25779704512994522</v>
      </c>
      <c r="J58" s="32">
        <f>J57</f>
        <v>266957</v>
      </c>
      <c r="K58" s="37">
        <f t="shared" si="10"/>
        <v>0.25401663077826298</v>
      </c>
      <c r="L58" s="32">
        <f>L57</f>
        <v>0</v>
      </c>
      <c r="M58" s="37">
        <f t="shared" si="11"/>
        <v>0</v>
      </c>
      <c r="N58" s="32">
        <f t="shared" si="12"/>
        <v>801464</v>
      </c>
      <c r="O58" s="37">
        <f t="shared" si="13"/>
        <v>0.76261414748468759</v>
      </c>
      <c r="P58" s="32">
        <f>P57</f>
        <v>244742</v>
      </c>
      <c r="Q58" s="32">
        <f>Q57</f>
        <v>34576</v>
      </c>
      <c r="R58" s="32">
        <f>R57</f>
        <v>34576</v>
      </c>
      <c r="S58" s="32">
        <f>S57</f>
        <v>752638</v>
      </c>
      <c r="T58" s="37">
        <f t="shared" si="14"/>
        <v>21.767642295233689</v>
      </c>
      <c r="U58" s="37">
        <f t="shared" si="15"/>
        <v>9.0769054759706203E-2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4993697</v>
      </c>
      <c r="E59" s="31">
        <v>4993697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4783234</v>
      </c>
      <c r="R59" s="31">
        <v>4729236</v>
      </c>
      <c r="S59" s="31">
        <v>0</v>
      </c>
      <c r="T59" s="36">
        <f t="shared" si="14"/>
        <v>0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3315000</v>
      </c>
      <c r="E61" s="31">
        <v>3315000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3185004</v>
      </c>
      <c r="R61" s="31">
        <v>3185004</v>
      </c>
      <c r="S61" s="31">
        <v>3185004</v>
      </c>
      <c r="T61" s="36">
        <f t="shared" si="14"/>
        <v>1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14103757</v>
      </c>
      <c r="E62" s="31">
        <v>14103757</v>
      </c>
      <c r="F62" s="31">
        <v>5776164</v>
      </c>
      <c r="G62" s="36">
        <f t="shared" si="8"/>
        <v>0.40954789564227462</v>
      </c>
      <c r="H62" s="31">
        <v>2954741</v>
      </c>
      <c r="I62" s="36">
        <f t="shared" si="9"/>
        <v>0.20950027712474059</v>
      </c>
      <c r="J62" s="31">
        <v>4616112</v>
      </c>
      <c r="K62" s="36">
        <f t="shared" si="10"/>
        <v>0.32729662032605922</v>
      </c>
      <c r="L62" s="31">
        <v>0</v>
      </c>
      <c r="M62" s="36">
        <f t="shared" si="11"/>
        <v>0</v>
      </c>
      <c r="N62" s="31">
        <f t="shared" si="12"/>
        <v>13347017</v>
      </c>
      <c r="O62" s="36">
        <f t="shared" si="13"/>
        <v>0.9463447930930744</v>
      </c>
      <c r="P62" s="31">
        <v>4581276</v>
      </c>
      <c r="Q62" s="31">
        <v>12544064</v>
      </c>
      <c r="R62" s="31">
        <v>13602882</v>
      </c>
      <c r="S62" s="31">
        <v>13873481</v>
      </c>
      <c r="T62" s="36">
        <f t="shared" si="14"/>
        <v>1.0198927697821683</v>
      </c>
      <c r="U62" s="36">
        <f t="shared" si="15"/>
        <v>7.6039950441755266E-3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22412454</v>
      </c>
      <c r="E63" s="32">
        <f>SUM(E59:E62)</f>
        <v>22412454</v>
      </c>
      <c r="F63" s="32">
        <f>SUM(F59:F62)</f>
        <v>5776164</v>
      </c>
      <c r="G63" s="37">
        <f t="shared" si="8"/>
        <v>0.2577211759140699</v>
      </c>
      <c r="H63" s="32">
        <f>SUM(H59:H62)</f>
        <v>2954741</v>
      </c>
      <c r="I63" s="37">
        <f t="shared" si="9"/>
        <v>0.13183478257222525</v>
      </c>
      <c r="J63" s="32">
        <f>SUM(J59:J62)</f>
        <v>4616112</v>
      </c>
      <c r="K63" s="37">
        <f t="shared" si="10"/>
        <v>0.20596191742323264</v>
      </c>
      <c r="L63" s="32">
        <f>SUM(L59:L62)</f>
        <v>0</v>
      </c>
      <c r="M63" s="37">
        <f t="shared" si="11"/>
        <v>0</v>
      </c>
      <c r="N63" s="32">
        <f t="shared" si="12"/>
        <v>13347017</v>
      </c>
      <c r="O63" s="37">
        <f t="shared" si="13"/>
        <v>0.59551787590952776</v>
      </c>
      <c r="P63" s="32">
        <f>SUM(P59:P62)</f>
        <v>4581276</v>
      </c>
      <c r="Q63" s="32">
        <f>SUM(Q59:Q62)</f>
        <v>20512302</v>
      </c>
      <c r="R63" s="32">
        <f>SUM(R59:R62)</f>
        <v>21517122</v>
      </c>
      <c r="S63" s="32">
        <f>SUM(S59:S62)</f>
        <v>17058485</v>
      </c>
      <c r="T63" s="37">
        <f t="shared" si="14"/>
        <v>0.79278655388950248</v>
      </c>
      <c r="U63" s="37">
        <f t="shared" si="15"/>
        <v>7.6039950441755266E-3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20075832</v>
      </c>
      <c r="E65" s="31">
        <v>20075832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33450998</v>
      </c>
      <c r="R65" s="31">
        <v>33450998</v>
      </c>
      <c r="S65" s="31">
        <v>16889000</v>
      </c>
      <c r="T65" s="36">
        <f t="shared" si="14"/>
        <v>0.50488777644242477</v>
      </c>
      <c r="U65" s="36">
        <f t="shared" si="15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104299000</v>
      </c>
      <c r="E66" s="31">
        <v>35739000</v>
      </c>
      <c r="F66" s="31">
        <v>45980481</v>
      </c>
      <c r="G66" s="36">
        <f t="shared" si="8"/>
        <v>0.44085255850966931</v>
      </c>
      <c r="H66" s="31">
        <v>27726611</v>
      </c>
      <c r="I66" s="36">
        <f t="shared" si="9"/>
        <v>0.26583774532833487</v>
      </c>
      <c r="J66" s="31">
        <v>-16483316</v>
      </c>
      <c r="K66" s="36">
        <f t="shared" si="10"/>
        <v>-0.46121368812781555</v>
      </c>
      <c r="L66" s="31">
        <v>0</v>
      </c>
      <c r="M66" s="36">
        <f t="shared" si="11"/>
        <v>0</v>
      </c>
      <c r="N66" s="31">
        <f t="shared" si="12"/>
        <v>57223776</v>
      </c>
      <c r="O66" s="36">
        <f t="shared" si="13"/>
        <v>1.6011577268530177</v>
      </c>
      <c r="P66" s="31">
        <v>19345209</v>
      </c>
      <c r="Q66" s="31">
        <v>94643947</v>
      </c>
      <c r="R66" s="31">
        <v>100235000</v>
      </c>
      <c r="S66" s="31">
        <v>97326042</v>
      </c>
      <c r="T66" s="36">
        <f t="shared" si="14"/>
        <v>0.97097862024243031</v>
      </c>
      <c r="U66" s="36">
        <f t="shared" si="15"/>
        <v>-1.8520619239626721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861418000</v>
      </c>
      <c r="E67" s="31">
        <v>861418000</v>
      </c>
      <c r="F67" s="31">
        <v>324352754</v>
      </c>
      <c r="G67" s="36">
        <f t="shared" si="8"/>
        <v>0.37653352263361112</v>
      </c>
      <c r="H67" s="31">
        <v>261067897</v>
      </c>
      <c r="I67" s="36">
        <f t="shared" si="9"/>
        <v>0.30306761293588014</v>
      </c>
      <c r="J67" s="31">
        <v>195753834</v>
      </c>
      <c r="K67" s="36">
        <f t="shared" si="10"/>
        <v>0.22724604547385821</v>
      </c>
      <c r="L67" s="31">
        <v>0</v>
      </c>
      <c r="M67" s="36">
        <f t="shared" si="11"/>
        <v>0</v>
      </c>
      <c r="N67" s="31">
        <f t="shared" si="12"/>
        <v>781174485</v>
      </c>
      <c r="O67" s="36">
        <f t="shared" si="13"/>
        <v>0.90684718104334949</v>
      </c>
      <c r="P67" s="31">
        <v>199634160</v>
      </c>
      <c r="Q67" s="31">
        <v>301137000</v>
      </c>
      <c r="R67" s="31">
        <v>301137000</v>
      </c>
      <c r="S67" s="31">
        <v>744576750</v>
      </c>
      <c r="T67" s="36">
        <f t="shared" si="14"/>
        <v>2.4725515297024279</v>
      </c>
      <c r="U67" s="36">
        <f t="shared" si="15"/>
        <v>-1.9437184497883564E-2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156670</v>
      </c>
      <c r="E68" s="31">
        <v>-2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158250</v>
      </c>
      <c r="R68" s="31">
        <v>148502</v>
      </c>
      <c r="S68" s="31">
        <v>0</v>
      </c>
      <c r="T68" s="36">
        <f t="shared" si="14"/>
        <v>0</v>
      </c>
      <c r="U68" s="36">
        <f t="shared" si="15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160196000</v>
      </c>
      <c r="E69" s="31">
        <v>160196000</v>
      </c>
      <c r="F69" s="31">
        <v>65365852</v>
      </c>
      <c r="G69" s="36">
        <f t="shared" si="8"/>
        <v>0.40803673000574298</v>
      </c>
      <c r="H69" s="31">
        <v>51888000</v>
      </c>
      <c r="I69" s="36">
        <f t="shared" si="9"/>
        <v>0.32390321855726734</v>
      </c>
      <c r="J69" s="31">
        <v>39027000</v>
      </c>
      <c r="K69" s="36">
        <f t="shared" si="10"/>
        <v>0.24362031511398538</v>
      </c>
      <c r="L69" s="31">
        <v>0</v>
      </c>
      <c r="M69" s="36">
        <f t="shared" si="11"/>
        <v>0</v>
      </c>
      <c r="N69" s="31">
        <f t="shared" si="12"/>
        <v>156280852</v>
      </c>
      <c r="O69" s="36">
        <f t="shared" si="13"/>
        <v>0.97556026367699566</v>
      </c>
      <c r="P69" s="31">
        <v>1295518</v>
      </c>
      <c r="Q69" s="31">
        <v>156942000</v>
      </c>
      <c r="R69" s="31">
        <v>153011000</v>
      </c>
      <c r="S69" s="31">
        <v>116893304</v>
      </c>
      <c r="T69" s="36">
        <f t="shared" si="14"/>
        <v>0.76395359810732566</v>
      </c>
      <c r="U69" s="36">
        <f t="shared" si="15"/>
        <v>29.124629684805615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1146145502</v>
      </c>
      <c r="E70" s="32">
        <f>SUM(E64:E69)</f>
        <v>1077428830</v>
      </c>
      <c r="F70" s="32">
        <f>SUM(F64:F69)</f>
        <v>435699087</v>
      </c>
      <c r="G70" s="37">
        <f t="shared" si="8"/>
        <v>0.38014291051154864</v>
      </c>
      <c r="H70" s="32">
        <f>SUM(H64:H69)</f>
        <v>340682508</v>
      </c>
      <c r="I70" s="37">
        <f t="shared" si="9"/>
        <v>0.29724193604172955</v>
      </c>
      <c r="J70" s="32">
        <f>SUM(J64:J69)</f>
        <v>218297518</v>
      </c>
      <c r="K70" s="37">
        <f t="shared" si="10"/>
        <v>0.20260968698971979</v>
      </c>
      <c r="L70" s="32">
        <f>SUM(L64:L69)</f>
        <v>0</v>
      </c>
      <c r="M70" s="37">
        <f t="shared" si="11"/>
        <v>0</v>
      </c>
      <c r="N70" s="32">
        <f t="shared" si="12"/>
        <v>994679113</v>
      </c>
      <c r="O70" s="37">
        <f t="shared" si="13"/>
        <v>0.92319704587819507</v>
      </c>
      <c r="P70" s="32">
        <f>SUM(P64:P69)</f>
        <v>220274887</v>
      </c>
      <c r="Q70" s="32">
        <f>SUM(Q64:Q69)</f>
        <v>586332195</v>
      </c>
      <c r="R70" s="32">
        <f>SUM(R64:R69)</f>
        <v>587982500</v>
      </c>
      <c r="S70" s="32">
        <f>SUM(S64:S69)</f>
        <v>975685096</v>
      </c>
      <c r="T70" s="37">
        <f t="shared" si="14"/>
        <v>1.6593777808012993</v>
      </c>
      <c r="U70" s="37">
        <f t="shared" si="15"/>
        <v>-8.9768244893028148E-3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8013000</v>
      </c>
      <c r="E71" s="31">
        <v>8812316</v>
      </c>
      <c r="F71" s="31">
        <v>3577009</v>
      </c>
      <c r="G71" s="36">
        <f t="shared" si="8"/>
        <v>0.44640072382378637</v>
      </c>
      <c r="H71" s="31">
        <v>2832391</v>
      </c>
      <c r="I71" s="36">
        <f t="shared" si="9"/>
        <v>0.35347447897167106</v>
      </c>
      <c r="J71" s="31">
        <v>2027300</v>
      </c>
      <c r="K71" s="36">
        <f t="shared" si="10"/>
        <v>0.23005303032710131</v>
      </c>
      <c r="L71" s="31">
        <v>0</v>
      </c>
      <c r="M71" s="36">
        <f t="shared" si="11"/>
        <v>0</v>
      </c>
      <c r="N71" s="31">
        <f t="shared" si="12"/>
        <v>8436700</v>
      </c>
      <c r="O71" s="36">
        <f t="shared" si="13"/>
        <v>0.95737601783685466</v>
      </c>
      <c r="P71" s="31">
        <v>2445981</v>
      </c>
      <c r="Q71" s="31">
        <v>8105952</v>
      </c>
      <c r="R71" s="31">
        <v>8417480</v>
      </c>
      <c r="S71" s="31">
        <v>13193550</v>
      </c>
      <c r="T71" s="36">
        <f t="shared" si="14"/>
        <v>1.5673990315391304</v>
      </c>
      <c r="U71" s="36">
        <f t="shared" si="15"/>
        <v>-0.17117099437812477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24702996</v>
      </c>
      <c r="E72" s="31">
        <v>24702996</v>
      </c>
      <c r="F72" s="31">
        <v>24702996</v>
      </c>
      <c r="G72" s="36">
        <f t="shared" si="8"/>
        <v>1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24702996</v>
      </c>
      <c r="O72" s="36">
        <f t="shared" si="13"/>
        <v>1</v>
      </c>
      <c r="P72" s="31">
        <v>0</v>
      </c>
      <c r="Q72" s="31">
        <v>23661874</v>
      </c>
      <c r="R72" s="31">
        <v>23661874</v>
      </c>
      <c r="S72" s="31">
        <v>23661873</v>
      </c>
      <c r="T72" s="36">
        <f t="shared" si="14"/>
        <v>0.9999999577379205</v>
      </c>
      <c r="U72" s="36">
        <f t="shared" si="15"/>
        <v>0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21229311</v>
      </c>
      <c r="E73" s="31">
        <v>21229311</v>
      </c>
      <c r="F73" s="31">
        <v>8845633</v>
      </c>
      <c r="G73" s="36">
        <f t="shared" si="8"/>
        <v>0.41667075299806011</v>
      </c>
      <c r="H73" s="31">
        <v>0</v>
      </c>
      <c r="I73" s="36">
        <f t="shared" si="9"/>
        <v>0</v>
      </c>
      <c r="J73" s="31">
        <v>7076388</v>
      </c>
      <c r="K73" s="36">
        <f t="shared" si="10"/>
        <v>0.33333102520378549</v>
      </c>
      <c r="L73" s="31">
        <v>0</v>
      </c>
      <c r="M73" s="36">
        <f t="shared" si="11"/>
        <v>0</v>
      </c>
      <c r="N73" s="31">
        <f t="shared" si="12"/>
        <v>15922021</v>
      </c>
      <c r="O73" s="36">
        <f t="shared" si="13"/>
        <v>0.75000177820184555</v>
      </c>
      <c r="P73" s="31">
        <v>0</v>
      </c>
      <c r="Q73" s="31">
        <v>20458346</v>
      </c>
      <c r="R73" s="31">
        <v>20458346</v>
      </c>
      <c r="S73" s="31">
        <v>8529335</v>
      </c>
      <c r="T73" s="36">
        <f t="shared" si="14"/>
        <v>0.41691224696268214</v>
      </c>
      <c r="U73" s="36">
        <f t="shared" si="15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4044000</v>
      </c>
      <c r="E75" s="31">
        <v>4044000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3884000</v>
      </c>
      <c r="R75" s="31">
        <v>3884000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28740744</v>
      </c>
      <c r="E76" s="31">
        <v>28740744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220</v>
      </c>
      <c r="Q76" s="31">
        <v>27736272</v>
      </c>
      <c r="R76" s="31">
        <v>27736272</v>
      </c>
      <c r="S76" s="31">
        <v>220</v>
      </c>
      <c r="T76" s="36">
        <f t="shared" si="14"/>
        <v>7.9318518364688662E-6</v>
      </c>
      <c r="U76" s="36">
        <f t="shared" si="15"/>
        <v>-1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55254523</v>
      </c>
      <c r="E77" s="31">
        <v>55359096</v>
      </c>
      <c r="F77" s="31">
        <v>23022883</v>
      </c>
      <c r="G77" s="36">
        <f t="shared" si="8"/>
        <v>0.41666965435571673</v>
      </c>
      <c r="H77" s="31">
        <v>18403831</v>
      </c>
      <c r="I77" s="36">
        <f t="shared" si="9"/>
        <v>0.33307374674105866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41426714</v>
      </c>
      <c r="O77" s="36">
        <f t="shared" si="13"/>
        <v>0.74832714031312941</v>
      </c>
      <c r="P77" s="31">
        <v>0</v>
      </c>
      <c r="Q77" s="31">
        <v>51330180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141984574</v>
      </c>
      <c r="E78" s="32">
        <f>SUM(E71:E77)</f>
        <v>142888463</v>
      </c>
      <c r="F78" s="32">
        <f>SUM(F71:F77)</f>
        <v>60148521</v>
      </c>
      <c r="G78" s="37">
        <f t="shared" si="8"/>
        <v>0.42362715403153584</v>
      </c>
      <c r="H78" s="32">
        <f>SUM(H71:H77)</f>
        <v>21236222</v>
      </c>
      <c r="I78" s="37">
        <f t="shared" si="9"/>
        <v>0.14956710719856087</v>
      </c>
      <c r="J78" s="32">
        <f>SUM(J71:J77)</f>
        <v>9103688</v>
      </c>
      <c r="K78" s="37">
        <f t="shared" si="10"/>
        <v>6.3711847750787268E-2</v>
      </c>
      <c r="L78" s="32">
        <f>SUM(L71:L77)</f>
        <v>0</v>
      </c>
      <c r="M78" s="37">
        <f t="shared" si="11"/>
        <v>0</v>
      </c>
      <c r="N78" s="32">
        <f t="shared" si="12"/>
        <v>90488431</v>
      </c>
      <c r="O78" s="37">
        <f t="shared" si="13"/>
        <v>0.63328017602092901</v>
      </c>
      <c r="P78" s="32">
        <f>SUM(P71:P77)</f>
        <v>2446201</v>
      </c>
      <c r="Q78" s="32">
        <f>SUM(Q71:Q77)</f>
        <v>135176624</v>
      </c>
      <c r="R78" s="32">
        <f>SUM(R71:R77)</f>
        <v>84157972</v>
      </c>
      <c r="S78" s="32">
        <f>SUM(S71:S77)</f>
        <v>45384978</v>
      </c>
      <c r="T78" s="37">
        <f t="shared" si="14"/>
        <v>0.53928317093952782</v>
      </c>
      <c r="U78" s="37">
        <f t="shared" si="15"/>
        <v>2.7215617195806887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215840160</v>
      </c>
      <c r="E79" s="31">
        <v>215840160</v>
      </c>
      <c r="F79" s="31">
        <v>87562115</v>
      </c>
      <c r="G79" s="36">
        <f t="shared" si="8"/>
        <v>0.40568036550751257</v>
      </c>
      <c r="H79" s="31">
        <v>68661380</v>
      </c>
      <c r="I79" s="36">
        <f t="shared" si="9"/>
        <v>0.31811216225933114</v>
      </c>
      <c r="J79" s="31">
        <v>52810075</v>
      </c>
      <c r="K79" s="36">
        <f t="shared" si="10"/>
        <v>0.24467214535052234</v>
      </c>
      <c r="L79" s="31">
        <v>0</v>
      </c>
      <c r="M79" s="36">
        <f t="shared" si="11"/>
        <v>0</v>
      </c>
      <c r="N79" s="31">
        <f t="shared" si="12"/>
        <v>209033570</v>
      </c>
      <c r="O79" s="36">
        <f t="shared" si="13"/>
        <v>0.96846467311736606</v>
      </c>
      <c r="P79" s="31">
        <v>76841054</v>
      </c>
      <c r="Q79" s="31">
        <v>204455512</v>
      </c>
      <c r="R79" s="31">
        <v>206198616</v>
      </c>
      <c r="S79" s="31">
        <v>279624691</v>
      </c>
      <c r="T79" s="36">
        <f t="shared" si="14"/>
        <v>1.356093927419959</v>
      </c>
      <c r="U79" s="36">
        <f t="shared" si="15"/>
        <v>-0.31273619698136879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215840160</v>
      </c>
      <c r="E84" s="32">
        <f>SUM(E79:E83)</f>
        <v>215840160</v>
      </c>
      <c r="F84" s="32">
        <f>SUM(F79:F83)</f>
        <v>87562115</v>
      </c>
      <c r="G84" s="37">
        <f t="shared" si="8"/>
        <v>0.40568036550751257</v>
      </c>
      <c r="H84" s="32">
        <f>SUM(H79:H83)</f>
        <v>68661380</v>
      </c>
      <c r="I84" s="37">
        <f t="shared" si="9"/>
        <v>0.31811216225933114</v>
      </c>
      <c r="J84" s="32">
        <f>SUM(J79:J83)</f>
        <v>52810075</v>
      </c>
      <c r="K84" s="37">
        <f t="shared" si="10"/>
        <v>0.24467214535052234</v>
      </c>
      <c r="L84" s="32">
        <f>SUM(L79:L83)</f>
        <v>0</v>
      </c>
      <c r="M84" s="37">
        <f t="shared" si="11"/>
        <v>0</v>
      </c>
      <c r="N84" s="32">
        <f t="shared" si="12"/>
        <v>209033570</v>
      </c>
      <c r="O84" s="37">
        <f t="shared" si="13"/>
        <v>0.96846467311736606</v>
      </c>
      <c r="P84" s="32">
        <f>SUM(P79:P83)</f>
        <v>76841054</v>
      </c>
      <c r="Q84" s="32">
        <f>SUM(Q79:Q83)</f>
        <v>204455512</v>
      </c>
      <c r="R84" s="32">
        <f>SUM(R79:R83)</f>
        <v>206198616</v>
      </c>
      <c r="S84" s="32">
        <f>SUM(S79:S83)</f>
        <v>279624691</v>
      </c>
      <c r="T84" s="37">
        <f t="shared" si="14"/>
        <v>1.356093927419959</v>
      </c>
      <c r="U84" s="37">
        <f t="shared" si="15"/>
        <v>-0.31273619698136879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1527433633</v>
      </c>
      <c r="E85" s="32">
        <f>SUM(E57,E59:E62,E64:E69,E71:E77,E79:E83)</f>
        <v>1459620850</v>
      </c>
      <c r="F85" s="32">
        <f>SUM(F57,F59:F62,F64:F69,F71:F77,F79:F83)</f>
        <v>589449464</v>
      </c>
      <c r="G85" s="37">
        <f t="shared" si="8"/>
        <v>0.3859083964533862</v>
      </c>
      <c r="H85" s="32">
        <f>SUM(H57,H59:H62,H64:H69,H71:H77,H79:H83)</f>
        <v>433805781</v>
      </c>
      <c r="I85" s="37">
        <f t="shared" si="9"/>
        <v>0.28400957765213752</v>
      </c>
      <c r="J85" s="32">
        <f>SUM(J57,J59:J62,J64:J69,J71:J77,J79:J83)</f>
        <v>285094350</v>
      </c>
      <c r="K85" s="37">
        <f t="shared" si="10"/>
        <v>0.19532082595284933</v>
      </c>
      <c r="L85" s="32">
        <f>SUM(L57,L59:L62,L64:L69,L71:L77,L79:L83)</f>
        <v>0</v>
      </c>
      <c r="M85" s="37">
        <f t="shared" si="11"/>
        <v>0</v>
      </c>
      <c r="N85" s="32">
        <f t="shared" si="12"/>
        <v>1308349595</v>
      </c>
      <c r="O85" s="37">
        <f t="shared" si="13"/>
        <v>0.8963626375986613</v>
      </c>
      <c r="P85" s="32">
        <f>SUM(P57,P59:P62,P64:P69,P71:P77,P79:P83)</f>
        <v>304388160</v>
      </c>
      <c r="Q85" s="32">
        <f>SUM(Q57,Q59:Q62,Q64:Q69,Q71:Q77,Q79:Q83)</f>
        <v>946511209</v>
      </c>
      <c r="R85" s="32">
        <f>SUM(R57,R59:R62,R64:R69,R71:R77,R79:R83)</f>
        <v>899890786</v>
      </c>
      <c r="S85" s="32">
        <f>SUM(S57,S59:S62,S64:S69,S71:S77,S79:S83)</f>
        <v>1318505888</v>
      </c>
      <c r="T85" s="37">
        <f t="shared" si="14"/>
        <v>1.4651843407139853</v>
      </c>
      <c r="U85" s="37">
        <f t="shared" si="15"/>
        <v>-6.3385546927975156E-2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0</v>
      </c>
      <c r="O88" s="36">
        <f t="shared" ref="O88:O99" si="21">IF(($E88      =0),0,($N88      /$E88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IF(($R88      =0),0,($S88      /$R88      ))</f>
        <v>0</v>
      </c>
      <c r="U88" s="36">
        <f t="shared" ref="U88:U99" si="23">IF(($P88      =0),0,(($J88      /$P88      )-1))</f>
        <v>0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56627000</v>
      </c>
      <c r="E89" s="31">
        <v>95440000</v>
      </c>
      <c r="F89" s="31">
        <v>79721</v>
      </c>
      <c r="G89" s="36">
        <f t="shared" si="16"/>
        <v>1.4078266551291786E-3</v>
      </c>
      <c r="H89" s="31">
        <v>-23380</v>
      </c>
      <c r="I89" s="36">
        <f t="shared" si="17"/>
        <v>-4.1287724936867574E-4</v>
      </c>
      <c r="J89" s="31">
        <v>154574</v>
      </c>
      <c r="K89" s="36">
        <f t="shared" si="18"/>
        <v>1.619593461860855E-3</v>
      </c>
      <c r="L89" s="31">
        <v>0</v>
      </c>
      <c r="M89" s="36">
        <f t="shared" si="19"/>
        <v>0</v>
      </c>
      <c r="N89" s="31">
        <f t="shared" si="20"/>
        <v>210915</v>
      </c>
      <c r="O89" s="36">
        <f t="shared" si="21"/>
        <v>2.2099224643755237E-3</v>
      </c>
      <c r="P89" s="31">
        <v>392384</v>
      </c>
      <c r="Q89" s="31">
        <v>39234000</v>
      </c>
      <c r="R89" s="31">
        <v>77628000</v>
      </c>
      <c r="S89" s="31">
        <v>846850</v>
      </c>
      <c r="T89" s="36">
        <f t="shared" si="22"/>
        <v>1.0909079198227443E-2</v>
      </c>
      <c r="U89" s="36">
        <f t="shared" si="23"/>
        <v>-0.60606446746044695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55200000</v>
      </c>
      <c r="E90" s="31">
        <v>55200000</v>
      </c>
      <c r="F90" s="31">
        <v>0</v>
      </c>
      <c r="G90" s="36">
        <f t="shared" si="16"/>
        <v>0</v>
      </c>
      <c r="H90" s="31">
        <v>24183450</v>
      </c>
      <c r="I90" s="36">
        <f t="shared" si="17"/>
        <v>0.43810597826086956</v>
      </c>
      <c r="J90" s="31">
        <v>7699297</v>
      </c>
      <c r="K90" s="36">
        <f t="shared" si="18"/>
        <v>0.13948001811594202</v>
      </c>
      <c r="L90" s="31">
        <v>0</v>
      </c>
      <c r="M90" s="36">
        <f t="shared" si="19"/>
        <v>0</v>
      </c>
      <c r="N90" s="31">
        <f t="shared" si="20"/>
        <v>31882747</v>
      </c>
      <c r="O90" s="36">
        <f t="shared" si="21"/>
        <v>0.57758599637681163</v>
      </c>
      <c r="P90" s="31">
        <v>27172278</v>
      </c>
      <c r="Q90" s="31">
        <v>84480000</v>
      </c>
      <c r="R90" s="31">
        <v>81710277</v>
      </c>
      <c r="S90" s="31">
        <v>46779458</v>
      </c>
      <c r="T90" s="36">
        <f t="shared" si="22"/>
        <v>0.57250397033900646</v>
      </c>
      <c r="U90" s="36">
        <f t="shared" si="23"/>
        <v>-0.71664882127291651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111827000</v>
      </c>
      <c r="E91" s="32">
        <f>SUM(E88:E90)</f>
        <v>150640000</v>
      </c>
      <c r="F91" s="32">
        <f>SUM(F88:F90)</f>
        <v>79721</v>
      </c>
      <c r="G91" s="37">
        <f t="shared" si="16"/>
        <v>7.1289581228147045E-4</v>
      </c>
      <c r="H91" s="32">
        <f>SUM(H88:H90)</f>
        <v>24160070</v>
      </c>
      <c r="I91" s="37">
        <f t="shared" si="17"/>
        <v>0.21604862868538011</v>
      </c>
      <c r="J91" s="32">
        <f>SUM(J88:J90)</f>
        <v>7853871</v>
      </c>
      <c r="K91" s="37">
        <f t="shared" si="18"/>
        <v>5.2136690122145515E-2</v>
      </c>
      <c r="L91" s="32">
        <f>SUM(L88:L90)</f>
        <v>0</v>
      </c>
      <c r="M91" s="37">
        <f t="shared" si="19"/>
        <v>0</v>
      </c>
      <c r="N91" s="32">
        <f t="shared" si="20"/>
        <v>32093662</v>
      </c>
      <c r="O91" s="37">
        <f t="shared" si="21"/>
        <v>0.21304873871481678</v>
      </c>
      <c r="P91" s="32">
        <f>SUM(P88:P90)</f>
        <v>27564662</v>
      </c>
      <c r="Q91" s="32">
        <f>SUM(Q88:Q90)</f>
        <v>123714000</v>
      </c>
      <c r="R91" s="32">
        <f>SUM(R88:R90)</f>
        <v>159338277</v>
      </c>
      <c r="S91" s="32">
        <f>SUM(S88:S90)</f>
        <v>47626308</v>
      </c>
      <c r="T91" s="37">
        <f t="shared" si="22"/>
        <v>0.29890060879721952</v>
      </c>
      <c r="U91" s="37">
        <f t="shared" si="23"/>
        <v>-0.71507464883842942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8006523</v>
      </c>
      <c r="E92" s="31">
        <v>8006523</v>
      </c>
      <c r="F92" s="31">
        <v>338755</v>
      </c>
      <c r="G92" s="36">
        <f t="shared" si="16"/>
        <v>4.2309876584380013E-2</v>
      </c>
      <c r="H92" s="31">
        <v>3113482</v>
      </c>
      <c r="I92" s="36">
        <f t="shared" si="17"/>
        <v>0.38886817661049622</v>
      </c>
      <c r="J92" s="31">
        <v>4480934</v>
      </c>
      <c r="K92" s="36">
        <f t="shared" si="18"/>
        <v>0.55966041688758028</v>
      </c>
      <c r="L92" s="31">
        <v>0</v>
      </c>
      <c r="M92" s="36">
        <f t="shared" si="19"/>
        <v>0</v>
      </c>
      <c r="N92" s="31">
        <f t="shared" si="20"/>
        <v>7933171</v>
      </c>
      <c r="O92" s="36">
        <f t="shared" si="21"/>
        <v>0.99083847008245651</v>
      </c>
      <c r="P92" s="31">
        <v>5861983</v>
      </c>
      <c r="Q92" s="31">
        <v>7492007</v>
      </c>
      <c r="R92" s="31">
        <v>7492007</v>
      </c>
      <c r="S92" s="31">
        <v>6413470</v>
      </c>
      <c r="T92" s="36">
        <f t="shared" si="22"/>
        <v>0.85604164544961048</v>
      </c>
      <c r="U92" s="36">
        <f t="shared" si="23"/>
        <v>-0.2355941666838679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7144000</v>
      </c>
      <c r="E93" s="31">
        <v>7144000</v>
      </c>
      <c r="F93" s="31">
        <v>2976600</v>
      </c>
      <c r="G93" s="36">
        <f t="shared" si="16"/>
        <v>0.41665733482642775</v>
      </c>
      <c r="H93" s="31">
        <v>2381346</v>
      </c>
      <c r="I93" s="36">
        <f t="shared" si="17"/>
        <v>0.3333351063829787</v>
      </c>
      <c r="J93" s="31">
        <v>1786054</v>
      </c>
      <c r="K93" s="36">
        <f t="shared" si="18"/>
        <v>0.2500075587905935</v>
      </c>
      <c r="L93" s="31">
        <v>0</v>
      </c>
      <c r="M93" s="36">
        <f t="shared" si="19"/>
        <v>0</v>
      </c>
      <c r="N93" s="31">
        <f t="shared" si="20"/>
        <v>7144000</v>
      </c>
      <c r="O93" s="36">
        <f t="shared" si="21"/>
        <v>1</v>
      </c>
      <c r="P93" s="31">
        <v>1713700</v>
      </c>
      <c r="Q93" s="31">
        <v>6864000</v>
      </c>
      <c r="R93" s="31">
        <v>6864000</v>
      </c>
      <c r="S93" s="31">
        <v>6864000</v>
      </c>
      <c r="T93" s="36">
        <f t="shared" si="22"/>
        <v>1</v>
      </c>
      <c r="U93" s="36">
        <f t="shared" si="23"/>
        <v>4.2220925482873373E-2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6575282</v>
      </c>
      <c r="E94" s="31">
        <v>6191002</v>
      </c>
      <c r="F94" s="31">
        <v>2579577</v>
      </c>
      <c r="G94" s="36">
        <f t="shared" si="16"/>
        <v>0.39231427640670014</v>
      </c>
      <c r="H94" s="31">
        <v>2041367</v>
      </c>
      <c r="I94" s="36">
        <f t="shared" si="17"/>
        <v>0.31046075286200653</v>
      </c>
      <c r="J94" s="31">
        <v>1547757</v>
      </c>
      <c r="K94" s="36">
        <f t="shared" si="18"/>
        <v>0.25000104991082217</v>
      </c>
      <c r="L94" s="31">
        <v>0</v>
      </c>
      <c r="M94" s="36">
        <f t="shared" si="19"/>
        <v>0</v>
      </c>
      <c r="N94" s="31">
        <f t="shared" si="20"/>
        <v>6168701</v>
      </c>
      <c r="O94" s="36">
        <f t="shared" si="21"/>
        <v>0.996397836731437</v>
      </c>
      <c r="P94" s="31">
        <v>2221379</v>
      </c>
      <c r="Q94" s="31">
        <v>9100744</v>
      </c>
      <c r="R94" s="31">
        <v>9327459</v>
      </c>
      <c r="S94" s="31">
        <v>8962049</v>
      </c>
      <c r="T94" s="36">
        <f t="shared" si="22"/>
        <v>0.96082427164783035</v>
      </c>
      <c r="U94" s="36">
        <f t="shared" si="23"/>
        <v>-0.30324496630246345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21725805</v>
      </c>
      <c r="E96" s="32">
        <f>SUM(E92:E95)</f>
        <v>21341525</v>
      </c>
      <c r="F96" s="32">
        <f>SUM(F92:F95)</f>
        <v>5894932</v>
      </c>
      <c r="G96" s="37">
        <f t="shared" si="16"/>
        <v>0.27133319110615234</v>
      </c>
      <c r="H96" s="32">
        <f>SUM(H92:H95)</f>
        <v>7536195</v>
      </c>
      <c r="I96" s="37">
        <f t="shared" si="17"/>
        <v>0.34687759555975028</v>
      </c>
      <c r="J96" s="32">
        <f>SUM(J92:J95)</f>
        <v>7814745</v>
      </c>
      <c r="K96" s="37">
        <f t="shared" si="18"/>
        <v>0.36617556617908048</v>
      </c>
      <c r="L96" s="32">
        <f>SUM(L92:L95)</f>
        <v>0</v>
      </c>
      <c r="M96" s="37">
        <f t="shared" si="19"/>
        <v>0</v>
      </c>
      <c r="N96" s="32">
        <f t="shared" si="20"/>
        <v>21245872</v>
      </c>
      <c r="O96" s="37">
        <f t="shared" si="21"/>
        <v>0.99551798664809565</v>
      </c>
      <c r="P96" s="32">
        <f>SUM(P92:P95)</f>
        <v>9797062</v>
      </c>
      <c r="Q96" s="32">
        <f>SUM(Q92:Q95)</f>
        <v>23456751</v>
      </c>
      <c r="R96" s="32">
        <f>SUM(R92:R95)</f>
        <v>23683466</v>
      </c>
      <c r="S96" s="32">
        <f>SUM(S92:S95)</f>
        <v>22239519</v>
      </c>
      <c r="T96" s="37">
        <f t="shared" si="22"/>
        <v>0.93903143230809205</v>
      </c>
      <c r="U96" s="37">
        <f t="shared" si="23"/>
        <v>-0.20233790497600201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6137707</v>
      </c>
      <c r="E97" s="31">
        <v>6137707</v>
      </c>
      <c r="F97" s="31">
        <v>0</v>
      </c>
      <c r="G97" s="36">
        <f t="shared" si="16"/>
        <v>0</v>
      </c>
      <c r="H97" s="31">
        <v>640433</v>
      </c>
      <c r="I97" s="36">
        <f t="shared" si="17"/>
        <v>0.10434401642176794</v>
      </c>
      <c r="J97" s="31">
        <v>558136</v>
      </c>
      <c r="K97" s="36">
        <f t="shared" si="18"/>
        <v>9.0935588811912979E-2</v>
      </c>
      <c r="L97" s="31">
        <v>0</v>
      </c>
      <c r="M97" s="36">
        <f t="shared" si="19"/>
        <v>0</v>
      </c>
      <c r="N97" s="31">
        <f t="shared" si="20"/>
        <v>1198569</v>
      </c>
      <c r="O97" s="36">
        <f t="shared" si="21"/>
        <v>0.19527960523368093</v>
      </c>
      <c r="P97" s="31">
        <v>749468</v>
      </c>
      <c r="Q97" s="31">
        <v>5927837</v>
      </c>
      <c r="R97" s="31">
        <v>5927837</v>
      </c>
      <c r="S97" s="31">
        <v>909429</v>
      </c>
      <c r="T97" s="36">
        <f t="shared" si="22"/>
        <v>0.15341666783347788</v>
      </c>
      <c r="U97" s="36">
        <f t="shared" si="23"/>
        <v>-0.25529041933745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1247216</v>
      </c>
      <c r="G98" s="36">
        <f t="shared" si="16"/>
        <v>0</v>
      </c>
      <c r="H98" s="31">
        <v>555802</v>
      </c>
      <c r="I98" s="36">
        <f t="shared" si="17"/>
        <v>0</v>
      </c>
      <c r="J98" s="31">
        <v>1409537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3212555</v>
      </c>
      <c r="O98" s="36">
        <f t="shared" si="21"/>
        <v>0</v>
      </c>
      <c r="P98" s="31">
        <v>0</v>
      </c>
      <c r="Q98" s="31">
        <v>561200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154071948</v>
      </c>
      <c r="E99" s="31">
        <v>154071948</v>
      </c>
      <c r="F99" s="31">
        <v>63795508</v>
      </c>
      <c r="G99" s="36">
        <f t="shared" si="16"/>
        <v>0.41406309732645169</v>
      </c>
      <c r="H99" s="31">
        <v>50993822</v>
      </c>
      <c r="I99" s="36">
        <f t="shared" si="17"/>
        <v>0.33097408491258901</v>
      </c>
      <c r="J99" s="31">
        <v>39263014</v>
      </c>
      <c r="K99" s="36">
        <f t="shared" si="18"/>
        <v>0.2548355785051799</v>
      </c>
      <c r="L99" s="31">
        <v>0</v>
      </c>
      <c r="M99" s="36">
        <f t="shared" si="19"/>
        <v>0</v>
      </c>
      <c r="N99" s="31">
        <f t="shared" si="20"/>
        <v>154052344</v>
      </c>
      <c r="O99" s="36">
        <f t="shared" si="21"/>
        <v>0.9998727607442206</v>
      </c>
      <c r="P99" s="31">
        <v>33812090</v>
      </c>
      <c r="Q99" s="31">
        <v>135248643</v>
      </c>
      <c r="R99" s="31">
        <v>135745163</v>
      </c>
      <c r="S99" s="31">
        <v>134744422</v>
      </c>
      <c r="T99" s="36">
        <f t="shared" si="22"/>
        <v>0.99262779624788544</v>
      </c>
      <c r="U99" s="36">
        <f t="shared" si="23"/>
        <v>0.16121227643721525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40859566</v>
      </c>
      <c r="E100" s="31">
        <v>44574072</v>
      </c>
      <c r="F100" s="31">
        <v>10464300</v>
      </c>
      <c r="G100" s="36">
        <f>IF(($D100     =0),0,($F100     /$D100     ))</f>
        <v>0.25610404182951918</v>
      </c>
      <c r="H100" s="31">
        <v>8277400</v>
      </c>
      <c r="I100" s="36">
        <f>IF(($D100     =0),0,($H100     /$D100     ))</f>
        <v>0.20258169164107126</v>
      </c>
      <c r="J100" s="31">
        <v>6278500</v>
      </c>
      <c r="K100" s="36">
        <f>IF(($E100     =0),0,($J100     /$E100     ))</f>
        <v>0.14085542824088407</v>
      </c>
      <c r="L100" s="31">
        <v>0</v>
      </c>
      <c r="M100" s="36">
        <f>IF(($E100     =0),0,($L100     /$E100     ))</f>
        <v>0</v>
      </c>
      <c r="N100" s="31">
        <f>$F100     +$H100     +$J100</f>
        <v>25020200</v>
      </c>
      <c r="O100" s="36">
        <f>IF(($E100     =0),0,($N100     /$E100     ))</f>
        <v>0.56131735058892529</v>
      </c>
      <c r="P100" s="31">
        <v>6103100</v>
      </c>
      <c r="Q100" s="31">
        <v>40117668</v>
      </c>
      <c r="R100" s="31">
        <v>42744288</v>
      </c>
      <c r="S100" s="31">
        <v>16274900</v>
      </c>
      <c r="T100" s="36">
        <f>IF(($R100     =0),0,($S100     /$R100     ))</f>
        <v>0.38075028878712402</v>
      </c>
      <c r="U100" s="36">
        <f>IF(($P100     =0),0,(($J100     /$P100     )-1))</f>
        <v>2.8739493044518394E-2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201069221</v>
      </c>
      <c r="E101" s="32">
        <f>SUM(E97:E100)</f>
        <v>204783727</v>
      </c>
      <c r="F101" s="32">
        <f>SUM(F97:F100)</f>
        <v>75507024</v>
      </c>
      <c r="G101" s="37">
        <f>IF(($D101     =0),0,($F101     /$D101     ))</f>
        <v>0.37552751049848648</v>
      </c>
      <c r="H101" s="32">
        <f>SUM(H97:H100)</f>
        <v>60467457</v>
      </c>
      <c r="I101" s="37">
        <f>IF(($D101     =0),0,($H101     /$D101     ))</f>
        <v>0.3007295532318196</v>
      </c>
      <c r="J101" s="32">
        <f>SUM(J97:J100)</f>
        <v>47509187</v>
      </c>
      <c r="K101" s="37">
        <f>IF(($E101     =0),0,($J101     /$E101     ))</f>
        <v>0.23199688615883038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183483668</v>
      </c>
      <c r="O101" s="37">
        <f>IF(($E101     =0),0,($N101     /$E101     ))</f>
        <v>0.89598754104128597</v>
      </c>
      <c r="P101" s="32">
        <f>SUM(P97:P100)</f>
        <v>40664658</v>
      </c>
      <c r="Q101" s="32">
        <f>SUM(Q97:Q100)</f>
        <v>181855348</v>
      </c>
      <c r="R101" s="32">
        <f>SUM(R97:R100)</f>
        <v>184417288</v>
      </c>
      <c r="S101" s="32">
        <f>SUM(S97:S100)</f>
        <v>151928751</v>
      </c>
      <c r="T101" s="37">
        <f>IF(($R101     =0),0,($S101     /$R101     ))</f>
        <v>0.82383139155587193</v>
      </c>
      <c r="U101" s="37">
        <f>IF(($P101     =0),0,(($J101     /$P101     )-1))</f>
        <v>0.16831640389057245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334622026</v>
      </c>
      <c r="E102" s="32">
        <f>SUM(E88:E90,E92:E95,E97:E100)</f>
        <v>376765252</v>
      </c>
      <c r="F102" s="32">
        <f>SUM(F88:F90,F92:F95,F97:F100)</f>
        <v>81481677</v>
      </c>
      <c r="G102" s="37">
        <f>IF(($D102     =0),0,($F102     /$D102     ))</f>
        <v>0.24350362698479389</v>
      </c>
      <c r="H102" s="32">
        <f>SUM(H88:H90,H92:H95,H97:H100)</f>
        <v>92163722</v>
      </c>
      <c r="I102" s="37">
        <f>IF(($D102     =0),0,($H102     /$D102     ))</f>
        <v>0.27542634626209572</v>
      </c>
      <c r="J102" s="32">
        <f>SUM(J88:J90,J92:J95,J97:J100)</f>
        <v>63177803</v>
      </c>
      <c r="K102" s="37">
        <f>IF(($E102     =0),0,($J102     /$E102     ))</f>
        <v>0.16768479222707089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236823202</v>
      </c>
      <c r="O102" s="37">
        <f>IF(($E102     =0),0,($N102     /$E102     ))</f>
        <v>0.62856964845579766</v>
      </c>
      <c r="P102" s="32">
        <f>SUM(P88:P90,P92:P95,P97:P100)</f>
        <v>78026382</v>
      </c>
      <c r="Q102" s="32">
        <f>SUM(Q88:Q90,Q92:Q95,Q97:Q100)</f>
        <v>329026099</v>
      </c>
      <c r="R102" s="32">
        <f>SUM(R88:R90,R92:R95,R97:R100)</f>
        <v>367439031</v>
      </c>
      <c r="S102" s="32">
        <f>SUM(S88:S90,S92:S95,S97:S100)</f>
        <v>221794578</v>
      </c>
      <c r="T102" s="37">
        <f>IF(($R102     =0),0,($S102     /$R102     ))</f>
        <v>0.60362280347947028</v>
      </c>
      <c r="U102" s="37">
        <f>IF(($P102     =0),0,(($J102     /$P102     )-1))</f>
        <v>-0.19030203143341951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10064360</v>
      </c>
      <c r="E105" s="31">
        <v>10064360</v>
      </c>
      <c r="F105" s="31">
        <v>118959</v>
      </c>
      <c r="G105" s="36">
        <f t="shared" ref="G105:G136" si="24">IF(($D105     =0),0,($F105     /$D105     ))</f>
        <v>1.1819827589633122E-2</v>
      </c>
      <c r="H105" s="31">
        <v>2275133</v>
      </c>
      <c r="I105" s="36">
        <f t="shared" ref="I105:I136" si="25">IF(($D105     =0),0,($H105     /$D105     ))</f>
        <v>0.22605838821345819</v>
      </c>
      <c r="J105" s="31">
        <v>6611866</v>
      </c>
      <c r="K105" s="36">
        <f t="shared" ref="K105:K136" si="26">IF(($E105     =0),0,($J105     /$E105     ))</f>
        <v>0.65695841563696056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9005958</v>
      </c>
      <c r="O105" s="36">
        <f t="shared" ref="O105:O136" si="29">IF(($E105     =0),0,($N105     /$E105     ))</f>
        <v>0.89483663144005188</v>
      </c>
      <c r="P105" s="31">
        <v>4870615</v>
      </c>
      <c r="Q105" s="31">
        <v>19933350</v>
      </c>
      <c r="R105" s="31">
        <v>19933350</v>
      </c>
      <c r="S105" s="31">
        <v>19430236</v>
      </c>
      <c r="T105" s="36">
        <f t="shared" ref="T105:T136" si="30">IF(($R105     =0),0,($S105     /$R105     ))</f>
        <v>0.9747601883276017</v>
      </c>
      <c r="U105" s="36">
        <f t="shared" ref="U105:U136" si="31">IF(($P105     =0),0,(($J105     /$P105     )-1))</f>
        <v>0.3575012601078098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10064360</v>
      </c>
      <c r="E106" s="32">
        <f>E105</f>
        <v>10064360</v>
      </c>
      <c r="F106" s="32">
        <f>F105</f>
        <v>118959</v>
      </c>
      <c r="G106" s="37">
        <f t="shared" si="24"/>
        <v>1.1819827589633122E-2</v>
      </c>
      <c r="H106" s="32">
        <f>H105</f>
        <v>2275133</v>
      </c>
      <c r="I106" s="37">
        <f t="shared" si="25"/>
        <v>0.22605838821345819</v>
      </c>
      <c r="J106" s="32">
        <f>J105</f>
        <v>6611866</v>
      </c>
      <c r="K106" s="37">
        <f t="shared" si="26"/>
        <v>0.65695841563696056</v>
      </c>
      <c r="L106" s="32">
        <f>L105</f>
        <v>0</v>
      </c>
      <c r="M106" s="37">
        <f t="shared" si="27"/>
        <v>0</v>
      </c>
      <c r="N106" s="32">
        <f t="shared" si="28"/>
        <v>9005958</v>
      </c>
      <c r="O106" s="37">
        <f t="shared" si="29"/>
        <v>0.89483663144005188</v>
      </c>
      <c r="P106" s="32">
        <f>P105</f>
        <v>4870615</v>
      </c>
      <c r="Q106" s="32">
        <f>Q105</f>
        <v>19933350</v>
      </c>
      <c r="R106" s="32">
        <f>R105</f>
        <v>19933350</v>
      </c>
      <c r="S106" s="32">
        <f>S105</f>
        <v>19430236</v>
      </c>
      <c r="T106" s="37">
        <f t="shared" si="30"/>
        <v>0.9747601883276017</v>
      </c>
      <c r="U106" s="37">
        <f t="shared" si="31"/>
        <v>0.3575012601078098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182785000</v>
      </c>
      <c r="E107" s="31">
        <v>182790000</v>
      </c>
      <c r="F107" s="31">
        <v>76155570</v>
      </c>
      <c r="G107" s="36">
        <f t="shared" si="24"/>
        <v>0.41664015099707308</v>
      </c>
      <c r="H107" s="31">
        <v>60628700</v>
      </c>
      <c r="I107" s="36">
        <f t="shared" si="25"/>
        <v>0.33169406679979213</v>
      </c>
      <c r="J107" s="31">
        <v>45727448</v>
      </c>
      <c r="K107" s="36">
        <f t="shared" si="26"/>
        <v>0.25016383828437005</v>
      </c>
      <c r="L107" s="31">
        <v>0</v>
      </c>
      <c r="M107" s="36">
        <f t="shared" si="27"/>
        <v>0</v>
      </c>
      <c r="N107" s="31">
        <f t="shared" si="28"/>
        <v>182511718</v>
      </c>
      <c r="O107" s="36">
        <f t="shared" si="29"/>
        <v>0.99847758630121997</v>
      </c>
      <c r="P107" s="31">
        <v>45741486</v>
      </c>
      <c r="Q107" s="31">
        <v>182962631</v>
      </c>
      <c r="R107" s="31">
        <v>182967802</v>
      </c>
      <c r="S107" s="31">
        <v>182904486</v>
      </c>
      <c r="T107" s="36">
        <f t="shared" si="30"/>
        <v>0.99965395004307911</v>
      </c>
      <c r="U107" s="36">
        <f t="shared" si="31"/>
        <v>-3.0689864338906414E-4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13942651</v>
      </c>
      <c r="E108" s="31">
        <v>19011682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14114577</v>
      </c>
      <c r="R108" s="31">
        <v>14114577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19763220</v>
      </c>
      <c r="E109" s="31">
        <v>16763220</v>
      </c>
      <c r="F109" s="31">
        <v>14548440</v>
      </c>
      <c r="G109" s="36">
        <f t="shared" si="24"/>
        <v>0.73613712745190307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14548440</v>
      </c>
      <c r="O109" s="36">
        <f t="shared" si="29"/>
        <v>0.86787860566168074</v>
      </c>
      <c r="P109" s="31">
        <v>1897622</v>
      </c>
      <c r="Q109" s="31">
        <v>19548444</v>
      </c>
      <c r="R109" s="31">
        <v>19548444</v>
      </c>
      <c r="S109" s="31">
        <v>14548440</v>
      </c>
      <c r="T109" s="36">
        <f t="shared" si="30"/>
        <v>0.74422496235506008</v>
      </c>
      <c r="U109" s="36">
        <f t="shared" si="31"/>
        <v>-1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308440000</v>
      </c>
      <c r="E110" s="31">
        <v>308440000</v>
      </c>
      <c r="F110" s="31">
        <v>128517000</v>
      </c>
      <c r="G110" s="36">
        <f t="shared" si="24"/>
        <v>0.41666774737388146</v>
      </c>
      <c r="H110" s="31">
        <v>88387000</v>
      </c>
      <c r="I110" s="36">
        <f t="shared" si="25"/>
        <v>0.28656140578394501</v>
      </c>
      <c r="J110" s="31">
        <v>91965766</v>
      </c>
      <c r="K110" s="36">
        <f t="shared" si="26"/>
        <v>0.29816420049280251</v>
      </c>
      <c r="L110" s="31">
        <v>0</v>
      </c>
      <c r="M110" s="36">
        <f t="shared" si="27"/>
        <v>0</v>
      </c>
      <c r="N110" s="31">
        <f t="shared" si="28"/>
        <v>308869766</v>
      </c>
      <c r="O110" s="36">
        <f t="shared" si="29"/>
        <v>1.001393353650629</v>
      </c>
      <c r="P110" s="31">
        <v>75682000</v>
      </c>
      <c r="Q110" s="31">
        <v>302729000</v>
      </c>
      <c r="R110" s="31">
        <v>302729000</v>
      </c>
      <c r="S110" s="31">
        <v>302717000</v>
      </c>
      <c r="T110" s="36">
        <f t="shared" si="30"/>
        <v>0.99996036058653115</v>
      </c>
      <c r="U110" s="36">
        <f t="shared" si="31"/>
        <v>0.21516035517031784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852834</v>
      </c>
      <c r="Q111" s="31">
        <v>2864000</v>
      </c>
      <c r="R111" s="31">
        <v>2864000</v>
      </c>
      <c r="S111" s="31">
        <v>1989968</v>
      </c>
      <c r="T111" s="36">
        <f t="shared" si="30"/>
        <v>0.69482122905027932</v>
      </c>
      <c r="U111" s="36">
        <f t="shared" si="31"/>
        <v>-1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524930871</v>
      </c>
      <c r="E112" s="32">
        <f>SUM(E107:E111)</f>
        <v>527004902</v>
      </c>
      <c r="F112" s="32">
        <f>SUM(F107:F111)</f>
        <v>219221010</v>
      </c>
      <c r="G112" s="37">
        <f t="shared" si="24"/>
        <v>0.41761881823101998</v>
      </c>
      <c r="H112" s="32">
        <f>SUM(H107:H111)</f>
        <v>149015700</v>
      </c>
      <c r="I112" s="37">
        <f t="shared" si="25"/>
        <v>0.28387680784733271</v>
      </c>
      <c r="J112" s="32">
        <f>SUM(J107:J111)</f>
        <v>137693214</v>
      </c>
      <c r="K112" s="37">
        <f t="shared" si="26"/>
        <v>0.26127501561645816</v>
      </c>
      <c r="L112" s="32">
        <f>SUM(L107:L111)</f>
        <v>0</v>
      </c>
      <c r="M112" s="37">
        <f t="shared" si="27"/>
        <v>0</v>
      </c>
      <c r="N112" s="32">
        <f t="shared" si="28"/>
        <v>505929924</v>
      </c>
      <c r="O112" s="37">
        <f t="shared" si="29"/>
        <v>0.96000990138797604</v>
      </c>
      <c r="P112" s="32">
        <f>SUM(P107:P111)</f>
        <v>124173942</v>
      </c>
      <c r="Q112" s="32">
        <f>SUM(Q107:Q111)</f>
        <v>522218652</v>
      </c>
      <c r="R112" s="32">
        <f>SUM(R107:R111)</f>
        <v>522223823</v>
      </c>
      <c r="S112" s="32">
        <f>SUM(S107:S111)</f>
        <v>502159894</v>
      </c>
      <c r="T112" s="37">
        <f t="shared" si="30"/>
        <v>0.96157982819562027</v>
      </c>
      <c r="U112" s="37">
        <f t="shared" si="31"/>
        <v>0.10887366368702378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662878</v>
      </c>
      <c r="G113" s="36">
        <f t="shared" si="24"/>
        <v>0</v>
      </c>
      <c r="H113" s="31">
        <v>2441351</v>
      </c>
      <c r="I113" s="36">
        <f t="shared" si="25"/>
        <v>0</v>
      </c>
      <c r="J113" s="31">
        <v>2961055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6065284</v>
      </c>
      <c r="O113" s="36">
        <f t="shared" si="29"/>
        <v>0</v>
      </c>
      <c r="P113" s="31">
        <v>1946953</v>
      </c>
      <c r="Q113" s="31">
        <v>0</v>
      </c>
      <c r="R113" s="31">
        <v>0</v>
      </c>
      <c r="S113" s="31">
        <v>4858377</v>
      </c>
      <c r="T113" s="36">
        <f t="shared" si="30"/>
        <v>0</v>
      </c>
      <c r="U113" s="36">
        <f t="shared" si="31"/>
        <v>0.52086619451008831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83937787</v>
      </c>
      <c r="E114" s="31">
        <v>83613919</v>
      </c>
      <c r="F114" s="31">
        <v>34792057</v>
      </c>
      <c r="G114" s="36">
        <f t="shared" si="24"/>
        <v>0.41449814491773534</v>
      </c>
      <c r="H114" s="31">
        <v>27746126</v>
      </c>
      <c r="I114" s="36">
        <f t="shared" si="25"/>
        <v>0.3305558436988576</v>
      </c>
      <c r="J114" s="31">
        <v>20650500</v>
      </c>
      <c r="K114" s="36">
        <f t="shared" si="26"/>
        <v>0.24697443017830559</v>
      </c>
      <c r="L114" s="31">
        <v>0</v>
      </c>
      <c r="M114" s="36">
        <f t="shared" si="27"/>
        <v>0</v>
      </c>
      <c r="N114" s="31">
        <f t="shared" si="28"/>
        <v>83188683</v>
      </c>
      <c r="O114" s="36">
        <f t="shared" si="29"/>
        <v>0.99491429172217127</v>
      </c>
      <c r="P114" s="31">
        <v>19388843</v>
      </c>
      <c r="Q114" s="31">
        <v>79390474</v>
      </c>
      <c r="R114" s="31">
        <v>80241591</v>
      </c>
      <c r="S114" s="31">
        <v>80002961</v>
      </c>
      <c r="T114" s="36">
        <f t="shared" si="30"/>
        <v>0.99702610582584283</v>
      </c>
      <c r="U114" s="36">
        <f t="shared" si="31"/>
        <v>6.5071288678751893E-2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3963323</v>
      </c>
      <c r="G115" s="36">
        <f t="shared" si="24"/>
        <v>0</v>
      </c>
      <c r="H115" s="31">
        <v>2788080</v>
      </c>
      <c r="I115" s="36">
        <f t="shared" si="25"/>
        <v>0</v>
      </c>
      <c r="J115" s="31">
        <v>2333232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9084635</v>
      </c>
      <c r="O115" s="36">
        <f t="shared" si="29"/>
        <v>0</v>
      </c>
      <c r="P115" s="31">
        <v>1534179</v>
      </c>
      <c r="Q115" s="31">
        <v>0</v>
      </c>
      <c r="R115" s="31">
        <v>9792200</v>
      </c>
      <c r="S115" s="31">
        <v>7801375</v>
      </c>
      <c r="T115" s="36">
        <f t="shared" si="30"/>
        <v>0.79669277588284548</v>
      </c>
      <c r="U115" s="36">
        <f t="shared" si="31"/>
        <v>0.52083427031656671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12586000</v>
      </c>
      <c r="E116" s="31">
        <v>12586000</v>
      </c>
      <c r="F116" s="31">
        <v>5065250</v>
      </c>
      <c r="G116" s="36">
        <f t="shared" si="24"/>
        <v>0.40245113618306055</v>
      </c>
      <c r="H116" s="31">
        <v>0</v>
      </c>
      <c r="I116" s="36">
        <f t="shared" si="25"/>
        <v>0</v>
      </c>
      <c r="J116" s="31">
        <v>1051000</v>
      </c>
      <c r="K116" s="36">
        <f t="shared" si="26"/>
        <v>8.3505482281900523E-2</v>
      </c>
      <c r="L116" s="31">
        <v>0</v>
      </c>
      <c r="M116" s="36">
        <f t="shared" si="27"/>
        <v>0</v>
      </c>
      <c r="N116" s="31">
        <f t="shared" si="28"/>
        <v>6116250</v>
      </c>
      <c r="O116" s="36">
        <f t="shared" si="29"/>
        <v>0.48595661846496108</v>
      </c>
      <c r="P116" s="31">
        <v>69500</v>
      </c>
      <c r="Q116" s="31">
        <v>12599500</v>
      </c>
      <c r="R116" s="31">
        <v>12599500</v>
      </c>
      <c r="S116" s="31">
        <v>6439000</v>
      </c>
      <c r="T116" s="36">
        <f t="shared" si="30"/>
        <v>0.51105202587404264</v>
      </c>
      <c r="U116" s="36">
        <f t="shared" si="31"/>
        <v>14.122302158273381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0</v>
      </c>
      <c r="E117" s="31">
        <v>4796633321</v>
      </c>
      <c r="F117" s="31">
        <v>1147561</v>
      </c>
      <c r="G117" s="36">
        <f t="shared" si="24"/>
        <v>0</v>
      </c>
      <c r="H117" s="31">
        <v>132706</v>
      </c>
      <c r="I117" s="36">
        <f t="shared" si="25"/>
        <v>0</v>
      </c>
      <c r="J117" s="31">
        <v>1061928</v>
      </c>
      <c r="K117" s="36">
        <f t="shared" si="26"/>
        <v>2.2139028125222831E-4</v>
      </c>
      <c r="L117" s="31">
        <v>0</v>
      </c>
      <c r="M117" s="36">
        <f t="shared" si="27"/>
        <v>0</v>
      </c>
      <c r="N117" s="31">
        <f t="shared" si="28"/>
        <v>2342195</v>
      </c>
      <c r="O117" s="36">
        <f t="shared" si="29"/>
        <v>4.8829978096213956E-4</v>
      </c>
      <c r="P117" s="31">
        <v>1092597</v>
      </c>
      <c r="Q117" s="31">
        <v>0</v>
      </c>
      <c r="R117" s="31">
        <v>0</v>
      </c>
      <c r="S117" s="31">
        <v>2573151</v>
      </c>
      <c r="T117" s="36">
        <f t="shared" si="30"/>
        <v>0</v>
      </c>
      <c r="U117" s="36">
        <f t="shared" si="31"/>
        <v>-2.806981897259464E-2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96523787</v>
      </c>
      <c r="E121" s="32">
        <f>SUM(E113:E120)</f>
        <v>4892833240</v>
      </c>
      <c r="F121" s="32">
        <f>SUM(F113:F120)</f>
        <v>45631069</v>
      </c>
      <c r="G121" s="37">
        <f t="shared" si="24"/>
        <v>0.47274428841048272</v>
      </c>
      <c r="H121" s="32">
        <f>SUM(H113:H120)</f>
        <v>33108263</v>
      </c>
      <c r="I121" s="37">
        <f t="shared" si="25"/>
        <v>0.34300625813614211</v>
      </c>
      <c r="J121" s="32">
        <f>SUM(J113:J120)</f>
        <v>28057715</v>
      </c>
      <c r="K121" s="37">
        <f t="shared" si="26"/>
        <v>5.7344515179103056E-3</v>
      </c>
      <c r="L121" s="32">
        <f>SUM(L113:L120)</f>
        <v>0</v>
      </c>
      <c r="M121" s="37">
        <f t="shared" si="27"/>
        <v>0</v>
      </c>
      <c r="N121" s="32">
        <f t="shared" si="28"/>
        <v>106797047</v>
      </c>
      <c r="O121" s="37">
        <f t="shared" si="29"/>
        <v>2.1827240325075947E-2</v>
      </c>
      <c r="P121" s="32">
        <f>SUM(P113:P120)</f>
        <v>24032072</v>
      </c>
      <c r="Q121" s="32">
        <f>SUM(Q113:Q120)</f>
        <v>91989974</v>
      </c>
      <c r="R121" s="32">
        <f>SUM(R113:R120)</f>
        <v>102633291</v>
      </c>
      <c r="S121" s="32">
        <f>SUM(S113:S120)</f>
        <v>101674864</v>
      </c>
      <c r="T121" s="37">
        <f t="shared" si="30"/>
        <v>0.99066163629109394</v>
      </c>
      <c r="U121" s="37">
        <f t="shared" si="31"/>
        <v>0.16751127410071009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166354907</v>
      </c>
      <c r="E122" s="31">
        <v>166386546</v>
      </c>
      <c r="F122" s="31">
        <v>69318256</v>
      </c>
      <c r="G122" s="36">
        <f t="shared" si="24"/>
        <v>0.41668897689925072</v>
      </c>
      <c r="H122" s="31">
        <v>55450239</v>
      </c>
      <c r="I122" s="36">
        <f t="shared" si="25"/>
        <v>0.33332493762868082</v>
      </c>
      <c r="J122" s="31">
        <v>41593274</v>
      </c>
      <c r="K122" s="36">
        <f t="shared" si="26"/>
        <v>0.24997979103430634</v>
      </c>
      <c r="L122" s="31">
        <v>0</v>
      </c>
      <c r="M122" s="36">
        <f t="shared" si="27"/>
        <v>0</v>
      </c>
      <c r="N122" s="31">
        <f t="shared" si="28"/>
        <v>166361769</v>
      </c>
      <c r="O122" s="36">
        <f t="shared" si="29"/>
        <v>0.99985108771955633</v>
      </c>
      <c r="P122" s="31">
        <v>41775096</v>
      </c>
      <c r="Q122" s="31">
        <v>167063632</v>
      </c>
      <c r="R122" s="31">
        <v>167068272</v>
      </c>
      <c r="S122" s="31">
        <v>167063041</v>
      </c>
      <c r="T122" s="36">
        <f t="shared" si="30"/>
        <v>0.99996868944691064</v>
      </c>
      <c r="U122" s="36">
        <f t="shared" si="31"/>
        <v>-4.3524017275746729E-3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183622788</v>
      </c>
      <c r="E124" s="31">
        <v>376354887</v>
      </c>
      <c r="F124" s="31">
        <v>124485450</v>
      </c>
      <c r="G124" s="36">
        <f t="shared" si="24"/>
        <v>0.67794118233299017</v>
      </c>
      <c r="H124" s="31">
        <v>106382129</v>
      </c>
      <c r="I124" s="36">
        <f t="shared" si="25"/>
        <v>0.57935145282730371</v>
      </c>
      <c r="J124" s="31">
        <v>88210611</v>
      </c>
      <c r="K124" s="36">
        <f t="shared" si="26"/>
        <v>0.23438146825498773</v>
      </c>
      <c r="L124" s="31">
        <v>0</v>
      </c>
      <c r="M124" s="36">
        <f t="shared" si="27"/>
        <v>0</v>
      </c>
      <c r="N124" s="31">
        <f t="shared" si="28"/>
        <v>319078190</v>
      </c>
      <c r="O124" s="36">
        <f t="shared" si="29"/>
        <v>0.84781200144213886</v>
      </c>
      <c r="P124" s="31">
        <v>171301554</v>
      </c>
      <c r="Q124" s="31">
        <v>336670236</v>
      </c>
      <c r="R124" s="31">
        <v>348198700</v>
      </c>
      <c r="S124" s="31">
        <v>311886594</v>
      </c>
      <c r="T124" s="36">
        <f t="shared" si="30"/>
        <v>0.89571441248919081</v>
      </c>
      <c r="U124" s="36">
        <f t="shared" si="31"/>
        <v>-0.48505656288442078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349977695</v>
      </c>
      <c r="E126" s="32">
        <f>SUM(E122:E125)</f>
        <v>542741433</v>
      </c>
      <c r="F126" s="32">
        <f>SUM(F122:F125)</f>
        <v>193803706</v>
      </c>
      <c r="G126" s="37">
        <f t="shared" si="24"/>
        <v>0.55376016462992017</v>
      </c>
      <c r="H126" s="32">
        <f>SUM(H122:H125)</f>
        <v>161832368</v>
      </c>
      <c r="I126" s="37">
        <f t="shared" si="25"/>
        <v>0.46240766286548635</v>
      </c>
      <c r="J126" s="32">
        <f>SUM(J122:J125)</f>
        <v>129803885</v>
      </c>
      <c r="K126" s="37">
        <f t="shared" si="26"/>
        <v>0.23916339735204997</v>
      </c>
      <c r="L126" s="32">
        <f>SUM(L122:L125)</f>
        <v>0</v>
      </c>
      <c r="M126" s="37">
        <f t="shared" si="27"/>
        <v>0</v>
      </c>
      <c r="N126" s="32">
        <f t="shared" si="28"/>
        <v>485439959</v>
      </c>
      <c r="O126" s="37">
        <f t="shared" si="29"/>
        <v>0.89442214926679464</v>
      </c>
      <c r="P126" s="32">
        <f>SUM(P122:P125)</f>
        <v>213076650</v>
      </c>
      <c r="Q126" s="32">
        <f>SUM(Q122:Q125)</f>
        <v>503733868</v>
      </c>
      <c r="R126" s="32">
        <f>SUM(R122:R125)</f>
        <v>515266972</v>
      </c>
      <c r="S126" s="32">
        <f>SUM(S122:S125)</f>
        <v>478949635</v>
      </c>
      <c r="T126" s="37">
        <f t="shared" si="30"/>
        <v>0.92951743664253339</v>
      </c>
      <c r="U126" s="37">
        <f t="shared" si="31"/>
        <v>-0.39081131132857594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62812635</v>
      </c>
      <c r="E127" s="31">
        <v>62851635</v>
      </c>
      <c r="F127" s="31">
        <v>25488398</v>
      </c>
      <c r="G127" s="36">
        <f t="shared" si="24"/>
        <v>0.40578456866202156</v>
      </c>
      <c r="H127" s="31">
        <v>20708590</v>
      </c>
      <c r="I127" s="36">
        <f t="shared" si="25"/>
        <v>0.32968828644109582</v>
      </c>
      <c r="J127" s="31">
        <v>15255936</v>
      </c>
      <c r="K127" s="36">
        <f t="shared" si="26"/>
        <v>0.24272934188585549</v>
      </c>
      <c r="L127" s="31">
        <v>0</v>
      </c>
      <c r="M127" s="36">
        <f t="shared" si="27"/>
        <v>0</v>
      </c>
      <c r="N127" s="31">
        <f t="shared" si="28"/>
        <v>61452924</v>
      </c>
      <c r="O127" s="36">
        <f t="shared" si="29"/>
        <v>0.97774582952376654</v>
      </c>
      <c r="P127" s="31">
        <v>19747942</v>
      </c>
      <c r="Q127" s="31">
        <v>61511736</v>
      </c>
      <c r="R127" s="31">
        <v>61426736</v>
      </c>
      <c r="S127" s="31">
        <v>60122524</v>
      </c>
      <c r="T127" s="36">
        <f t="shared" si="30"/>
        <v>0.97876800746827897</v>
      </c>
      <c r="U127" s="36">
        <f t="shared" si="31"/>
        <v>-0.22746704441404575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187232000</v>
      </c>
      <c r="E130" s="31">
        <v>187232000</v>
      </c>
      <c r="F130" s="31">
        <v>78013000</v>
      </c>
      <c r="G130" s="36">
        <f t="shared" si="24"/>
        <v>0.41666488634421467</v>
      </c>
      <c r="H130" s="31">
        <v>62411000</v>
      </c>
      <c r="I130" s="36">
        <f t="shared" si="25"/>
        <v>0.33333511365578533</v>
      </c>
      <c r="J130" s="31">
        <v>46808000</v>
      </c>
      <c r="K130" s="36">
        <f t="shared" si="26"/>
        <v>0.25</v>
      </c>
      <c r="L130" s="31">
        <v>0</v>
      </c>
      <c r="M130" s="36">
        <f t="shared" si="27"/>
        <v>0</v>
      </c>
      <c r="N130" s="31">
        <f t="shared" si="28"/>
        <v>187232000</v>
      </c>
      <c r="O130" s="36">
        <f t="shared" si="29"/>
        <v>1</v>
      </c>
      <c r="P130" s="31">
        <v>46528000</v>
      </c>
      <c r="Q130" s="31">
        <v>186113000</v>
      </c>
      <c r="R130" s="31">
        <v>186113000</v>
      </c>
      <c r="S130" s="31">
        <v>185329000</v>
      </c>
      <c r="T130" s="36">
        <f t="shared" si="30"/>
        <v>0.9957875054402433</v>
      </c>
      <c r="U130" s="36">
        <f t="shared" si="31"/>
        <v>6.0178817056395495E-3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250044635</v>
      </c>
      <c r="E132" s="32">
        <f>SUM(E127:E131)</f>
        <v>250083635</v>
      </c>
      <c r="F132" s="32">
        <f>SUM(F127:F131)</f>
        <v>103501398</v>
      </c>
      <c r="G132" s="37">
        <f t="shared" si="24"/>
        <v>0.41393168863631086</v>
      </c>
      <c r="H132" s="32">
        <f>SUM(H127:H131)</f>
        <v>83119590</v>
      </c>
      <c r="I132" s="37">
        <f t="shared" si="25"/>
        <v>0.3324190099099707</v>
      </c>
      <c r="J132" s="32">
        <f>SUM(J127:J131)</f>
        <v>62063936</v>
      </c>
      <c r="K132" s="37">
        <f t="shared" si="26"/>
        <v>0.24817272029815146</v>
      </c>
      <c r="L132" s="32">
        <f>SUM(L127:L131)</f>
        <v>0</v>
      </c>
      <c r="M132" s="37">
        <f t="shared" si="27"/>
        <v>0</v>
      </c>
      <c r="N132" s="32">
        <f t="shared" si="28"/>
        <v>248684924</v>
      </c>
      <c r="O132" s="37">
        <f t="shared" si="29"/>
        <v>0.99440702707316297</v>
      </c>
      <c r="P132" s="32">
        <f>SUM(P127:P131)</f>
        <v>66275942</v>
      </c>
      <c r="Q132" s="32">
        <f>SUM(Q127:Q131)</f>
        <v>247624736</v>
      </c>
      <c r="R132" s="32">
        <f>SUM(R127:R131)</f>
        <v>247539736</v>
      </c>
      <c r="S132" s="32">
        <f>SUM(S127:S131)</f>
        <v>245451524</v>
      </c>
      <c r="T132" s="37">
        <f t="shared" si="30"/>
        <v>0.99156413417197797</v>
      </c>
      <c r="U132" s="37">
        <f t="shared" si="31"/>
        <v>-6.3552563311736865E-2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17024543</v>
      </c>
      <c r="E133" s="31">
        <v>20155043</v>
      </c>
      <c r="F133" s="31">
        <v>5524744</v>
      </c>
      <c r="G133" s="36">
        <f t="shared" si="24"/>
        <v>0.32451643489049897</v>
      </c>
      <c r="H133" s="31">
        <v>5507223</v>
      </c>
      <c r="I133" s="36">
        <f t="shared" si="25"/>
        <v>0.32348727363782981</v>
      </c>
      <c r="J133" s="31">
        <v>6877610</v>
      </c>
      <c r="K133" s="36">
        <f t="shared" si="26"/>
        <v>0.34123519359398041</v>
      </c>
      <c r="L133" s="31">
        <v>0</v>
      </c>
      <c r="M133" s="36">
        <f t="shared" si="27"/>
        <v>0</v>
      </c>
      <c r="N133" s="31">
        <f t="shared" si="28"/>
        <v>17909577</v>
      </c>
      <c r="O133" s="36">
        <f t="shared" si="29"/>
        <v>0.88859036420810411</v>
      </c>
      <c r="P133" s="31">
        <v>3835944</v>
      </c>
      <c r="Q133" s="31">
        <v>16135788</v>
      </c>
      <c r="R133" s="31">
        <v>16135788</v>
      </c>
      <c r="S133" s="31">
        <v>11657129</v>
      </c>
      <c r="T133" s="36">
        <f t="shared" si="30"/>
        <v>0.722439399922706</v>
      </c>
      <c r="U133" s="36">
        <f t="shared" si="31"/>
        <v>0.7929380616609627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39891000</v>
      </c>
      <c r="E134" s="31">
        <v>39891000</v>
      </c>
      <c r="F134" s="31">
        <v>16621000</v>
      </c>
      <c r="G134" s="36">
        <f t="shared" si="24"/>
        <v>0.41666039958887968</v>
      </c>
      <c r="H134" s="31">
        <v>13297000</v>
      </c>
      <c r="I134" s="36">
        <f t="shared" si="25"/>
        <v>0.33333333333333331</v>
      </c>
      <c r="J134" s="31">
        <v>9973000</v>
      </c>
      <c r="K134" s="36">
        <f t="shared" si="26"/>
        <v>0.25000626707778695</v>
      </c>
      <c r="L134" s="31">
        <v>0</v>
      </c>
      <c r="M134" s="36">
        <f t="shared" si="27"/>
        <v>0</v>
      </c>
      <c r="N134" s="31">
        <f t="shared" si="28"/>
        <v>39891000</v>
      </c>
      <c r="O134" s="36">
        <f t="shared" si="29"/>
        <v>1</v>
      </c>
      <c r="P134" s="31">
        <v>9984000</v>
      </c>
      <c r="Q134" s="31">
        <v>39936000</v>
      </c>
      <c r="R134" s="31">
        <v>39936000</v>
      </c>
      <c r="S134" s="31">
        <v>38080000</v>
      </c>
      <c r="T134" s="36">
        <f t="shared" si="30"/>
        <v>0.95352564102564108</v>
      </c>
      <c r="U134" s="36">
        <f t="shared" si="31"/>
        <v>-1.101762820512775E-3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2988</v>
      </c>
      <c r="G135" s="36">
        <f t="shared" si="24"/>
        <v>0</v>
      </c>
      <c r="H135" s="31">
        <v>617</v>
      </c>
      <c r="I135" s="36">
        <f t="shared" si="25"/>
        <v>0</v>
      </c>
      <c r="J135" s="31">
        <v>-3604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1</v>
      </c>
      <c r="O135" s="36">
        <f t="shared" si="29"/>
        <v>0</v>
      </c>
      <c r="P135" s="31">
        <v>1510</v>
      </c>
      <c r="Q135" s="31">
        <v>0</v>
      </c>
      <c r="R135" s="31">
        <v>32370</v>
      </c>
      <c r="S135" s="31">
        <v>33551</v>
      </c>
      <c r="T135" s="36">
        <f t="shared" si="30"/>
        <v>1.0364843991350015</v>
      </c>
      <c r="U135" s="36">
        <f t="shared" si="31"/>
        <v>-3.3867549668874171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38744710</v>
      </c>
      <c r="E136" s="31">
        <v>38866966</v>
      </c>
      <c r="F136" s="31">
        <v>13055654</v>
      </c>
      <c r="G136" s="36">
        <f t="shared" si="24"/>
        <v>0.33696610453401249</v>
      </c>
      <c r="H136" s="31">
        <v>9590726</v>
      </c>
      <c r="I136" s="36">
        <f t="shared" si="25"/>
        <v>0.24753639916262116</v>
      </c>
      <c r="J136" s="31">
        <v>7907906</v>
      </c>
      <c r="K136" s="36">
        <f t="shared" si="26"/>
        <v>0.20346085156222382</v>
      </c>
      <c r="L136" s="31">
        <v>0</v>
      </c>
      <c r="M136" s="36">
        <f t="shared" si="27"/>
        <v>0</v>
      </c>
      <c r="N136" s="31">
        <f t="shared" si="28"/>
        <v>30554286</v>
      </c>
      <c r="O136" s="36">
        <f t="shared" si="29"/>
        <v>0.7861248032583763</v>
      </c>
      <c r="P136" s="31">
        <v>7539390</v>
      </c>
      <c r="Q136" s="31">
        <v>37201487</v>
      </c>
      <c r="R136" s="31">
        <v>37204439</v>
      </c>
      <c r="S136" s="31">
        <v>30013239</v>
      </c>
      <c r="T136" s="36">
        <f t="shared" si="30"/>
        <v>0.8067112367962328</v>
      </c>
      <c r="U136" s="36">
        <f t="shared" si="31"/>
        <v>4.8878755443079624E-2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95660253</v>
      </c>
      <c r="E137" s="32">
        <f>SUM(E133:E136)</f>
        <v>98913009</v>
      </c>
      <c r="F137" s="32">
        <f>SUM(F133:F136)</f>
        <v>35204386</v>
      </c>
      <c r="G137" s="37">
        <f t="shared" ref="G137:G170" si="32">IF(($D137     =0),0,($F137     /$D137     ))</f>
        <v>0.36801476993793858</v>
      </c>
      <c r="H137" s="32">
        <f>SUM(H133:H136)</f>
        <v>28395566</v>
      </c>
      <c r="I137" s="37">
        <f t="shared" ref="I137:I170" si="33">IF(($D137     =0),0,($H137     /$D137     ))</f>
        <v>0.29683766360099423</v>
      </c>
      <c r="J137" s="32">
        <f>SUM(J133:J136)</f>
        <v>24754912</v>
      </c>
      <c r="K137" s="37">
        <f t="shared" ref="K137:K170" si="34">IF(($E137     =0),0,($J137     /$E137     ))</f>
        <v>0.25026952723680662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88354864</v>
      </c>
      <c r="O137" s="37">
        <f t="shared" ref="O137:O170" si="37">IF(($E137     =0),0,($N137     /$E137     ))</f>
        <v>0.89325827707859939</v>
      </c>
      <c r="P137" s="32">
        <f>SUM(P133:P136)</f>
        <v>21360844</v>
      </c>
      <c r="Q137" s="32">
        <f>SUM(Q133:Q136)</f>
        <v>93273275</v>
      </c>
      <c r="R137" s="32">
        <f>SUM(R133:R136)</f>
        <v>93308597</v>
      </c>
      <c r="S137" s="32">
        <f>SUM(S133:S136)</f>
        <v>79783919</v>
      </c>
      <c r="T137" s="37">
        <f t="shared" ref="T137:T170" si="38">IF(($R137     =0),0,($S137     /$R137     ))</f>
        <v>0.85505432045023677</v>
      </c>
      <c r="U137" s="37">
        <f t="shared" ref="U137:U170" si="39">IF(($P137     =0),0,(($J137     /$P137     )-1))</f>
        <v>0.15889203628845383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15558450</v>
      </c>
      <c r="E138" s="31">
        <v>17558450</v>
      </c>
      <c r="F138" s="31">
        <v>8482700</v>
      </c>
      <c r="G138" s="36">
        <f t="shared" si="32"/>
        <v>0.54521497964128818</v>
      </c>
      <c r="H138" s="31">
        <v>4624050</v>
      </c>
      <c r="I138" s="36">
        <f t="shared" si="33"/>
        <v>0.29720505577355072</v>
      </c>
      <c r="J138" s="31">
        <v>4451700</v>
      </c>
      <c r="K138" s="36">
        <f t="shared" si="34"/>
        <v>0.25353604674672309</v>
      </c>
      <c r="L138" s="31">
        <v>0</v>
      </c>
      <c r="M138" s="36">
        <f t="shared" si="35"/>
        <v>0</v>
      </c>
      <c r="N138" s="31">
        <f t="shared" si="36"/>
        <v>17558450</v>
      </c>
      <c r="O138" s="36">
        <f t="shared" si="37"/>
        <v>1</v>
      </c>
      <c r="P138" s="31">
        <v>3907200</v>
      </c>
      <c r="Q138" s="31">
        <v>15853900</v>
      </c>
      <c r="R138" s="31">
        <v>15853900</v>
      </c>
      <c r="S138" s="31">
        <v>15628800</v>
      </c>
      <c r="T138" s="36">
        <f t="shared" si="38"/>
        <v>0.98580160086792523</v>
      </c>
      <c r="U138" s="36">
        <f t="shared" si="39"/>
        <v>0.13935810810810811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36249491</v>
      </c>
      <c r="E139" s="31">
        <v>36249491</v>
      </c>
      <c r="F139" s="31">
        <v>15104017</v>
      </c>
      <c r="G139" s="36">
        <f t="shared" si="32"/>
        <v>0.41666838852992444</v>
      </c>
      <c r="H139" s="31">
        <v>12083101</v>
      </c>
      <c r="I139" s="36">
        <f t="shared" si="33"/>
        <v>0.33333160457342698</v>
      </c>
      <c r="J139" s="31">
        <v>9062373</v>
      </c>
      <c r="K139" s="36">
        <f t="shared" si="34"/>
        <v>0.25000000689664859</v>
      </c>
      <c r="L139" s="31">
        <v>0</v>
      </c>
      <c r="M139" s="36">
        <f t="shared" si="35"/>
        <v>0</v>
      </c>
      <c r="N139" s="31">
        <f t="shared" si="36"/>
        <v>36249491</v>
      </c>
      <c r="O139" s="36">
        <f t="shared" si="37"/>
        <v>1</v>
      </c>
      <c r="P139" s="31">
        <v>9066524</v>
      </c>
      <c r="Q139" s="31">
        <v>36266475</v>
      </c>
      <c r="R139" s="31">
        <v>36266475</v>
      </c>
      <c r="S139" s="31">
        <v>36266475</v>
      </c>
      <c r="T139" s="36">
        <f t="shared" si="38"/>
        <v>1</v>
      </c>
      <c r="U139" s="36">
        <f t="shared" si="39"/>
        <v>-4.5783808656985059E-4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13809</v>
      </c>
      <c r="Q140" s="31">
        <v>0</v>
      </c>
      <c r="R140" s="31">
        <v>204789</v>
      </c>
      <c r="S140" s="31">
        <v>218598</v>
      </c>
      <c r="T140" s="36">
        <f t="shared" si="38"/>
        <v>1.0674303795614022</v>
      </c>
      <c r="U140" s="36">
        <f t="shared" si="39"/>
        <v>-1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11222000</v>
      </c>
      <c r="E142" s="31">
        <v>11222000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63029941</v>
      </c>
      <c r="E144" s="32">
        <f>SUM(E138:E143)</f>
        <v>65029941</v>
      </c>
      <c r="F144" s="32">
        <f>SUM(F138:F143)</f>
        <v>23586717</v>
      </c>
      <c r="G144" s="37">
        <f t="shared" si="32"/>
        <v>0.3742144864136871</v>
      </c>
      <c r="H144" s="32">
        <f>SUM(H138:H143)</f>
        <v>16707151</v>
      </c>
      <c r="I144" s="37">
        <f t="shared" si="33"/>
        <v>0.26506689892030838</v>
      </c>
      <c r="J144" s="32">
        <f>SUM(J138:J143)</f>
        <v>13514073</v>
      </c>
      <c r="K144" s="37">
        <f t="shared" si="34"/>
        <v>0.20781309028098302</v>
      </c>
      <c r="L144" s="32">
        <f>SUM(L138:L143)</f>
        <v>0</v>
      </c>
      <c r="M144" s="37">
        <f t="shared" si="35"/>
        <v>0</v>
      </c>
      <c r="N144" s="32">
        <f t="shared" si="36"/>
        <v>53807941</v>
      </c>
      <c r="O144" s="37">
        <f t="shared" si="37"/>
        <v>0.82743333566918043</v>
      </c>
      <c r="P144" s="32">
        <f>SUM(P138:P143)</f>
        <v>12987533</v>
      </c>
      <c r="Q144" s="32">
        <f>SUM(Q138:Q143)</f>
        <v>52120375</v>
      </c>
      <c r="R144" s="32">
        <f>SUM(R138:R143)</f>
        <v>52325164</v>
      </c>
      <c r="S144" s="32">
        <f>SUM(S138:S143)</f>
        <v>52113873</v>
      </c>
      <c r="T144" s="37">
        <f t="shared" si="38"/>
        <v>0.99596196201124187</v>
      </c>
      <c r="U144" s="37">
        <f t="shared" si="39"/>
        <v>4.0541956659513323E-2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56135170</v>
      </c>
      <c r="E146" s="31">
        <v>56135170</v>
      </c>
      <c r="F146" s="31">
        <v>23389763</v>
      </c>
      <c r="G146" s="36">
        <f t="shared" si="32"/>
        <v>0.41666860543933509</v>
      </c>
      <c r="H146" s="31">
        <v>17123164</v>
      </c>
      <c r="I146" s="36">
        <f t="shared" si="33"/>
        <v>0.30503450866898596</v>
      </c>
      <c r="J146" s="31">
        <v>12445125</v>
      </c>
      <c r="K146" s="36">
        <f t="shared" si="34"/>
        <v>0.22169924843908018</v>
      </c>
      <c r="L146" s="31">
        <v>0</v>
      </c>
      <c r="M146" s="36">
        <f t="shared" si="35"/>
        <v>0</v>
      </c>
      <c r="N146" s="31">
        <f t="shared" si="36"/>
        <v>52958052</v>
      </c>
      <c r="O146" s="36">
        <f t="shared" si="37"/>
        <v>0.94340236254740117</v>
      </c>
      <c r="P146" s="31">
        <v>14628258</v>
      </c>
      <c r="Q146" s="31">
        <v>58513032</v>
      </c>
      <c r="R146" s="31">
        <v>58513032</v>
      </c>
      <c r="S146" s="31">
        <v>52605496</v>
      </c>
      <c r="T146" s="36">
        <f t="shared" si="38"/>
        <v>0.89903896964354879</v>
      </c>
      <c r="U146" s="36">
        <f t="shared" si="39"/>
        <v>-0.14924080502271697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21700000</v>
      </c>
      <c r="E147" s="31">
        <v>21700000</v>
      </c>
      <c r="F147" s="31">
        <v>21717387</v>
      </c>
      <c r="G147" s="36">
        <f t="shared" si="32"/>
        <v>1.0008012442396312</v>
      </c>
      <c r="H147" s="31">
        <v>13769</v>
      </c>
      <c r="I147" s="36">
        <f t="shared" si="33"/>
        <v>6.3451612903225808E-4</v>
      </c>
      <c r="J147" s="31">
        <v>1855</v>
      </c>
      <c r="K147" s="36">
        <f t="shared" si="34"/>
        <v>8.5483870967741933E-5</v>
      </c>
      <c r="L147" s="31">
        <v>0</v>
      </c>
      <c r="M147" s="36">
        <f t="shared" si="35"/>
        <v>0</v>
      </c>
      <c r="N147" s="31">
        <f t="shared" si="36"/>
        <v>21733011</v>
      </c>
      <c r="O147" s="36">
        <f t="shared" si="37"/>
        <v>1.0015212442396313</v>
      </c>
      <c r="P147" s="31">
        <v>9522</v>
      </c>
      <c r="Q147" s="31">
        <v>21155420</v>
      </c>
      <c r="R147" s="31">
        <v>21155420</v>
      </c>
      <c r="S147" s="31">
        <v>21175830</v>
      </c>
      <c r="T147" s="36">
        <f t="shared" si="38"/>
        <v>1.0009647645851512</v>
      </c>
      <c r="U147" s="36">
        <f t="shared" si="39"/>
        <v>-0.80518798571728634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154190000</v>
      </c>
      <c r="E148" s="31">
        <v>154190000</v>
      </c>
      <c r="F148" s="31">
        <v>85948159</v>
      </c>
      <c r="G148" s="36">
        <f t="shared" si="32"/>
        <v>0.55741720604449052</v>
      </c>
      <c r="H148" s="31">
        <v>29693841</v>
      </c>
      <c r="I148" s="36">
        <f t="shared" si="33"/>
        <v>0.19257955120306117</v>
      </c>
      <c r="J148" s="31">
        <v>38548000</v>
      </c>
      <c r="K148" s="36">
        <f t="shared" si="34"/>
        <v>0.25000324275244828</v>
      </c>
      <c r="L148" s="31">
        <v>0</v>
      </c>
      <c r="M148" s="36">
        <f t="shared" si="35"/>
        <v>0</v>
      </c>
      <c r="N148" s="31">
        <f t="shared" si="36"/>
        <v>154190000</v>
      </c>
      <c r="O148" s="36">
        <f t="shared" si="37"/>
        <v>1</v>
      </c>
      <c r="P148" s="31">
        <v>38766000</v>
      </c>
      <c r="Q148" s="31">
        <v>155064000</v>
      </c>
      <c r="R148" s="31">
        <v>155064000</v>
      </c>
      <c r="S148" s="31">
        <v>155064000</v>
      </c>
      <c r="T148" s="36">
        <f t="shared" si="38"/>
        <v>1</v>
      </c>
      <c r="U148" s="36">
        <f t="shared" si="39"/>
        <v>-5.6234844967238962E-3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657203000</v>
      </c>
      <c r="E149" s="31">
        <v>657203000</v>
      </c>
      <c r="F149" s="31">
        <v>0</v>
      </c>
      <c r="G149" s="36">
        <f t="shared" si="32"/>
        <v>0</v>
      </c>
      <c r="H149" s="31">
        <v>492902000</v>
      </c>
      <c r="I149" s="36">
        <f t="shared" si="33"/>
        <v>0.74999961960003225</v>
      </c>
      <c r="J149" s="31">
        <v>164301000</v>
      </c>
      <c r="K149" s="36">
        <f t="shared" si="34"/>
        <v>0.25000038039996775</v>
      </c>
      <c r="L149" s="31">
        <v>0</v>
      </c>
      <c r="M149" s="36">
        <f t="shared" si="35"/>
        <v>0</v>
      </c>
      <c r="N149" s="31">
        <f t="shared" si="36"/>
        <v>657203000</v>
      </c>
      <c r="O149" s="36">
        <f t="shared" si="37"/>
        <v>1</v>
      </c>
      <c r="P149" s="31">
        <v>155016000</v>
      </c>
      <c r="Q149" s="31">
        <v>620064000</v>
      </c>
      <c r="R149" s="31">
        <v>620064000</v>
      </c>
      <c r="S149" s="31">
        <v>620064000</v>
      </c>
      <c r="T149" s="36">
        <f t="shared" si="38"/>
        <v>1</v>
      </c>
      <c r="U149" s="36">
        <f t="shared" si="39"/>
        <v>5.9897042885895591E-2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889228170</v>
      </c>
      <c r="E150" s="32">
        <f>SUM(E145:E149)</f>
        <v>889228170</v>
      </c>
      <c r="F150" s="32">
        <f>SUM(F145:F149)</f>
        <v>131055309</v>
      </c>
      <c r="G150" s="37">
        <f t="shared" si="32"/>
        <v>0.14738096859886929</v>
      </c>
      <c r="H150" s="32">
        <f>SUM(H145:H149)</f>
        <v>539732774</v>
      </c>
      <c r="I150" s="37">
        <f t="shared" si="33"/>
        <v>0.60696769649121662</v>
      </c>
      <c r="J150" s="32">
        <f>SUM(J145:J149)</f>
        <v>215295980</v>
      </c>
      <c r="K150" s="37">
        <f t="shared" si="34"/>
        <v>0.24211556410769128</v>
      </c>
      <c r="L150" s="32">
        <f>SUM(L145:L149)</f>
        <v>0</v>
      </c>
      <c r="M150" s="37">
        <f t="shared" si="35"/>
        <v>0</v>
      </c>
      <c r="N150" s="32">
        <f t="shared" si="36"/>
        <v>886084063</v>
      </c>
      <c r="O150" s="37">
        <f t="shared" si="37"/>
        <v>0.99646422919777722</v>
      </c>
      <c r="P150" s="32">
        <f>SUM(P145:P149)</f>
        <v>208419780</v>
      </c>
      <c r="Q150" s="32">
        <f>SUM(Q145:Q149)</f>
        <v>854796452</v>
      </c>
      <c r="R150" s="32">
        <f>SUM(R145:R149)</f>
        <v>854796452</v>
      </c>
      <c r="S150" s="32">
        <f>SUM(S145:S149)</f>
        <v>848909326</v>
      </c>
      <c r="T150" s="37">
        <f t="shared" si="38"/>
        <v>0.99311283290165087</v>
      </c>
      <c r="U150" s="37">
        <f t="shared" si="39"/>
        <v>3.2992070138448515E-2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1156300</v>
      </c>
      <c r="E152" s="31">
        <v>1156300</v>
      </c>
      <c r="F152" s="31">
        <v>275705</v>
      </c>
      <c r="G152" s="36">
        <f t="shared" si="32"/>
        <v>0.23843725676727492</v>
      </c>
      <c r="H152" s="31">
        <v>276550</v>
      </c>
      <c r="I152" s="36">
        <f t="shared" si="33"/>
        <v>0.23916803597682262</v>
      </c>
      <c r="J152" s="31">
        <v>275850</v>
      </c>
      <c r="K152" s="36">
        <f t="shared" si="34"/>
        <v>0.23856265674997837</v>
      </c>
      <c r="L152" s="31">
        <v>0</v>
      </c>
      <c r="M152" s="36">
        <f t="shared" si="35"/>
        <v>0</v>
      </c>
      <c r="N152" s="31">
        <f t="shared" si="36"/>
        <v>828105</v>
      </c>
      <c r="O152" s="36">
        <f t="shared" si="37"/>
        <v>0.71616794949407592</v>
      </c>
      <c r="P152" s="31">
        <v>191337</v>
      </c>
      <c r="Q152" s="31">
        <v>805200</v>
      </c>
      <c r="R152" s="31">
        <v>805997</v>
      </c>
      <c r="S152" s="31">
        <v>1464638</v>
      </c>
      <c r="T152" s="36">
        <f t="shared" si="38"/>
        <v>1.8171754981718293</v>
      </c>
      <c r="U152" s="36">
        <f t="shared" si="39"/>
        <v>0.44169711033412251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198495168</v>
      </c>
      <c r="E153" s="31">
        <v>198677759</v>
      </c>
      <c r="F153" s="31">
        <v>105246000</v>
      </c>
      <c r="G153" s="36">
        <f t="shared" si="32"/>
        <v>0.5302194560222242</v>
      </c>
      <c r="H153" s="31">
        <v>0</v>
      </c>
      <c r="I153" s="36">
        <f t="shared" si="33"/>
        <v>0</v>
      </c>
      <c r="J153" s="31">
        <v>147344000</v>
      </c>
      <c r="K153" s="36">
        <f t="shared" si="34"/>
        <v>0.74162302183003781</v>
      </c>
      <c r="L153" s="31">
        <v>0</v>
      </c>
      <c r="M153" s="36">
        <f t="shared" si="35"/>
        <v>0</v>
      </c>
      <c r="N153" s="31">
        <f t="shared" si="36"/>
        <v>252590000</v>
      </c>
      <c r="O153" s="36">
        <f t="shared" si="37"/>
        <v>1.2713551897874991</v>
      </c>
      <c r="P153" s="31">
        <v>63495000</v>
      </c>
      <c r="Q153" s="31">
        <v>208214230</v>
      </c>
      <c r="R153" s="31">
        <v>206057270</v>
      </c>
      <c r="S153" s="31">
        <v>253981000</v>
      </c>
      <c r="T153" s="36">
        <f t="shared" si="38"/>
        <v>1.2325748079647953</v>
      </c>
      <c r="U153" s="36">
        <f t="shared" si="39"/>
        <v>1.3205606740688243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7340424</v>
      </c>
      <c r="E156" s="31">
        <v>7340424</v>
      </c>
      <c r="F156" s="31">
        <v>3058516</v>
      </c>
      <c r="G156" s="36">
        <f t="shared" si="32"/>
        <v>0.41666748405814158</v>
      </c>
      <c r="H156" s="31">
        <v>2446805</v>
      </c>
      <c r="I156" s="36">
        <f t="shared" si="33"/>
        <v>0.33333292463759584</v>
      </c>
      <c r="J156" s="31">
        <v>1794800</v>
      </c>
      <c r="K156" s="36">
        <f t="shared" si="34"/>
        <v>0.24450903653521922</v>
      </c>
      <c r="L156" s="31">
        <v>0</v>
      </c>
      <c r="M156" s="36">
        <f t="shared" si="35"/>
        <v>0</v>
      </c>
      <c r="N156" s="31">
        <f t="shared" si="36"/>
        <v>7300121</v>
      </c>
      <c r="O156" s="36">
        <f t="shared" si="37"/>
        <v>0.99450944523095663</v>
      </c>
      <c r="P156" s="31">
        <v>1982996</v>
      </c>
      <c r="Q156" s="31">
        <v>7931995</v>
      </c>
      <c r="R156" s="31">
        <v>7931995</v>
      </c>
      <c r="S156" s="31">
        <v>7931995</v>
      </c>
      <c r="T156" s="36">
        <f t="shared" si="38"/>
        <v>1</v>
      </c>
      <c r="U156" s="36">
        <f t="shared" si="39"/>
        <v>-9.4904881300819532E-2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206991892</v>
      </c>
      <c r="E157" s="32">
        <f>SUM(E151:E156)</f>
        <v>207174483</v>
      </c>
      <c r="F157" s="32">
        <f>SUM(F151:F156)</f>
        <v>108580221</v>
      </c>
      <c r="G157" s="37">
        <f t="shared" si="32"/>
        <v>0.52456267707336091</v>
      </c>
      <c r="H157" s="32">
        <f>SUM(H151:H156)</f>
        <v>2723355</v>
      </c>
      <c r="I157" s="37">
        <f t="shared" si="33"/>
        <v>1.3156819688376972E-2</v>
      </c>
      <c r="J157" s="32">
        <f>SUM(J151:J156)</f>
        <v>149414650</v>
      </c>
      <c r="K157" s="37">
        <f t="shared" si="34"/>
        <v>0.72120199281491626</v>
      </c>
      <c r="L157" s="32">
        <f>SUM(L151:L156)</f>
        <v>0</v>
      </c>
      <c r="M157" s="37">
        <f t="shared" si="35"/>
        <v>0</v>
      </c>
      <c r="N157" s="32">
        <f t="shared" si="36"/>
        <v>260718226</v>
      </c>
      <c r="O157" s="37">
        <f t="shared" si="37"/>
        <v>1.2584475762876648</v>
      </c>
      <c r="P157" s="32">
        <f>SUM(P151:P156)</f>
        <v>65669333</v>
      </c>
      <c r="Q157" s="32">
        <f>SUM(Q151:Q156)</f>
        <v>216951425</v>
      </c>
      <c r="R157" s="32">
        <f>SUM(R151:R156)</f>
        <v>214795262</v>
      </c>
      <c r="S157" s="32">
        <f>SUM(S151:S156)</f>
        <v>263377633</v>
      </c>
      <c r="T157" s="37">
        <f t="shared" si="38"/>
        <v>1.2261799005603764</v>
      </c>
      <c r="U157" s="37">
        <f t="shared" si="39"/>
        <v>1.2752576153011939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8365000</v>
      </c>
      <c r="E158" s="31">
        <v>8365000</v>
      </c>
      <c r="F158" s="31">
        <v>101749000</v>
      </c>
      <c r="G158" s="36">
        <f t="shared" si="32"/>
        <v>12.163658099222953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101749000</v>
      </c>
      <c r="O158" s="36">
        <f t="shared" si="37"/>
        <v>12.163658099222953</v>
      </c>
      <c r="P158" s="31">
        <v>0</v>
      </c>
      <c r="Q158" s="31">
        <v>8038000</v>
      </c>
      <c r="R158" s="31">
        <v>8038000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91034546</v>
      </c>
      <c r="E159" s="31">
        <v>96384546</v>
      </c>
      <c r="F159" s="31">
        <v>34014841</v>
      </c>
      <c r="G159" s="36">
        <f t="shared" si="32"/>
        <v>0.37364761504934624</v>
      </c>
      <c r="H159" s="31">
        <v>23707324</v>
      </c>
      <c r="I159" s="36">
        <f t="shared" si="33"/>
        <v>0.2604211812074067</v>
      </c>
      <c r="J159" s="31">
        <v>21221967</v>
      </c>
      <c r="K159" s="36">
        <f t="shared" si="34"/>
        <v>0.22018018324223884</v>
      </c>
      <c r="L159" s="31">
        <v>0</v>
      </c>
      <c r="M159" s="36">
        <f t="shared" si="35"/>
        <v>0</v>
      </c>
      <c r="N159" s="31">
        <f t="shared" si="36"/>
        <v>78944132</v>
      </c>
      <c r="O159" s="36">
        <f t="shared" si="37"/>
        <v>0.81905383462614434</v>
      </c>
      <c r="P159" s="31">
        <v>21910437</v>
      </c>
      <c r="Q159" s="31">
        <v>87050044</v>
      </c>
      <c r="R159" s="31">
        <v>92475028</v>
      </c>
      <c r="S159" s="31">
        <v>84173800</v>
      </c>
      <c r="T159" s="36">
        <f t="shared" si="38"/>
        <v>0.91023276035125933</v>
      </c>
      <c r="U159" s="36">
        <f t="shared" si="39"/>
        <v>-3.1422011345551892E-2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38200552</v>
      </c>
      <c r="E160" s="31">
        <v>39398732</v>
      </c>
      <c r="F160" s="31">
        <v>15917007</v>
      </c>
      <c r="G160" s="36">
        <f t="shared" si="32"/>
        <v>0.41666955493208579</v>
      </c>
      <c r="H160" s="31">
        <v>12471984</v>
      </c>
      <c r="I160" s="36">
        <f t="shared" si="33"/>
        <v>0.32648700992592988</v>
      </c>
      <c r="J160" s="31">
        <v>9550092</v>
      </c>
      <c r="K160" s="36">
        <f t="shared" si="34"/>
        <v>0.24239592279264216</v>
      </c>
      <c r="L160" s="31">
        <v>0</v>
      </c>
      <c r="M160" s="36">
        <f t="shared" si="35"/>
        <v>0</v>
      </c>
      <c r="N160" s="31">
        <f t="shared" si="36"/>
        <v>37939083</v>
      </c>
      <c r="O160" s="36">
        <f t="shared" si="37"/>
        <v>0.96295187875589494</v>
      </c>
      <c r="P160" s="31">
        <v>9056205</v>
      </c>
      <c r="Q160" s="31">
        <v>36224639</v>
      </c>
      <c r="R160" s="31">
        <v>38162962</v>
      </c>
      <c r="S160" s="31">
        <v>36224639</v>
      </c>
      <c r="T160" s="36">
        <f t="shared" si="38"/>
        <v>0.94920931451809221</v>
      </c>
      <c r="U160" s="36">
        <f t="shared" si="39"/>
        <v>5.4535757527573558E-2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58161936</v>
      </c>
      <c r="E162" s="31">
        <v>58161936</v>
      </c>
      <c r="F162" s="31">
        <v>24234175</v>
      </c>
      <c r="G162" s="36">
        <f t="shared" si="32"/>
        <v>0.41666726843480589</v>
      </c>
      <c r="H162" s="31">
        <v>19387312</v>
      </c>
      <c r="I162" s="36">
        <f t="shared" si="33"/>
        <v>0.33333333333333331</v>
      </c>
      <c r="J162" s="31">
        <v>18274904</v>
      </c>
      <c r="K162" s="36">
        <f t="shared" si="34"/>
        <v>0.31420728498446132</v>
      </c>
      <c r="L162" s="31">
        <v>0</v>
      </c>
      <c r="M162" s="36">
        <f t="shared" si="35"/>
        <v>0</v>
      </c>
      <c r="N162" s="31">
        <f t="shared" si="36"/>
        <v>61896391</v>
      </c>
      <c r="O162" s="36">
        <f t="shared" si="37"/>
        <v>1.0642078867526006</v>
      </c>
      <c r="P162" s="31">
        <v>13728287</v>
      </c>
      <c r="Q162" s="31">
        <v>54913149</v>
      </c>
      <c r="R162" s="31">
        <v>54913149</v>
      </c>
      <c r="S162" s="31">
        <v>54913148</v>
      </c>
      <c r="T162" s="36">
        <f t="shared" si="38"/>
        <v>0.99999998178942529</v>
      </c>
      <c r="U162" s="36">
        <f t="shared" si="39"/>
        <v>0.33118603945270086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195762034</v>
      </c>
      <c r="E163" s="32">
        <f>SUM(E158:E162)</f>
        <v>202310214</v>
      </c>
      <c r="F163" s="32">
        <f>SUM(F158:F162)</f>
        <v>175915023</v>
      </c>
      <c r="G163" s="37">
        <f t="shared" si="32"/>
        <v>0.89861664902807459</v>
      </c>
      <c r="H163" s="32">
        <f>SUM(H158:H162)</f>
        <v>55566620</v>
      </c>
      <c r="I163" s="37">
        <f t="shared" si="33"/>
        <v>0.28384778633838675</v>
      </c>
      <c r="J163" s="32">
        <f>SUM(J158:J162)</f>
        <v>49046963</v>
      </c>
      <c r="K163" s="37">
        <f t="shared" si="34"/>
        <v>0.24243443783812121</v>
      </c>
      <c r="L163" s="32">
        <f>SUM(L158:L162)</f>
        <v>0</v>
      </c>
      <c r="M163" s="37">
        <f t="shared" si="35"/>
        <v>0</v>
      </c>
      <c r="N163" s="32">
        <f t="shared" si="36"/>
        <v>280528606</v>
      </c>
      <c r="O163" s="37">
        <f t="shared" si="37"/>
        <v>1.3866260158273571</v>
      </c>
      <c r="P163" s="32">
        <f>SUM(P158:P162)</f>
        <v>44694929</v>
      </c>
      <c r="Q163" s="32">
        <f>SUM(Q158:Q162)</f>
        <v>186225832</v>
      </c>
      <c r="R163" s="32">
        <f>SUM(R158:R162)</f>
        <v>193589139</v>
      </c>
      <c r="S163" s="32">
        <f>SUM(S158:S162)</f>
        <v>175311587</v>
      </c>
      <c r="T163" s="37">
        <f t="shared" si="38"/>
        <v>0.90558586037205324</v>
      </c>
      <c r="U163" s="37">
        <f t="shared" si="39"/>
        <v>9.7371985980780895E-2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30000000</v>
      </c>
      <c r="E165" s="31">
        <v>30000000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30000000</v>
      </c>
      <c r="R165" s="31">
        <v>30000000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36206660</v>
      </c>
      <c r="E166" s="31">
        <v>36206660</v>
      </c>
      <c r="F166" s="31">
        <v>15086120</v>
      </c>
      <c r="G166" s="36">
        <f t="shared" si="32"/>
        <v>0.41666698889099407</v>
      </c>
      <c r="H166" s="31">
        <v>12068840</v>
      </c>
      <c r="I166" s="36">
        <f t="shared" si="33"/>
        <v>0.33333204443602366</v>
      </c>
      <c r="J166" s="31">
        <v>9051700</v>
      </c>
      <c r="K166" s="36">
        <f t="shared" si="34"/>
        <v>0.25000096667298227</v>
      </c>
      <c r="L166" s="31">
        <v>0</v>
      </c>
      <c r="M166" s="36">
        <f t="shared" si="35"/>
        <v>0</v>
      </c>
      <c r="N166" s="31">
        <f t="shared" si="36"/>
        <v>36206660</v>
      </c>
      <c r="O166" s="36">
        <f t="shared" si="37"/>
        <v>1</v>
      </c>
      <c r="P166" s="31">
        <v>9075780</v>
      </c>
      <c r="Q166" s="31">
        <v>48873027</v>
      </c>
      <c r="R166" s="31">
        <v>48873027</v>
      </c>
      <c r="S166" s="31">
        <v>44082540</v>
      </c>
      <c r="T166" s="36">
        <f t="shared" si="38"/>
        <v>0.90198096385558435</v>
      </c>
      <c r="U166" s="36">
        <f t="shared" si="39"/>
        <v>-2.6532154812037856E-3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66206660</v>
      </c>
      <c r="E169" s="32">
        <f>SUM(E164:E168)</f>
        <v>66206660</v>
      </c>
      <c r="F169" s="32">
        <f>SUM(F164:F168)</f>
        <v>15086120</v>
      </c>
      <c r="G169" s="37">
        <f t="shared" si="32"/>
        <v>0.22786408497272026</v>
      </c>
      <c r="H169" s="32">
        <f>SUM(H164:H168)</f>
        <v>12068840</v>
      </c>
      <c r="I169" s="37">
        <f t="shared" si="33"/>
        <v>0.18229042214182078</v>
      </c>
      <c r="J169" s="32">
        <f>SUM(J164:J168)</f>
        <v>9051700</v>
      </c>
      <c r="K169" s="37">
        <f t="shared" si="34"/>
        <v>0.13671887390180987</v>
      </c>
      <c r="L169" s="32">
        <f>SUM(L164:L168)</f>
        <v>0</v>
      </c>
      <c r="M169" s="37">
        <f t="shared" si="35"/>
        <v>0</v>
      </c>
      <c r="N169" s="32">
        <f t="shared" si="36"/>
        <v>36206660</v>
      </c>
      <c r="O169" s="37">
        <f t="shared" si="37"/>
        <v>0.54687338101635097</v>
      </c>
      <c r="P169" s="32">
        <f>SUM(P164:P168)</f>
        <v>9075780</v>
      </c>
      <c r="Q169" s="32">
        <f>SUM(Q164:Q168)</f>
        <v>78873027</v>
      </c>
      <c r="R169" s="32">
        <f>SUM(R164:R168)</f>
        <v>78873027</v>
      </c>
      <c r="S169" s="32">
        <f>SUM(S164:S168)</f>
        <v>44082540</v>
      </c>
      <c r="T169" s="37">
        <f t="shared" si="38"/>
        <v>0.55890513749396231</v>
      </c>
      <c r="U169" s="37">
        <f t="shared" si="39"/>
        <v>-2.6532154812037856E-3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2748420298</v>
      </c>
      <c r="E170" s="32">
        <f>SUM(E105,E107:E111,E113:E120,E122:E125,E127:E131,E133:E136,E138:E143,E145:E149,E151:E156,E158:E162,E164:E168)</f>
        <v>7751590047</v>
      </c>
      <c r="F170" s="32">
        <f>SUM(F105,F107:F111,F113:F120,F122:F125,F127:F131,F133:F136,F138:F143,F145:F149,F151:F156,F158:F162,F164:F168)</f>
        <v>1051703918</v>
      </c>
      <c r="G170" s="37">
        <f t="shared" si="32"/>
        <v>0.3826576010828166</v>
      </c>
      <c r="H170" s="32">
        <f>SUM(H105,H107:H111,H113:H120,H122:H125,H127:H131,H133:H136,H138:H143,H145:H149,H151:H156,H158:H162,H164:H168)</f>
        <v>1084545360</v>
      </c>
      <c r="I170" s="37">
        <f t="shared" si="33"/>
        <v>0.39460680769575657</v>
      </c>
      <c r="J170" s="32">
        <f>SUM(J105,J107:J111,J113:J120,J122:J125,J127:J131,J133:J136,J138:J143,J145:J149,J151:J156,J158:J162,J164:J168)</f>
        <v>825308894</v>
      </c>
      <c r="K170" s="37">
        <f t="shared" si="34"/>
        <v>0.10646962610199037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2961558172</v>
      </c>
      <c r="O170" s="37">
        <f t="shared" si="37"/>
        <v>0.38205815246204544</v>
      </c>
      <c r="P170" s="32">
        <f>SUM(P105,P107:P111,P113:P120,P122:P125,P127:P131,P133:P136,P138:P143,P145:P149,P151:P156,P158:P162,P164:P168)</f>
        <v>794637420</v>
      </c>
      <c r="Q170" s="32">
        <f>SUM(Q105,Q107:Q111,Q113:Q120,Q122:Q125,Q127:Q131,Q133:Q136,Q138:Q143,Q145:Q149,Q151:Q156,Q158:Q162,Q164:Q168)</f>
        <v>2867740966</v>
      </c>
      <c r="R170" s="32">
        <f>SUM(R105,R107:R111,R113:R120,R122:R125,R127:R131,R133:R136,R138:R143,R145:R149,R151:R156,R158:R162,R164:R168)</f>
        <v>2895284813</v>
      </c>
      <c r="S170" s="32">
        <f>SUM(S105,S107:S111,S113:S120,S122:S125,S127:S131,S133:S136,S138:S143,S145:S149,S151:S156,S158:S162,S164:S168)</f>
        <v>2811245031</v>
      </c>
      <c r="T170" s="37">
        <f t="shared" si="38"/>
        <v>0.97097356998432194</v>
      </c>
      <c r="U170" s="37">
        <f t="shared" si="39"/>
        <v>3.859807407509197E-2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7000</v>
      </c>
      <c r="E175" s="31">
        <v>7000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7000</v>
      </c>
      <c r="R175" s="31">
        <v>7000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10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7000</v>
      </c>
      <c r="E179" s="32">
        <f>SUM(E173:E178)</f>
        <v>7000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7000</v>
      </c>
      <c r="R179" s="32">
        <f>SUM(R173:R178)</f>
        <v>7000</v>
      </c>
      <c r="S179" s="32">
        <f>SUM(S173:S178)</f>
        <v>10</v>
      </c>
      <c r="T179" s="37">
        <f t="shared" si="46"/>
        <v>1.4285714285714286E-3</v>
      </c>
      <c r="U179" s="37">
        <f t="shared" si="47"/>
        <v>0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42537027</v>
      </c>
      <c r="E180" s="31">
        <v>42537027</v>
      </c>
      <c r="F180" s="31">
        <v>14105706</v>
      </c>
      <c r="G180" s="36">
        <f t="shared" si="40"/>
        <v>0.33161005822057099</v>
      </c>
      <c r="H180" s="31">
        <v>11604321</v>
      </c>
      <c r="I180" s="36">
        <f t="shared" si="41"/>
        <v>0.27280517277335814</v>
      </c>
      <c r="J180" s="31">
        <v>7438054</v>
      </c>
      <c r="K180" s="36">
        <f t="shared" si="42"/>
        <v>0.17486069254440373</v>
      </c>
      <c r="L180" s="31">
        <v>0</v>
      </c>
      <c r="M180" s="36">
        <f t="shared" si="43"/>
        <v>0</v>
      </c>
      <c r="N180" s="31">
        <f t="shared" si="44"/>
        <v>33148081</v>
      </c>
      <c r="O180" s="36">
        <f t="shared" si="45"/>
        <v>0.77927592353833286</v>
      </c>
      <c r="P180" s="31">
        <v>8090647</v>
      </c>
      <c r="Q180" s="31">
        <v>39093744</v>
      </c>
      <c r="R180" s="31">
        <v>39093744</v>
      </c>
      <c r="S180" s="31">
        <v>29081634</v>
      </c>
      <c r="T180" s="36">
        <f t="shared" si="46"/>
        <v>0.74389482879920632</v>
      </c>
      <c r="U180" s="36">
        <f t="shared" si="47"/>
        <v>-8.0660174643634841E-2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624846000</v>
      </c>
      <c r="E181" s="31">
        <v>624846000</v>
      </c>
      <c r="F181" s="31">
        <v>260353000</v>
      </c>
      <c r="G181" s="36">
        <f t="shared" si="40"/>
        <v>0.41666746686383527</v>
      </c>
      <c r="H181" s="31">
        <v>208282000</v>
      </c>
      <c r="I181" s="36">
        <f t="shared" si="41"/>
        <v>0.33333333333333331</v>
      </c>
      <c r="J181" s="31">
        <v>156211000</v>
      </c>
      <c r="K181" s="36">
        <f t="shared" si="42"/>
        <v>0.24999919980283142</v>
      </c>
      <c r="L181" s="31">
        <v>0</v>
      </c>
      <c r="M181" s="36">
        <f t="shared" si="43"/>
        <v>0</v>
      </c>
      <c r="N181" s="31">
        <f t="shared" si="44"/>
        <v>624846000</v>
      </c>
      <c r="O181" s="36">
        <f t="shared" si="45"/>
        <v>1</v>
      </c>
      <c r="P181" s="31">
        <v>159416045</v>
      </c>
      <c r="Q181" s="31">
        <v>637274000</v>
      </c>
      <c r="R181" s="31">
        <v>637274000</v>
      </c>
      <c r="S181" s="31">
        <v>629794311</v>
      </c>
      <c r="T181" s="36">
        <f t="shared" si="46"/>
        <v>0.98826299362597569</v>
      </c>
      <c r="U181" s="36">
        <f t="shared" si="47"/>
        <v>-2.0104908511561659E-2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512943000</v>
      </c>
      <c r="E182" s="31">
        <v>512943000</v>
      </c>
      <c r="F182" s="31">
        <v>213727000</v>
      </c>
      <c r="G182" s="36">
        <f t="shared" si="40"/>
        <v>0.41666812881743198</v>
      </c>
      <c r="H182" s="31">
        <v>170981000</v>
      </c>
      <c r="I182" s="36">
        <f t="shared" si="41"/>
        <v>0.33333333333333331</v>
      </c>
      <c r="J182" s="31">
        <v>128235000</v>
      </c>
      <c r="K182" s="36">
        <f t="shared" si="42"/>
        <v>0.2499985378492347</v>
      </c>
      <c r="L182" s="31">
        <v>0</v>
      </c>
      <c r="M182" s="36">
        <f t="shared" si="43"/>
        <v>0</v>
      </c>
      <c r="N182" s="31">
        <f t="shared" si="44"/>
        <v>512943000</v>
      </c>
      <c r="O182" s="36">
        <f t="shared" si="45"/>
        <v>1</v>
      </c>
      <c r="P182" s="31">
        <v>127459000</v>
      </c>
      <c r="Q182" s="31">
        <v>509837004</v>
      </c>
      <c r="R182" s="31">
        <v>509837000</v>
      </c>
      <c r="S182" s="31">
        <v>509837000</v>
      </c>
      <c r="T182" s="36">
        <f t="shared" si="46"/>
        <v>1</v>
      </c>
      <c r="U182" s="36">
        <f t="shared" si="47"/>
        <v>6.0882322943063283E-3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147866400</v>
      </c>
      <c r="E184" s="31">
        <v>147866400</v>
      </c>
      <c r="F184" s="31">
        <v>61610969</v>
      </c>
      <c r="G184" s="36">
        <f t="shared" si="40"/>
        <v>0.41666645701795674</v>
      </c>
      <c r="H184" s="31">
        <v>49234037</v>
      </c>
      <c r="I184" s="36">
        <f t="shared" si="41"/>
        <v>0.33296297874297337</v>
      </c>
      <c r="J184" s="31">
        <v>36966600</v>
      </c>
      <c r="K184" s="36">
        <f t="shared" si="42"/>
        <v>0.25</v>
      </c>
      <c r="L184" s="31">
        <v>0</v>
      </c>
      <c r="M184" s="36">
        <f t="shared" si="43"/>
        <v>0</v>
      </c>
      <c r="N184" s="31">
        <f t="shared" si="44"/>
        <v>147811606</v>
      </c>
      <c r="O184" s="36">
        <f t="shared" si="45"/>
        <v>0.99962943576093011</v>
      </c>
      <c r="P184" s="31">
        <v>36538413</v>
      </c>
      <c r="Q184" s="31">
        <v>145561555</v>
      </c>
      <c r="R184" s="31">
        <v>146353617</v>
      </c>
      <c r="S184" s="31">
        <v>145920011</v>
      </c>
      <c r="T184" s="36">
        <f t="shared" si="46"/>
        <v>0.99703727171976897</v>
      </c>
      <c r="U184" s="36">
        <f t="shared" si="47"/>
        <v>1.1718817672787374E-2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1328192427</v>
      </c>
      <c r="E185" s="32">
        <f>SUM(E180:E184)</f>
        <v>1328192427</v>
      </c>
      <c r="F185" s="32">
        <f>SUM(F180:F184)</f>
        <v>549796675</v>
      </c>
      <c r="G185" s="37">
        <f t="shared" si="40"/>
        <v>0.41394353997472388</v>
      </c>
      <c r="H185" s="32">
        <f>SUM(H180:H184)</f>
        <v>440101358</v>
      </c>
      <c r="I185" s="37">
        <f t="shared" si="41"/>
        <v>0.33135361191153667</v>
      </c>
      <c r="J185" s="32">
        <f>SUM(J180:J184)</f>
        <v>328850654</v>
      </c>
      <c r="K185" s="37">
        <f t="shared" si="42"/>
        <v>0.24759262838350757</v>
      </c>
      <c r="L185" s="32">
        <f>SUM(L180:L184)</f>
        <v>0</v>
      </c>
      <c r="M185" s="37">
        <f t="shared" si="43"/>
        <v>0</v>
      </c>
      <c r="N185" s="32">
        <f t="shared" si="44"/>
        <v>1318748687</v>
      </c>
      <c r="O185" s="37">
        <f t="shared" si="45"/>
        <v>0.99288978026976804</v>
      </c>
      <c r="P185" s="32">
        <f>SUM(P180:P184)</f>
        <v>331504105</v>
      </c>
      <c r="Q185" s="32">
        <f>SUM(Q180:Q184)</f>
        <v>1331766303</v>
      </c>
      <c r="R185" s="32">
        <f>SUM(R180:R184)</f>
        <v>1332558361</v>
      </c>
      <c r="S185" s="32">
        <f>SUM(S180:S184)</f>
        <v>1314632956</v>
      </c>
      <c r="T185" s="37">
        <f t="shared" si="46"/>
        <v>0.98654812762831035</v>
      </c>
      <c r="U185" s="37">
        <f t="shared" si="47"/>
        <v>-8.0042779560753896E-3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2018</v>
      </c>
      <c r="E188" s="31">
        <v>2018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2272</v>
      </c>
      <c r="R188" s="31">
        <v>1904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67899000</v>
      </c>
      <c r="E190" s="31">
        <v>62965000</v>
      </c>
      <c r="F190" s="31">
        <v>28291290</v>
      </c>
      <c r="G190" s="36">
        <f t="shared" si="40"/>
        <v>0.41666725577696284</v>
      </c>
      <c r="H190" s="31">
        <v>22633000</v>
      </c>
      <c r="I190" s="36">
        <f t="shared" si="41"/>
        <v>0.33333333333333331</v>
      </c>
      <c r="J190" s="31">
        <v>16974711</v>
      </c>
      <c r="K190" s="36">
        <f t="shared" si="42"/>
        <v>0.2695896291590566</v>
      </c>
      <c r="L190" s="31">
        <v>0</v>
      </c>
      <c r="M190" s="36">
        <f t="shared" si="43"/>
        <v>0</v>
      </c>
      <c r="N190" s="31">
        <f t="shared" si="44"/>
        <v>67899001</v>
      </c>
      <c r="O190" s="36">
        <f t="shared" si="45"/>
        <v>1.0783610100849679</v>
      </c>
      <c r="P190" s="31">
        <v>17007209</v>
      </c>
      <c r="Q190" s="31">
        <v>68029000</v>
      </c>
      <c r="R190" s="31">
        <v>64249000</v>
      </c>
      <c r="S190" s="31">
        <v>68029003</v>
      </c>
      <c r="T190" s="36">
        <f t="shared" si="46"/>
        <v>1.0588336472162991</v>
      </c>
      <c r="U190" s="36">
        <f t="shared" si="47"/>
        <v>-1.9108367516387226E-3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67901018</v>
      </c>
      <c r="E191" s="32">
        <f>SUM(E186:E190)</f>
        <v>62967018</v>
      </c>
      <c r="F191" s="32">
        <f>SUM(F186:F190)</f>
        <v>28291290</v>
      </c>
      <c r="G191" s="37">
        <f t="shared" si="40"/>
        <v>0.41665487253814076</v>
      </c>
      <c r="H191" s="32">
        <f>SUM(H186:H190)</f>
        <v>22633000</v>
      </c>
      <c r="I191" s="37">
        <f t="shared" si="41"/>
        <v>0.33332342675628224</v>
      </c>
      <c r="J191" s="32">
        <f>SUM(J186:J190)</f>
        <v>16974711</v>
      </c>
      <c r="K191" s="37">
        <f t="shared" si="42"/>
        <v>0.26958098920930318</v>
      </c>
      <c r="L191" s="32">
        <f>SUM(L186:L190)</f>
        <v>0</v>
      </c>
      <c r="M191" s="37">
        <f t="shared" si="43"/>
        <v>0</v>
      </c>
      <c r="N191" s="32">
        <f t="shared" si="44"/>
        <v>67899001</v>
      </c>
      <c r="O191" s="37">
        <f t="shared" si="45"/>
        <v>1.0783264502060428</v>
      </c>
      <c r="P191" s="32">
        <f>SUM(P186:P190)</f>
        <v>17007209</v>
      </c>
      <c r="Q191" s="32">
        <f>SUM(Q186:Q190)</f>
        <v>68031272</v>
      </c>
      <c r="R191" s="32">
        <f>SUM(R186:R190)</f>
        <v>64250904</v>
      </c>
      <c r="S191" s="32">
        <f>SUM(S186:S190)</f>
        <v>68029003</v>
      </c>
      <c r="T191" s="37">
        <f t="shared" si="46"/>
        <v>1.0588022699260387</v>
      </c>
      <c r="U191" s="37">
        <f t="shared" si="47"/>
        <v>-1.9108367516387226E-3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159870658</v>
      </c>
      <c r="E192" s="31">
        <v>155650998</v>
      </c>
      <c r="F192" s="31">
        <v>52827000</v>
      </c>
      <c r="G192" s="36">
        <f t="shared" si="40"/>
        <v>0.33043587022704318</v>
      </c>
      <c r="H192" s="31">
        <v>51884000</v>
      </c>
      <c r="I192" s="36">
        <f t="shared" si="41"/>
        <v>0.32453735193859024</v>
      </c>
      <c r="J192" s="31">
        <v>40788001</v>
      </c>
      <c r="K192" s="36">
        <f t="shared" si="42"/>
        <v>0.26204779618566915</v>
      </c>
      <c r="L192" s="31">
        <v>0</v>
      </c>
      <c r="M192" s="36">
        <f t="shared" si="43"/>
        <v>0</v>
      </c>
      <c r="N192" s="31">
        <f t="shared" si="44"/>
        <v>145499001</v>
      </c>
      <c r="O192" s="36">
        <f t="shared" si="45"/>
        <v>0.93477718016302092</v>
      </c>
      <c r="P192" s="31">
        <v>85516000</v>
      </c>
      <c r="Q192" s="31">
        <v>150059244</v>
      </c>
      <c r="R192" s="31">
        <v>150059244</v>
      </c>
      <c r="S192" s="31">
        <v>126234333</v>
      </c>
      <c r="T192" s="36">
        <f t="shared" si="46"/>
        <v>0.84122996781191306</v>
      </c>
      <c r="U192" s="36">
        <f t="shared" si="47"/>
        <v>-0.52303661303147941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769885</v>
      </c>
      <c r="E193" s="31">
        <v>769885</v>
      </c>
      <c r="F193" s="31">
        <v>561791</v>
      </c>
      <c r="G193" s="36">
        <f t="shared" si="40"/>
        <v>0.72970768361508542</v>
      </c>
      <c r="H193" s="31">
        <v>34071</v>
      </c>
      <c r="I193" s="36">
        <f t="shared" si="41"/>
        <v>4.4254661410470394E-2</v>
      </c>
      <c r="J193" s="31">
        <v>73131</v>
      </c>
      <c r="K193" s="36">
        <f t="shared" si="42"/>
        <v>9.498951142053684E-2</v>
      </c>
      <c r="L193" s="31">
        <v>0</v>
      </c>
      <c r="M193" s="36">
        <f t="shared" si="43"/>
        <v>0</v>
      </c>
      <c r="N193" s="31">
        <f t="shared" si="44"/>
        <v>668993</v>
      </c>
      <c r="O193" s="36">
        <f t="shared" si="45"/>
        <v>0.86895185644609263</v>
      </c>
      <c r="P193" s="31">
        <v>2978550</v>
      </c>
      <c r="Q193" s="31">
        <v>9290567</v>
      </c>
      <c r="R193" s="31">
        <v>9290573</v>
      </c>
      <c r="S193" s="31">
        <v>8112074</v>
      </c>
      <c r="T193" s="36">
        <f t="shared" si="46"/>
        <v>0.87315109627791521</v>
      </c>
      <c r="U193" s="36">
        <f t="shared" si="47"/>
        <v>-0.97544744926222493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635015375</v>
      </c>
      <c r="E195" s="31">
        <v>5323735</v>
      </c>
      <c r="F195" s="31">
        <v>180926</v>
      </c>
      <c r="G195" s="36">
        <f t="shared" si="40"/>
        <v>2.8491593609052379E-4</v>
      </c>
      <c r="H195" s="31">
        <v>707924</v>
      </c>
      <c r="I195" s="36">
        <f t="shared" si="41"/>
        <v>1.1148139523393429E-3</v>
      </c>
      <c r="J195" s="31">
        <v>1057313</v>
      </c>
      <c r="K195" s="36">
        <f t="shared" si="42"/>
        <v>0.19860361193785941</v>
      </c>
      <c r="L195" s="31">
        <v>0</v>
      </c>
      <c r="M195" s="36">
        <f t="shared" si="43"/>
        <v>0</v>
      </c>
      <c r="N195" s="31">
        <f t="shared" si="44"/>
        <v>1946163</v>
      </c>
      <c r="O195" s="36">
        <f t="shared" si="45"/>
        <v>0.36556346249390698</v>
      </c>
      <c r="P195" s="31">
        <v>262930</v>
      </c>
      <c r="Q195" s="31">
        <v>619565491</v>
      </c>
      <c r="R195" s="31">
        <v>621270762</v>
      </c>
      <c r="S195" s="31">
        <v>3850597</v>
      </c>
      <c r="T195" s="36">
        <f t="shared" si="46"/>
        <v>6.197936931079979E-3</v>
      </c>
      <c r="U195" s="36">
        <f t="shared" si="47"/>
        <v>3.0212718213973302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795655918</v>
      </c>
      <c r="E198" s="32">
        <f>SUM(E192:E197)</f>
        <v>161744618</v>
      </c>
      <c r="F198" s="32">
        <f>SUM(F192:F197)</f>
        <v>53569717</v>
      </c>
      <c r="G198" s="37">
        <f t="shared" si="40"/>
        <v>6.7327742794467599E-2</v>
      </c>
      <c r="H198" s="32">
        <f>SUM(H192:H197)</f>
        <v>52625995</v>
      </c>
      <c r="I198" s="37">
        <f t="shared" si="41"/>
        <v>6.6141649687321252E-2</v>
      </c>
      <c r="J198" s="32">
        <f>SUM(J192:J197)</f>
        <v>41918445</v>
      </c>
      <c r="K198" s="37">
        <f t="shared" si="42"/>
        <v>0.25916438839405465</v>
      </c>
      <c r="L198" s="32">
        <f>SUM(L192:L197)</f>
        <v>0</v>
      </c>
      <c r="M198" s="37">
        <f t="shared" si="43"/>
        <v>0</v>
      </c>
      <c r="N198" s="32">
        <f t="shared" si="44"/>
        <v>148114157</v>
      </c>
      <c r="O198" s="37">
        <f t="shared" si="45"/>
        <v>0.91572850355985258</v>
      </c>
      <c r="P198" s="32">
        <f>SUM(P192:P197)</f>
        <v>88757480</v>
      </c>
      <c r="Q198" s="32">
        <f>SUM(Q192:Q197)</f>
        <v>778915302</v>
      </c>
      <c r="R198" s="32">
        <f>SUM(R192:R197)</f>
        <v>780620579</v>
      </c>
      <c r="S198" s="32">
        <f>SUM(S192:S197)</f>
        <v>138197004</v>
      </c>
      <c r="T198" s="37">
        <f t="shared" si="46"/>
        <v>0.17703479477447903</v>
      </c>
      <c r="U198" s="37">
        <f t="shared" si="47"/>
        <v>-0.52771929757356784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2204180</v>
      </c>
      <c r="E199" s="31">
        <v>2186506</v>
      </c>
      <c r="F199" s="31">
        <v>212834</v>
      </c>
      <c r="G199" s="36">
        <f t="shared" si="40"/>
        <v>9.6559264669854553E-2</v>
      </c>
      <c r="H199" s="31">
        <v>15617</v>
      </c>
      <c r="I199" s="36">
        <f t="shared" si="41"/>
        <v>7.0851745320255153E-3</v>
      </c>
      <c r="J199" s="31">
        <v>36879</v>
      </c>
      <c r="K199" s="36">
        <f t="shared" si="42"/>
        <v>1.6866635627800702E-2</v>
      </c>
      <c r="L199" s="31">
        <v>0</v>
      </c>
      <c r="M199" s="36">
        <f t="shared" si="43"/>
        <v>0</v>
      </c>
      <c r="N199" s="31">
        <f t="shared" si="44"/>
        <v>265330</v>
      </c>
      <c r="O199" s="36">
        <f t="shared" si="45"/>
        <v>0.12134885520551968</v>
      </c>
      <c r="P199" s="31">
        <v>102017</v>
      </c>
      <c r="Q199" s="31">
        <v>2099939</v>
      </c>
      <c r="R199" s="31">
        <v>2099939</v>
      </c>
      <c r="S199" s="31">
        <v>1578322</v>
      </c>
      <c r="T199" s="36">
        <f t="shared" si="46"/>
        <v>0.75160373706093364</v>
      </c>
      <c r="U199" s="36">
        <f t="shared" si="47"/>
        <v>-0.63850142623288275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51148542</v>
      </c>
      <c r="E200" s="31">
        <v>51148542</v>
      </c>
      <c r="F200" s="31">
        <v>22022598</v>
      </c>
      <c r="G200" s="36">
        <f t="shared" si="40"/>
        <v>0.43056159841271724</v>
      </c>
      <c r="H200" s="31">
        <v>15011519</v>
      </c>
      <c r="I200" s="36">
        <f t="shared" si="41"/>
        <v>0.29348869807471734</v>
      </c>
      <c r="J200" s="31">
        <v>18145485</v>
      </c>
      <c r="K200" s="36">
        <f t="shared" si="42"/>
        <v>0.35476055211896362</v>
      </c>
      <c r="L200" s="31">
        <v>0</v>
      </c>
      <c r="M200" s="36">
        <f t="shared" si="43"/>
        <v>0</v>
      </c>
      <c r="N200" s="31">
        <f t="shared" si="44"/>
        <v>55179602</v>
      </c>
      <c r="O200" s="36">
        <f t="shared" si="45"/>
        <v>1.0788108486063983</v>
      </c>
      <c r="P200" s="31">
        <v>18232258</v>
      </c>
      <c r="Q200" s="31">
        <v>55443837</v>
      </c>
      <c r="R200" s="31">
        <v>55443837</v>
      </c>
      <c r="S200" s="31">
        <v>52512954</v>
      </c>
      <c r="T200" s="36">
        <f t="shared" si="46"/>
        <v>0.94713780361196864</v>
      </c>
      <c r="U200" s="36">
        <f t="shared" si="47"/>
        <v>-4.759311764894969E-3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53352722</v>
      </c>
      <c r="E204" s="32">
        <f>SUM(E199:E203)</f>
        <v>53335048</v>
      </c>
      <c r="F204" s="32">
        <f>SUM(F199:F203)</f>
        <v>22235432</v>
      </c>
      <c r="G204" s="37">
        <f t="shared" si="40"/>
        <v>0.41676284107866135</v>
      </c>
      <c r="H204" s="32">
        <f>SUM(H199:H203)</f>
        <v>15027136</v>
      </c>
      <c r="I204" s="37">
        <f t="shared" si="41"/>
        <v>0.28165640733381886</v>
      </c>
      <c r="J204" s="32">
        <f>SUM(J199:J203)</f>
        <v>18182364</v>
      </c>
      <c r="K204" s="37">
        <f t="shared" si="42"/>
        <v>0.34090836479607178</v>
      </c>
      <c r="L204" s="32">
        <f>SUM(L199:L203)</f>
        <v>0</v>
      </c>
      <c r="M204" s="37">
        <f t="shared" si="43"/>
        <v>0</v>
      </c>
      <c r="N204" s="32">
        <f t="shared" si="44"/>
        <v>55444932</v>
      </c>
      <c r="O204" s="37">
        <f t="shared" si="45"/>
        <v>1.0395590531764405</v>
      </c>
      <c r="P204" s="32">
        <f>SUM(P199:P203)</f>
        <v>18334275</v>
      </c>
      <c r="Q204" s="32">
        <f>SUM(Q199:Q203)</f>
        <v>57543776</v>
      </c>
      <c r="R204" s="32">
        <f>SUM(R199:R203)</f>
        <v>57543776</v>
      </c>
      <c r="S204" s="32">
        <f>SUM(S199:S203)</f>
        <v>54091276</v>
      </c>
      <c r="T204" s="37">
        <f t="shared" si="46"/>
        <v>0.94000219936905083</v>
      </c>
      <c r="U204" s="37">
        <f t="shared" si="47"/>
        <v>-8.2856289654212878E-3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2245109085</v>
      </c>
      <c r="E205" s="32">
        <f>SUM(E173:E178,E180:E184,E186:E190,E192:E197,E199:E203)</f>
        <v>1606246111</v>
      </c>
      <c r="F205" s="32">
        <f>SUM(F173:F178,F180:F184,F186:F190,F192:F197,F199:F203)</f>
        <v>653893114</v>
      </c>
      <c r="G205" s="37">
        <f t="shared" si="40"/>
        <v>0.29125226848387192</v>
      </c>
      <c r="H205" s="32">
        <f>SUM(H173:H178,H180:H184,H186:H190,H192:H197,H199:H203)</f>
        <v>530387489</v>
      </c>
      <c r="I205" s="37">
        <f t="shared" si="41"/>
        <v>0.23624130005246494</v>
      </c>
      <c r="J205" s="32">
        <f>SUM(J173:J178,J180:J184,J186:J190,J192:J197,J199:J203)</f>
        <v>405926174</v>
      </c>
      <c r="K205" s="37">
        <f t="shared" si="42"/>
        <v>0.25271729607319188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1590206777</v>
      </c>
      <c r="O205" s="37">
        <f t="shared" si="45"/>
        <v>0.99001439823563875</v>
      </c>
      <c r="P205" s="32">
        <f>SUM(P173:P178,P180:P184,P186:P190,P192:P197,P199:P203)</f>
        <v>455603069</v>
      </c>
      <c r="Q205" s="32">
        <f>SUM(Q173:Q178,Q180:Q184,Q186:Q190,Q192:Q197,Q199:Q203)</f>
        <v>2236263653</v>
      </c>
      <c r="R205" s="32">
        <f>SUM(R173:R178,R180:R184,R186:R190,R192:R197,R199:R203)</f>
        <v>2234980620</v>
      </c>
      <c r="S205" s="32">
        <f>SUM(S173:S178,S180:S184,S186:S190,S192:S197,S199:S203)</f>
        <v>1574950249</v>
      </c>
      <c r="T205" s="37">
        <f t="shared" si="46"/>
        <v>0.70468183701745024</v>
      </c>
      <c r="U205" s="37">
        <f t="shared" si="47"/>
        <v>-0.10903547052269746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1188</v>
      </c>
      <c r="R208" s="31">
        <v>1188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287928100</v>
      </c>
      <c r="E209" s="31">
        <v>285986000</v>
      </c>
      <c r="F209" s="31">
        <v>119161000</v>
      </c>
      <c r="G209" s="36">
        <f t="shared" si="48"/>
        <v>0.41385679272012699</v>
      </c>
      <c r="H209" s="31">
        <v>95329000</v>
      </c>
      <c r="I209" s="36">
        <f t="shared" si="49"/>
        <v>0.33108612879395932</v>
      </c>
      <c r="J209" s="31">
        <v>71496000</v>
      </c>
      <c r="K209" s="36">
        <f t="shared" si="50"/>
        <v>0.24999825166266881</v>
      </c>
      <c r="L209" s="31">
        <v>0</v>
      </c>
      <c r="M209" s="36">
        <f t="shared" si="51"/>
        <v>0</v>
      </c>
      <c r="N209" s="31">
        <f t="shared" si="52"/>
        <v>285986000</v>
      </c>
      <c r="O209" s="36">
        <f t="shared" si="53"/>
        <v>1</v>
      </c>
      <c r="P209" s="31">
        <v>67585000</v>
      </c>
      <c r="Q209" s="31">
        <v>271637600</v>
      </c>
      <c r="R209" s="31">
        <v>271637600</v>
      </c>
      <c r="S209" s="31">
        <v>270137028</v>
      </c>
      <c r="T209" s="36">
        <f t="shared" si="54"/>
        <v>0.99447583103370074</v>
      </c>
      <c r="U209" s="36">
        <f t="shared" si="55"/>
        <v>5.7867870089516993E-2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358365502</v>
      </c>
      <c r="E210" s="31">
        <v>358365502</v>
      </c>
      <c r="F210" s="31">
        <v>144572540</v>
      </c>
      <c r="G210" s="36">
        <f t="shared" si="48"/>
        <v>0.40342203474708344</v>
      </c>
      <c r="H210" s="31">
        <v>119585480</v>
      </c>
      <c r="I210" s="36">
        <f t="shared" si="49"/>
        <v>0.33369696394492793</v>
      </c>
      <c r="J210" s="31">
        <v>89688620</v>
      </c>
      <c r="K210" s="36">
        <f t="shared" si="50"/>
        <v>0.25027135563958386</v>
      </c>
      <c r="L210" s="31">
        <v>0</v>
      </c>
      <c r="M210" s="36">
        <f t="shared" si="51"/>
        <v>0</v>
      </c>
      <c r="N210" s="31">
        <f t="shared" si="52"/>
        <v>353846640</v>
      </c>
      <c r="O210" s="36">
        <f t="shared" si="53"/>
        <v>0.98739035433159528</v>
      </c>
      <c r="P210" s="31">
        <v>187239780</v>
      </c>
      <c r="Q210" s="31">
        <v>345875507</v>
      </c>
      <c r="R210" s="31">
        <v>345875507</v>
      </c>
      <c r="S210" s="31">
        <v>331487940</v>
      </c>
      <c r="T210" s="36">
        <f t="shared" si="54"/>
        <v>0.95840246936016782</v>
      </c>
      <c r="U210" s="36">
        <f t="shared" si="55"/>
        <v>-0.5209959123002601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23199995</v>
      </c>
      <c r="E211" s="31">
        <v>24199995</v>
      </c>
      <c r="F211" s="31">
        <v>73186199</v>
      </c>
      <c r="G211" s="36">
        <f t="shared" si="48"/>
        <v>3.1545782229694446</v>
      </c>
      <c r="H211" s="31">
        <v>59017500</v>
      </c>
      <c r="I211" s="36">
        <f t="shared" si="49"/>
        <v>2.5438583068660146</v>
      </c>
      <c r="J211" s="31">
        <v>43551030</v>
      </c>
      <c r="K211" s="36">
        <f t="shared" si="50"/>
        <v>1.7996297106672956</v>
      </c>
      <c r="L211" s="31">
        <v>0</v>
      </c>
      <c r="M211" s="36">
        <f t="shared" si="51"/>
        <v>0</v>
      </c>
      <c r="N211" s="31">
        <f t="shared" si="52"/>
        <v>175754729</v>
      </c>
      <c r="O211" s="36">
        <f t="shared" si="53"/>
        <v>7.2625936079738862</v>
      </c>
      <c r="P211" s="31">
        <v>42809964</v>
      </c>
      <c r="Q211" s="31">
        <v>23592868</v>
      </c>
      <c r="R211" s="31">
        <v>22413240</v>
      </c>
      <c r="S211" s="31">
        <v>170835916</v>
      </c>
      <c r="T211" s="36">
        <f t="shared" si="54"/>
        <v>7.6220981883922185</v>
      </c>
      <c r="U211" s="36">
        <f t="shared" si="55"/>
        <v>1.7310596196717265E-2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111446885</v>
      </c>
      <c r="E213" s="31">
        <v>111395885</v>
      </c>
      <c r="F213" s="31">
        <v>46313585</v>
      </c>
      <c r="G213" s="36">
        <f t="shared" si="48"/>
        <v>0.41556643776988472</v>
      </c>
      <c r="H213" s="31">
        <v>34347206</v>
      </c>
      <c r="I213" s="36">
        <f t="shared" si="49"/>
        <v>0.30819350401763135</v>
      </c>
      <c r="J213" s="31">
        <v>-606016</v>
      </c>
      <c r="K213" s="36">
        <f t="shared" si="50"/>
        <v>-5.4402009553584495E-3</v>
      </c>
      <c r="L213" s="31">
        <v>0</v>
      </c>
      <c r="M213" s="36">
        <f t="shared" si="51"/>
        <v>0</v>
      </c>
      <c r="N213" s="31">
        <f t="shared" si="52"/>
        <v>80054775</v>
      </c>
      <c r="O213" s="36">
        <f t="shared" si="53"/>
        <v>0.71865109739017741</v>
      </c>
      <c r="P213" s="31">
        <v>-183177</v>
      </c>
      <c r="Q213" s="31">
        <v>108768924</v>
      </c>
      <c r="R213" s="31">
        <v>107687236</v>
      </c>
      <c r="S213" s="31">
        <v>39452121</v>
      </c>
      <c r="T213" s="36">
        <f t="shared" si="54"/>
        <v>0.36635837695750684</v>
      </c>
      <c r="U213" s="36">
        <f t="shared" si="55"/>
        <v>2.3083629494969347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500000</v>
      </c>
      <c r="E214" s="31">
        <v>500000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-80000</v>
      </c>
      <c r="Q214" s="31">
        <v>0</v>
      </c>
      <c r="R214" s="31">
        <v>80000</v>
      </c>
      <c r="S214" s="31">
        <v>0</v>
      </c>
      <c r="T214" s="36">
        <f t="shared" si="54"/>
        <v>0</v>
      </c>
      <c r="U214" s="36">
        <f t="shared" si="55"/>
        <v>-1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2130</v>
      </c>
      <c r="E215" s="31">
        <v>2130</v>
      </c>
      <c r="F215" s="31">
        <v>309</v>
      </c>
      <c r="G215" s="36">
        <f t="shared" si="48"/>
        <v>0.14507042253521127</v>
      </c>
      <c r="H215" s="31">
        <v>650</v>
      </c>
      <c r="I215" s="36">
        <f t="shared" si="49"/>
        <v>0.30516431924882631</v>
      </c>
      <c r="J215" s="31">
        <v>294</v>
      </c>
      <c r="K215" s="36">
        <f t="shared" si="50"/>
        <v>0.13802816901408452</v>
      </c>
      <c r="L215" s="31">
        <v>0</v>
      </c>
      <c r="M215" s="36">
        <f t="shared" si="51"/>
        <v>0</v>
      </c>
      <c r="N215" s="31">
        <f t="shared" si="52"/>
        <v>1253</v>
      </c>
      <c r="O215" s="36">
        <f t="shared" si="53"/>
        <v>0.5882629107981221</v>
      </c>
      <c r="P215" s="31">
        <v>388</v>
      </c>
      <c r="Q215" s="31">
        <v>4910</v>
      </c>
      <c r="R215" s="31">
        <v>4910</v>
      </c>
      <c r="S215" s="31">
        <v>3388</v>
      </c>
      <c r="T215" s="36">
        <f t="shared" si="54"/>
        <v>0.69002036659877797</v>
      </c>
      <c r="U215" s="36">
        <f t="shared" si="55"/>
        <v>-0.24226804123711343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781442612</v>
      </c>
      <c r="E216" s="32">
        <f>SUM(E208:E215)</f>
        <v>780449512</v>
      </c>
      <c r="F216" s="32">
        <f>SUM(F208:F215)</f>
        <v>383233633</v>
      </c>
      <c r="G216" s="37">
        <f t="shared" si="48"/>
        <v>0.49041814090373664</v>
      </c>
      <c r="H216" s="32">
        <f>SUM(H208:H215)</f>
        <v>308279836</v>
      </c>
      <c r="I216" s="37">
        <f t="shared" si="49"/>
        <v>0.39450092849556556</v>
      </c>
      <c r="J216" s="32">
        <f>SUM(J208:J215)</f>
        <v>204129928</v>
      </c>
      <c r="K216" s="37">
        <f t="shared" si="50"/>
        <v>0.26155430282337083</v>
      </c>
      <c r="L216" s="32">
        <f>SUM(L208:L215)</f>
        <v>0</v>
      </c>
      <c r="M216" s="37">
        <f t="shared" si="51"/>
        <v>0</v>
      </c>
      <c r="N216" s="32">
        <f t="shared" si="52"/>
        <v>895643397</v>
      </c>
      <c r="O216" s="37">
        <f t="shared" si="53"/>
        <v>1.1475994067890454</v>
      </c>
      <c r="P216" s="32">
        <f>SUM(P208:P215)</f>
        <v>297371955</v>
      </c>
      <c r="Q216" s="32">
        <f>SUM(Q208:Q215)</f>
        <v>749880997</v>
      </c>
      <c r="R216" s="32">
        <f>SUM(R208:R215)</f>
        <v>747699681</v>
      </c>
      <c r="S216" s="32">
        <f>SUM(S208:S215)</f>
        <v>811916393</v>
      </c>
      <c r="T216" s="37">
        <f t="shared" si="54"/>
        <v>1.0858857020162351</v>
      </c>
      <c r="U216" s="37">
        <f t="shared" si="55"/>
        <v>-0.31355353264567265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109702932</v>
      </c>
      <c r="E218" s="31">
        <v>109702886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1368218</v>
      </c>
      <c r="Q218" s="31">
        <v>139858084</v>
      </c>
      <c r="R218" s="31">
        <v>102040706</v>
      </c>
      <c r="S218" s="31">
        <v>13364507</v>
      </c>
      <c r="T218" s="36">
        <f t="shared" si="54"/>
        <v>0.1309723102072618</v>
      </c>
      <c r="U218" s="36">
        <f t="shared" si="55"/>
        <v>-1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168288096</v>
      </c>
      <c r="E219" s="31">
        <v>157848096</v>
      </c>
      <c r="F219" s="31">
        <v>66959478</v>
      </c>
      <c r="G219" s="36">
        <f t="shared" si="48"/>
        <v>0.39788600377295846</v>
      </c>
      <c r="H219" s="31">
        <v>53600273</v>
      </c>
      <c r="I219" s="36">
        <f t="shared" si="49"/>
        <v>0.31850305680563407</v>
      </c>
      <c r="J219" s="31">
        <v>40273238</v>
      </c>
      <c r="K219" s="36">
        <f t="shared" si="50"/>
        <v>0.25513920674722612</v>
      </c>
      <c r="L219" s="31">
        <v>0</v>
      </c>
      <c r="M219" s="36">
        <f t="shared" si="51"/>
        <v>0</v>
      </c>
      <c r="N219" s="31">
        <f t="shared" si="52"/>
        <v>160832989</v>
      </c>
      <c r="O219" s="36">
        <f t="shared" si="53"/>
        <v>1.0189099081689272</v>
      </c>
      <c r="P219" s="31">
        <v>66247</v>
      </c>
      <c r="Q219" s="31">
        <v>159516037</v>
      </c>
      <c r="R219" s="31">
        <v>157516037</v>
      </c>
      <c r="S219" s="31">
        <v>109934082</v>
      </c>
      <c r="T219" s="36">
        <f t="shared" si="54"/>
        <v>0.69792310734684115</v>
      </c>
      <c r="U219" s="36">
        <f t="shared" si="55"/>
        <v>606.92546077558234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12147939</v>
      </c>
      <c r="F220" s="31">
        <v>-8018</v>
      </c>
      <c r="G220" s="36">
        <f t="shared" si="48"/>
        <v>0</v>
      </c>
      <c r="H220" s="31">
        <v>674919</v>
      </c>
      <c r="I220" s="36">
        <f t="shared" si="49"/>
        <v>0</v>
      </c>
      <c r="J220" s="31">
        <v>384736</v>
      </c>
      <c r="K220" s="36">
        <f t="shared" si="50"/>
        <v>3.1670886724077231E-2</v>
      </c>
      <c r="L220" s="31">
        <v>0</v>
      </c>
      <c r="M220" s="36">
        <f t="shared" si="51"/>
        <v>0</v>
      </c>
      <c r="N220" s="31">
        <f t="shared" si="52"/>
        <v>1051637</v>
      </c>
      <c r="O220" s="36">
        <f t="shared" si="53"/>
        <v>8.6569170293001971E-2</v>
      </c>
      <c r="P220" s="31">
        <v>-36107</v>
      </c>
      <c r="Q220" s="31">
        <v>0</v>
      </c>
      <c r="R220" s="31">
        <v>0</v>
      </c>
      <c r="S220" s="31">
        <v>2189629</v>
      </c>
      <c r="T220" s="36">
        <f t="shared" si="54"/>
        <v>0</v>
      </c>
      <c r="U220" s="36">
        <f t="shared" si="55"/>
        <v>-11.655440773257263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684686</v>
      </c>
      <c r="E222" s="31">
        <v>284686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497359</v>
      </c>
      <c r="Q222" s="31">
        <v>658352</v>
      </c>
      <c r="R222" s="31">
        <v>658352</v>
      </c>
      <c r="S222" s="31">
        <v>4141749</v>
      </c>
      <c r="T222" s="36">
        <f t="shared" si="54"/>
        <v>6.2910859236396339</v>
      </c>
      <c r="U222" s="36">
        <f t="shared" si="55"/>
        <v>-1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174</v>
      </c>
      <c r="G223" s="36">
        <f t="shared" si="48"/>
        <v>0</v>
      </c>
      <c r="H223" s="31">
        <v>43</v>
      </c>
      <c r="I223" s="36">
        <f t="shared" si="49"/>
        <v>0</v>
      </c>
      <c r="J223" s="31">
        <v>135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352</v>
      </c>
      <c r="O223" s="36">
        <f t="shared" si="53"/>
        <v>0</v>
      </c>
      <c r="P223" s="31">
        <v>43</v>
      </c>
      <c r="Q223" s="31">
        <v>0</v>
      </c>
      <c r="R223" s="31">
        <v>0</v>
      </c>
      <c r="S223" s="31">
        <v>351</v>
      </c>
      <c r="T223" s="36">
        <f t="shared" si="54"/>
        <v>0</v>
      </c>
      <c r="U223" s="36">
        <f t="shared" si="55"/>
        <v>2.13953488372093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278675714</v>
      </c>
      <c r="E224" s="32">
        <f>SUM(E217:E223)</f>
        <v>279983607</v>
      </c>
      <c r="F224" s="32">
        <f>SUM(F217:F223)</f>
        <v>66951634</v>
      </c>
      <c r="G224" s="37">
        <f t="shared" si="48"/>
        <v>0.24024925975429634</v>
      </c>
      <c r="H224" s="32">
        <f>SUM(H217:H223)</f>
        <v>54275235</v>
      </c>
      <c r="I224" s="37">
        <f t="shared" si="49"/>
        <v>0.1947612664948622</v>
      </c>
      <c r="J224" s="32">
        <f>SUM(J217:J223)</f>
        <v>40658109</v>
      </c>
      <c r="K224" s="37">
        <f t="shared" si="50"/>
        <v>0.1452160340230205</v>
      </c>
      <c r="L224" s="32">
        <f>SUM(L217:L223)</f>
        <v>0</v>
      </c>
      <c r="M224" s="37">
        <f t="shared" si="51"/>
        <v>0</v>
      </c>
      <c r="N224" s="32">
        <f t="shared" si="52"/>
        <v>161884978</v>
      </c>
      <c r="O224" s="37">
        <f t="shared" si="53"/>
        <v>0.57819448693651554</v>
      </c>
      <c r="P224" s="32">
        <f>SUM(P217:P223)</f>
        <v>1895760</v>
      </c>
      <c r="Q224" s="32">
        <f>SUM(Q217:Q223)</f>
        <v>300032473</v>
      </c>
      <c r="R224" s="32">
        <f>SUM(R217:R223)</f>
        <v>260215095</v>
      </c>
      <c r="S224" s="32">
        <f>SUM(S217:S223)</f>
        <v>129630318</v>
      </c>
      <c r="T224" s="37">
        <f t="shared" si="54"/>
        <v>0.49816601915426928</v>
      </c>
      <c r="U224" s="37">
        <f t="shared" si="55"/>
        <v>20.446865109507531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227385445</v>
      </c>
      <c r="E225" s="31">
        <v>227385445</v>
      </c>
      <c r="F225" s="31">
        <v>98433882</v>
      </c>
      <c r="G225" s="36">
        <f t="shared" si="48"/>
        <v>0.43289438336741387</v>
      </c>
      <c r="H225" s="31">
        <v>78706496</v>
      </c>
      <c r="I225" s="36">
        <f t="shared" si="49"/>
        <v>0.34613691302888799</v>
      </c>
      <c r="J225" s="31">
        <v>58803622</v>
      </c>
      <c r="K225" s="36">
        <f t="shared" si="50"/>
        <v>0.25860767825310893</v>
      </c>
      <c r="L225" s="31">
        <v>0</v>
      </c>
      <c r="M225" s="36">
        <f t="shared" si="51"/>
        <v>0</v>
      </c>
      <c r="N225" s="31">
        <f t="shared" si="52"/>
        <v>235944000</v>
      </c>
      <c r="O225" s="36">
        <f t="shared" si="53"/>
        <v>1.0376389746494108</v>
      </c>
      <c r="P225" s="31">
        <v>55473000</v>
      </c>
      <c r="Q225" s="31">
        <v>223500000</v>
      </c>
      <c r="R225" s="31">
        <v>223500000</v>
      </c>
      <c r="S225" s="31">
        <v>223500001</v>
      </c>
      <c r="T225" s="36">
        <f t="shared" si="54"/>
        <v>1.000000004474273</v>
      </c>
      <c r="U225" s="36">
        <f t="shared" si="55"/>
        <v>6.0040416058262602E-2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11479</v>
      </c>
      <c r="E228" s="31">
        <v>3233162</v>
      </c>
      <c r="F228" s="31">
        <v>117564</v>
      </c>
      <c r="G228" s="36">
        <f t="shared" si="48"/>
        <v>10.241658681069779</v>
      </c>
      <c r="H228" s="31">
        <v>17763</v>
      </c>
      <c r="I228" s="36">
        <f t="shared" si="49"/>
        <v>1.5474344455091906</v>
      </c>
      <c r="J228" s="31">
        <v>1797593</v>
      </c>
      <c r="K228" s="36">
        <f t="shared" si="50"/>
        <v>0.55598605946748103</v>
      </c>
      <c r="L228" s="31">
        <v>0</v>
      </c>
      <c r="M228" s="36">
        <f t="shared" si="51"/>
        <v>0</v>
      </c>
      <c r="N228" s="31">
        <f t="shared" si="52"/>
        <v>1932920</v>
      </c>
      <c r="O228" s="36">
        <f t="shared" si="53"/>
        <v>0.59784198874043426</v>
      </c>
      <c r="P228" s="31">
        <v>17838</v>
      </c>
      <c r="Q228" s="31">
        <v>0</v>
      </c>
      <c r="R228" s="31">
        <v>20870</v>
      </c>
      <c r="S228" s="31">
        <v>74299</v>
      </c>
      <c r="T228" s="36">
        <f t="shared" si="54"/>
        <v>3.5600862482031626</v>
      </c>
      <c r="U228" s="36">
        <f t="shared" si="55"/>
        <v>99.77323690996748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227396924</v>
      </c>
      <c r="E230" s="32">
        <f>SUM(E225:E229)</f>
        <v>230618607</v>
      </c>
      <c r="F230" s="32">
        <f>SUM(F225:F229)</f>
        <v>98551446</v>
      </c>
      <c r="G230" s="37">
        <f t="shared" si="48"/>
        <v>0.43338952993049279</v>
      </c>
      <c r="H230" s="32">
        <f>SUM(H225:H229)</f>
        <v>78724259</v>
      </c>
      <c r="I230" s="37">
        <f t="shared" si="49"/>
        <v>0.34619755454563667</v>
      </c>
      <c r="J230" s="32">
        <f>SUM(J225:J229)</f>
        <v>60601215</v>
      </c>
      <c r="K230" s="37">
        <f t="shared" si="50"/>
        <v>0.26277678019276218</v>
      </c>
      <c r="L230" s="32">
        <f>SUM(L225:L229)</f>
        <v>0</v>
      </c>
      <c r="M230" s="37">
        <f t="shared" si="51"/>
        <v>0</v>
      </c>
      <c r="N230" s="32">
        <f t="shared" si="52"/>
        <v>237876920</v>
      </c>
      <c r="O230" s="37">
        <f t="shared" si="53"/>
        <v>1.0314732323398346</v>
      </c>
      <c r="P230" s="32">
        <f>SUM(P225:P229)</f>
        <v>55490838</v>
      </c>
      <c r="Q230" s="32">
        <f>SUM(Q225:Q229)</f>
        <v>223500000</v>
      </c>
      <c r="R230" s="32">
        <f>SUM(R225:R229)</f>
        <v>223520870</v>
      </c>
      <c r="S230" s="32">
        <f>SUM(S225:S229)</f>
        <v>223574300</v>
      </c>
      <c r="T230" s="37">
        <f t="shared" si="54"/>
        <v>1.0002390380817683</v>
      </c>
      <c r="U230" s="37">
        <f t="shared" si="55"/>
        <v>9.2094067853147221E-2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1287515250</v>
      </c>
      <c r="E231" s="32">
        <f>SUM(E208:E215,E217:E223,E225:E229)</f>
        <v>1291051726</v>
      </c>
      <c r="F231" s="32">
        <f>SUM(F208:F215,F217:F223,F225:F229)</f>
        <v>548736713</v>
      </c>
      <c r="G231" s="37">
        <f t="shared" si="48"/>
        <v>0.42619822405987035</v>
      </c>
      <c r="H231" s="32">
        <f>SUM(H208:H215,H217:H223,H225:H229)</f>
        <v>441279330</v>
      </c>
      <c r="I231" s="37">
        <f t="shared" si="49"/>
        <v>0.34273716757918016</v>
      </c>
      <c r="J231" s="32">
        <f>SUM(J208:J215,J217:J223,J225:J229)</f>
        <v>305389252</v>
      </c>
      <c r="K231" s="37">
        <f t="shared" si="50"/>
        <v>0.23654300277044052</v>
      </c>
      <c r="L231" s="32">
        <f>SUM(L208:L215,L217:L223,L225:L229)</f>
        <v>0</v>
      </c>
      <c r="M231" s="37">
        <f t="shared" si="51"/>
        <v>0</v>
      </c>
      <c r="N231" s="32">
        <f t="shared" si="52"/>
        <v>1295405295</v>
      </c>
      <c r="O231" s="37">
        <f t="shared" si="53"/>
        <v>1.0033721104370377</v>
      </c>
      <c r="P231" s="32">
        <f>SUM(P208:P215,P217:P223,P225:P229)</f>
        <v>354758553</v>
      </c>
      <c r="Q231" s="32">
        <f>SUM(Q208:Q215,Q217:Q223,Q225:Q229)</f>
        <v>1273413470</v>
      </c>
      <c r="R231" s="32">
        <f>SUM(R208:R215,R217:R223,R225:R229)</f>
        <v>1231435646</v>
      </c>
      <c r="S231" s="32">
        <f>SUM(S208:S215,S217:S223,S225:S229)</f>
        <v>1165121011</v>
      </c>
      <c r="T231" s="37">
        <f t="shared" si="54"/>
        <v>0.94614851761404994</v>
      </c>
      <c r="U231" s="37">
        <f t="shared" si="55"/>
        <v>-0.13916310285547928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88607410</v>
      </c>
      <c r="E236" s="31">
        <v>89419432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6891479</v>
      </c>
      <c r="K236" s="36">
        <f t="shared" si="58"/>
        <v>7.7069143091850548E-2</v>
      </c>
      <c r="L236" s="31">
        <v>0</v>
      </c>
      <c r="M236" s="36">
        <f t="shared" si="59"/>
        <v>0</v>
      </c>
      <c r="N236" s="31">
        <f t="shared" si="60"/>
        <v>6891479</v>
      </c>
      <c r="O236" s="36">
        <f t="shared" si="61"/>
        <v>7.7069143091850548E-2</v>
      </c>
      <c r="P236" s="31">
        <v>10037950</v>
      </c>
      <c r="Q236" s="31">
        <v>36980278</v>
      </c>
      <c r="R236" s="31">
        <v>36980278</v>
      </c>
      <c r="S236" s="31">
        <v>20029624</v>
      </c>
      <c r="T236" s="36">
        <f t="shared" si="62"/>
        <v>0.5416298925605697</v>
      </c>
      <c r="U236" s="36">
        <f t="shared" si="63"/>
        <v>-0.3134575286786645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144387000</v>
      </c>
      <c r="E237" s="31">
        <v>144387000</v>
      </c>
      <c r="F237" s="31">
        <v>0</v>
      </c>
      <c r="G237" s="36">
        <f t="shared" si="56"/>
        <v>0</v>
      </c>
      <c r="H237" s="31">
        <v>41394000</v>
      </c>
      <c r="I237" s="36">
        <f t="shared" si="57"/>
        <v>0.28668785971036176</v>
      </c>
      <c r="J237" s="31">
        <v>36097000</v>
      </c>
      <c r="K237" s="36">
        <f t="shared" si="58"/>
        <v>0.25000173145781823</v>
      </c>
      <c r="L237" s="31">
        <v>0</v>
      </c>
      <c r="M237" s="36">
        <f t="shared" si="59"/>
        <v>0</v>
      </c>
      <c r="N237" s="31">
        <f t="shared" si="60"/>
        <v>77491000</v>
      </c>
      <c r="O237" s="36">
        <f t="shared" si="61"/>
        <v>0.53668959116817994</v>
      </c>
      <c r="P237" s="31">
        <v>34530000</v>
      </c>
      <c r="Q237" s="31">
        <v>138118000</v>
      </c>
      <c r="R237" s="31">
        <v>138118000</v>
      </c>
      <c r="S237" s="31">
        <v>134354000</v>
      </c>
      <c r="T237" s="36">
        <f t="shared" si="62"/>
        <v>0.97274794016710353</v>
      </c>
      <c r="U237" s="36">
        <f t="shared" si="63"/>
        <v>4.5380828265276563E-2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24888265</v>
      </c>
      <c r="E238" s="31">
        <v>24888265</v>
      </c>
      <c r="F238" s="31">
        <v>23331365</v>
      </c>
      <c r="G238" s="36">
        <f t="shared" si="56"/>
        <v>0.93744441406421863</v>
      </c>
      <c r="H238" s="31">
        <v>875125</v>
      </c>
      <c r="I238" s="36">
        <f t="shared" si="57"/>
        <v>3.5162153729880324E-2</v>
      </c>
      <c r="J238" s="31">
        <v>315300</v>
      </c>
      <c r="K238" s="36">
        <f t="shared" si="58"/>
        <v>1.266862113530212E-2</v>
      </c>
      <c r="L238" s="31">
        <v>0</v>
      </c>
      <c r="M238" s="36">
        <f t="shared" si="59"/>
        <v>0</v>
      </c>
      <c r="N238" s="31">
        <f t="shared" si="60"/>
        <v>24521790</v>
      </c>
      <c r="O238" s="36">
        <f t="shared" si="61"/>
        <v>0.98527518892940102</v>
      </c>
      <c r="P238" s="31">
        <v>22614544</v>
      </c>
      <c r="Q238" s="31">
        <v>23855525</v>
      </c>
      <c r="R238" s="31">
        <v>23620525</v>
      </c>
      <c r="S238" s="31">
        <v>23264539</v>
      </c>
      <c r="T238" s="36">
        <f t="shared" si="62"/>
        <v>0.98492895479672871</v>
      </c>
      <c r="U238" s="36">
        <f t="shared" si="63"/>
        <v>-0.98605764502702331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-182320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-182320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257882675</v>
      </c>
      <c r="E240" s="32">
        <f>SUM(E234:E239)</f>
        <v>258694697</v>
      </c>
      <c r="F240" s="32">
        <f>SUM(F234:F239)</f>
        <v>23331365</v>
      </c>
      <c r="G240" s="37">
        <f t="shared" si="56"/>
        <v>9.0472789612563151E-2</v>
      </c>
      <c r="H240" s="32">
        <f>SUM(H234:H239)</f>
        <v>42269125</v>
      </c>
      <c r="I240" s="37">
        <f t="shared" si="57"/>
        <v>0.16390835483616725</v>
      </c>
      <c r="J240" s="32">
        <f>SUM(J234:J239)</f>
        <v>43121459</v>
      </c>
      <c r="K240" s="37">
        <f t="shared" si="58"/>
        <v>0.16668860823227466</v>
      </c>
      <c r="L240" s="32">
        <f>SUM(L234:L239)</f>
        <v>0</v>
      </c>
      <c r="M240" s="37">
        <f t="shared" si="59"/>
        <v>0</v>
      </c>
      <c r="N240" s="32">
        <f t="shared" si="60"/>
        <v>108721949</v>
      </c>
      <c r="O240" s="37">
        <f t="shared" si="61"/>
        <v>0.42027127057807451</v>
      </c>
      <c r="P240" s="32">
        <f>SUM(P234:P239)</f>
        <v>67182494</v>
      </c>
      <c r="Q240" s="32">
        <f>SUM(Q234:Q239)</f>
        <v>198953803</v>
      </c>
      <c r="R240" s="32">
        <f>SUM(R234:R239)</f>
        <v>198718803</v>
      </c>
      <c r="S240" s="32">
        <f>SUM(S234:S239)</f>
        <v>177648163</v>
      </c>
      <c r="T240" s="37">
        <f t="shared" si="62"/>
        <v>0.89396755776553261</v>
      </c>
      <c r="U240" s="37">
        <f t="shared" si="63"/>
        <v>-0.35814441482330206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27748104</v>
      </c>
      <c r="E241" s="31">
        <v>28052724</v>
      </c>
      <c r="F241" s="31">
        <v>11561915</v>
      </c>
      <c r="G241" s="36">
        <f t="shared" si="56"/>
        <v>0.41667405455882678</v>
      </c>
      <c r="H241" s="31">
        <v>9249739</v>
      </c>
      <c r="I241" s="36">
        <f t="shared" si="57"/>
        <v>0.33334670361621827</v>
      </c>
      <c r="J241" s="31">
        <v>6971519</v>
      </c>
      <c r="K241" s="36">
        <f t="shared" si="58"/>
        <v>0.248514867932255</v>
      </c>
      <c r="L241" s="31">
        <v>0</v>
      </c>
      <c r="M241" s="36">
        <f t="shared" si="59"/>
        <v>0</v>
      </c>
      <c r="N241" s="31">
        <f t="shared" si="60"/>
        <v>27783173</v>
      </c>
      <c r="O241" s="36">
        <f t="shared" si="61"/>
        <v>0.99039127180661668</v>
      </c>
      <c r="P241" s="31">
        <v>8681764</v>
      </c>
      <c r="Q241" s="31">
        <v>59004996</v>
      </c>
      <c r="R241" s="31">
        <v>34726296</v>
      </c>
      <c r="S241" s="31">
        <v>52695926</v>
      </c>
      <c r="T241" s="36">
        <f t="shared" si="62"/>
        <v>1.5174646325654773</v>
      </c>
      <c r="U241" s="36">
        <f t="shared" si="63"/>
        <v>-0.19699280008072095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161456000</v>
      </c>
      <c r="E242" s="31">
        <v>161456000</v>
      </c>
      <c r="F242" s="31">
        <v>67273000</v>
      </c>
      <c r="G242" s="36">
        <f t="shared" si="56"/>
        <v>0.41666460212070161</v>
      </c>
      <c r="H242" s="31">
        <v>53677000</v>
      </c>
      <c r="I242" s="36">
        <f t="shared" si="57"/>
        <v>0.33245590129818653</v>
      </c>
      <c r="J242" s="31">
        <v>40364000</v>
      </c>
      <c r="K242" s="36">
        <f t="shared" si="58"/>
        <v>0.25</v>
      </c>
      <c r="L242" s="31">
        <v>0</v>
      </c>
      <c r="M242" s="36">
        <f t="shared" si="59"/>
        <v>0</v>
      </c>
      <c r="N242" s="31">
        <f t="shared" si="60"/>
        <v>161314000</v>
      </c>
      <c r="O242" s="36">
        <f t="shared" si="61"/>
        <v>0.99912050341888814</v>
      </c>
      <c r="P242" s="31">
        <v>39997000</v>
      </c>
      <c r="Q242" s="31">
        <v>159987000</v>
      </c>
      <c r="R242" s="31">
        <v>159987000</v>
      </c>
      <c r="S242" s="31">
        <v>159987000</v>
      </c>
      <c r="T242" s="36">
        <f t="shared" si="62"/>
        <v>1</v>
      </c>
      <c r="U242" s="36">
        <f t="shared" si="63"/>
        <v>9.1756881766131837E-3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1458154</v>
      </c>
      <c r="E243" s="31">
        <v>1458154</v>
      </c>
      <c r="F243" s="31">
        <v>740128</v>
      </c>
      <c r="G243" s="36">
        <f t="shared" si="56"/>
        <v>0.50757876054243922</v>
      </c>
      <c r="H243" s="31">
        <v>461575</v>
      </c>
      <c r="I243" s="36">
        <f t="shared" si="57"/>
        <v>0.31654749772657759</v>
      </c>
      <c r="J243" s="31">
        <v>484501</v>
      </c>
      <c r="K243" s="36">
        <f t="shared" si="58"/>
        <v>0.3322701168738007</v>
      </c>
      <c r="L243" s="31">
        <v>0</v>
      </c>
      <c r="M243" s="36">
        <f t="shared" si="59"/>
        <v>0</v>
      </c>
      <c r="N243" s="31">
        <f t="shared" si="60"/>
        <v>1686204</v>
      </c>
      <c r="O243" s="36">
        <f t="shared" si="61"/>
        <v>1.1563963751428175</v>
      </c>
      <c r="P243" s="31">
        <v>1264987</v>
      </c>
      <c r="Q243" s="31">
        <v>1273200</v>
      </c>
      <c r="R243" s="31">
        <v>1273200</v>
      </c>
      <c r="S243" s="31">
        <v>2276401</v>
      </c>
      <c r="T243" s="36">
        <f t="shared" si="62"/>
        <v>1.7879366949418787</v>
      </c>
      <c r="U243" s="36">
        <f t="shared" si="63"/>
        <v>-0.61699132085942388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1467000</v>
      </c>
      <c r="E244" s="31">
        <v>1467000</v>
      </c>
      <c r="F244" s="31">
        <v>367000</v>
      </c>
      <c r="G244" s="36">
        <f t="shared" si="56"/>
        <v>0.2501704158145876</v>
      </c>
      <c r="H244" s="31">
        <v>660000</v>
      </c>
      <c r="I244" s="36">
        <f t="shared" si="57"/>
        <v>0.44989775051124742</v>
      </c>
      <c r="J244" s="31">
        <v>440000</v>
      </c>
      <c r="K244" s="36">
        <f t="shared" si="58"/>
        <v>0.29993183367416498</v>
      </c>
      <c r="L244" s="31">
        <v>0</v>
      </c>
      <c r="M244" s="36">
        <f t="shared" si="59"/>
        <v>0</v>
      </c>
      <c r="N244" s="31">
        <f t="shared" si="60"/>
        <v>1467000</v>
      </c>
      <c r="O244" s="36">
        <f t="shared" si="61"/>
        <v>1</v>
      </c>
      <c r="P244" s="31">
        <v>364000</v>
      </c>
      <c r="Q244" s="31">
        <v>1213000</v>
      </c>
      <c r="R244" s="31">
        <v>1213000</v>
      </c>
      <c r="S244" s="31">
        <v>1213000</v>
      </c>
      <c r="T244" s="36">
        <f t="shared" si="62"/>
        <v>1</v>
      </c>
      <c r="U244" s="36">
        <f t="shared" si="63"/>
        <v>0.20879120879120872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49233628</v>
      </c>
      <c r="E245" s="31">
        <v>49233629</v>
      </c>
      <c r="F245" s="31">
        <v>20389063</v>
      </c>
      <c r="G245" s="36">
        <f t="shared" si="56"/>
        <v>0.41412879424607912</v>
      </c>
      <c r="H245" s="31">
        <v>13477148</v>
      </c>
      <c r="I245" s="36">
        <f t="shared" si="57"/>
        <v>0.27373867308742716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33866211</v>
      </c>
      <c r="O245" s="36">
        <f t="shared" si="61"/>
        <v>0.68786745336200994</v>
      </c>
      <c r="P245" s="31">
        <v>12086129</v>
      </c>
      <c r="Q245" s="31">
        <v>48493921</v>
      </c>
      <c r="R245" s="31">
        <v>48493921</v>
      </c>
      <c r="S245" s="31">
        <v>28200703</v>
      </c>
      <c r="T245" s="36">
        <f t="shared" si="62"/>
        <v>0.58153068299014221</v>
      </c>
      <c r="U245" s="36">
        <f t="shared" si="63"/>
        <v>-1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305036522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305036522</v>
      </c>
      <c r="O246" s="36">
        <f t="shared" si="61"/>
        <v>0</v>
      </c>
      <c r="P246" s="31">
        <v>0</v>
      </c>
      <c r="Q246" s="31">
        <v>50791706</v>
      </c>
      <c r="R246" s="31">
        <v>50791706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241362886</v>
      </c>
      <c r="E247" s="32">
        <f>SUM(E241:E246)</f>
        <v>241667507</v>
      </c>
      <c r="F247" s="32">
        <f>SUM(F241:F246)</f>
        <v>100331106</v>
      </c>
      <c r="G247" s="37">
        <f t="shared" si="56"/>
        <v>0.41568572394348979</v>
      </c>
      <c r="H247" s="32">
        <f>SUM(H241:H246)</f>
        <v>382561984</v>
      </c>
      <c r="I247" s="37">
        <f t="shared" si="57"/>
        <v>1.5850074977973208</v>
      </c>
      <c r="J247" s="32">
        <f>SUM(J241:J246)</f>
        <v>48260020</v>
      </c>
      <c r="K247" s="37">
        <f t="shared" si="58"/>
        <v>0.19969594009177247</v>
      </c>
      <c r="L247" s="32">
        <f>SUM(L241:L246)</f>
        <v>0</v>
      </c>
      <c r="M247" s="37">
        <f t="shared" si="59"/>
        <v>0</v>
      </c>
      <c r="N247" s="32">
        <f t="shared" si="60"/>
        <v>531153110</v>
      </c>
      <c r="O247" s="37">
        <f t="shared" si="61"/>
        <v>2.1978672954159286</v>
      </c>
      <c r="P247" s="32">
        <f>SUM(P241:P246)</f>
        <v>62393880</v>
      </c>
      <c r="Q247" s="32">
        <f>SUM(Q241:Q246)</f>
        <v>320763823</v>
      </c>
      <c r="R247" s="32">
        <f>SUM(R241:R246)</f>
        <v>296485123</v>
      </c>
      <c r="S247" s="32">
        <f>SUM(S241:S246)</f>
        <v>244373030</v>
      </c>
      <c r="T247" s="37">
        <f t="shared" si="62"/>
        <v>0.82423370025213716</v>
      </c>
      <c r="U247" s="37">
        <f t="shared" si="63"/>
        <v>-0.22652638367737343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259808000</v>
      </c>
      <c r="E250" s="31">
        <v>259808000</v>
      </c>
      <c r="F250" s="31">
        <v>106587000</v>
      </c>
      <c r="G250" s="36">
        <f t="shared" si="56"/>
        <v>0.41025295602906764</v>
      </c>
      <c r="H250" s="31">
        <v>85257000</v>
      </c>
      <c r="I250" s="36">
        <f t="shared" si="57"/>
        <v>0.32815386747136349</v>
      </c>
      <c r="J250" s="31">
        <v>63952000</v>
      </c>
      <c r="K250" s="36">
        <f t="shared" si="58"/>
        <v>0.24615100381820421</v>
      </c>
      <c r="L250" s="31">
        <v>0</v>
      </c>
      <c r="M250" s="36">
        <f t="shared" si="59"/>
        <v>0</v>
      </c>
      <c r="N250" s="31">
        <f t="shared" si="60"/>
        <v>255796000</v>
      </c>
      <c r="O250" s="36">
        <f t="shared" si="61"/>
        <v>0.98455782731863528</v>
      </c>
      <c r="P250" s="31">
        <v>64323991</v>
      </c>
      <c r="Q250" s="31">
        <v>257199000</v>
      </c>
      <c r="R250" s="31">
        <v>257199000</v>
      </c>
      <c r="S250" s="31">
        <v>257210991</v>
      </c>
      <c r="T250" s="36">
        <f t="shared" si="62"/>
        <v>1.0000466214876418</v>
      </c>
      <c r="U250" s="36">
        <f t="shared" si="63"/>
        <v>-5.7830833288935457E-3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50007264</v>
      </c>
      <c r="E252" s="31">
        <v>50007264</v>
      </c>
      <c r="F252" s="31">
        <v>25074750</v>
      </c>
      <c r="G252" s="36">
        <f t="shared" si="56"/>
        <v>0.50142215338955554</v>
      </c>
      <c r="H252" s="31">
        <v>18023693</v>
      </c>
      <c r="I252" s="36">
        <f t="shared" si="57"/>
        <v>0.36042149796477568</v>
      </c>
      <c r="J252" s="31">
        <v>12038655</v>
      </c>
      <c r="K252" s="36">
        <f t="shared" si="58"/>
        <v>0.24073812556511789</v>
      </c>
      <c r="L252" s="31">
        <v>0</v>
      </c>
      <c r="M252" s="36">
        <f t="shared" si="59"/>
        <v>0</v>
      </c>
      <c r="N252" s="31">
        <f t="shared" si="60"/>
        <v>55137098</v>
      </c>
      <c r="O252" s="36">
        <f t="shared" si="61"/>
        <v>1.1025817769194493</v>
      </c>
      <c r="P252" s="31">
        <v>0</v>
      </c>
      <c r="Q252" s="31">
        <v>57786816</v>
      </c>
      <c r="R252" s="31">
        <v>57786816</v>
      </c>
      <c r="S252" s="31">
        <v>14350857</v>
      </c>
      <c r="T252" s="36">
        <f t="shared" si="62"/>
        <v>0.24834136907629589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31594495</v>
      </c>
      <c r="E253" s="31">
        <v>52096490</v>
      </c>
      <c r="F253" s="31">
        <v>31370944</v>
      </c>
      <c r="G253" s="36">
        <f t="shared" si="56"/>
        <v>0.99292436862814237</v>
      </c>
      <c r="H253" s="31">
        <v>17282565</v>
      </c>
      <c r="I253" s="36">
        <f t="shared" si="57"/>
        <v>0.54701190824540791</v>
      </c>
      <c r="J253" s="31">
        <v>13061491</v>
      </c>
      <c r="K253" s="36">
        <f t="shared" si="58"/>
        <v>0.25071729400579579</v>
      </c>
      <c r="L253" s="31">
        <v>0</v>
      </c>
      <c r="M253" s="36">
        <f t="shared" si="59"/>
        <v>0</v>
      </c>
      <c r="N253" s="31">
        <f t="shared" si="60"/>
        <v>61715000</v>
      </c>
      <c r="O253" s="36">
        <f t="shared" si="61"/>
        <v>1.1846287532998865</v>
      </c>
      <c r="P253" s="31">
        <v>12250201</v>
      </c>
      <c r="Q253" s="31">
        <v>48954339</v>
      </c>
      <c r="R253" s="31">
        <v>48954339</v>
      </c>
      <c r="S253" s="31">
        <v>48676355</v>
      </c>
      <c r="T253" s="36">
        <f t="shared" si="62"/>
        <v>0.99432156565325092</v>
      </c>
      <c r="U253" s="36">
        <f t="shared" si="63"/>
        <v>6.622666844405245E-2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341409759</v>
      </c>
      <c r="E254" s="32">
        <f>SUM(E248:E253)</f>
        <v>361911754</v>
      </c>
      <c r="F254" s="32">
        <f>SUM(F248:F253)</f>
        <v>163032694</v>
      </c>
      <c r="G254" s="37">
        <f t="shared" si="56"/>
        <v>0.47752792561503787</v>
      </c>
      <c r="H254" s="32">
        <f>SUM(H248:H253)</f>
        <v>120563258</v>
      </c>
      <c r="I254" s="37">
        <f t="shared" si="57"/>
        <v>0.35313360213584288</v>
      </c>
      <c r="J254" s="32">
        <f>SUM(J248:J253)</f>
        <v>89052146</v>
      </c>
      <c r="K254" s="37">
        <f t="shared" si="58"/>
        <v>0.24606038631174162</v>
      </c>
      <c r="L254" s="32">
        <f>SUM(L248:L253)</f>
        <v>0</v>
      </c>
      <c r="M254" s="37">
        <f t="shared" si="59"/>
        <v>0</v>
      </c>
      <c r="N254" s="32">
        <f t="shared" si="60"/>
        <v>372648098</v>
      </c>
      <c r="O254" s="37">
        <f t="shared" si="61"/>
        <v>1.0296656405362286</v>
      </c>
      <c r="P254" s="32">
        <f>SUM(P248:P253)</f>
        <v>76574192</v>
      </c>
      <c r="Q254" s="32">
        <f>SUM(Q248:Q253)</f>
        <v>363940155</v>
      </c>
      <c r="R254" s="32">
        <f>SUM(R248:R253)</f>
        <v>363940155</v>
      </c>
      <c r="S254" s="32">
        <f>SUM(S248:S253)</f>
        <v>320238203</v>
      </c>
      <c r="T254" s="37">
        <f t="shared" si="62"/>
        <v>0.87991995002584966</v>
      </c>
      <c r="U254" s="37">
        <f t="shared" si="63"/>
        <v>0.16295247359580367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2050137</v>
      </c>
      <c r="E255" s="31">
        <v>2711128</v>
      </c>
      <c r="F255" s="31">
        <v>324168</v>
      </c>
      <c r="G255" s="36">
        <f t="shared" si="56"/>
        <v>0.15812016465241102</v>
      </c>
      <c r="H255" s="31">
        <v>751070</v>
      </c>
      <c r="I255" s="36">
        <f t="shared" si="57"/>
        <v>0.36635112677835674</v>
      </c>
      <c r="J255" s="31">
        <v>708474</v>
      </c>
      <c r="K255" s="36">
        <f t="shared" si="58"/>
        <v>0.26132074914943154</v>
      </c>
      <c r="L255" s="31">
        <v>0</v>
      </c>
      <c r="M255" s="36">
        <f t="shared" si="59"/>
        <v>0</v>
      </c>
      <c r="N255" s="31">
        <f t="shared" si="60"/>
        <v>1783712</v>
      </c>
      <c r="O255" s="36">
        <f t="shared" si="61"/>
        <v>0.65792245884369904</v>
      </c>
      <c r="P255" s="31">
        <v>55691</v>
      </c>
      <c r="Q255" s="31">
        <v>1430341</v>
      </c>
      <c r="R255" s="31">
        <v>2030341</v>
      </c>
      <c r="S255" s="31">
        <v>1357532</v>
      </c>
      <c r="T255" s="36">
        <f t="shared" si="62"/>
        <v>0.66862265993741943</v>
      </c>
      <c r="U255" s="36">
        <f t="shared" si="63"/>
        <v>11.721516941696144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190167000</v>
      </c>
      <c r="E256" s="31">
        <v>190167000</v>
      </c>
      <c r="F256" s="31">
        <v>78803479</v>
      </c>
      <c r="G256" s="36">
        <f t="shared" si="56"/>
        <v>0.41439092481871198</v>
      </c>
      <c r="H256" s="31">
        <v>33064000</v>
      </c>
      <c r="I256" s="36">
        <f t="shared" si="57"/>
        <v>0.173868231606956</v>
      </c>
      <c r="J256" s="31">
        <v>58224000</v>
      </c>
      <c r="K256" s="36">
        <f t="shared" si="58"/>
        <v>0.30617299531464448</v>
      </c>
      <c r="L256" s="31">
        <v>0</v>
      </c>
      <c r="M256" s="36">
        <f t="shared" si="59"/>
        <v>0</v>
      </c>
      <c r="N256" s="31">
        <f t="shared" si="60"/>
        <v>170091479</v>
      </c>
      <c r="O256" s="36">
        <f t="shared" si="61"/>
        <v>0.89443215174031243</v>
      </c>
      <c r="P256" s="31">
        <v>45731771</v>
      </c>
      <c r="Q256" s="31">
        <v>182628000</v>
      </c>
      <c r="R256" s="31">
        <v>182628000</v>
      </c>
      <c r="S256" s="31">
        <v>181034727</v>
      </c>
      <c r="T256" s="36">
        <f t="shared" si="62"/>
        <v>0.99127585583809708</v>
      </c>
      <c r="U256" s="36">
        <f t="shared" si="63"/>
        <v>0.27316302707804607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192217137</v>
      </c>
      <c r="E259" s="32">
        <f>SUM(E255:E258)</f>
        <v>192878128</v>
      </c>
      <c r="F259" s="32">
        <f>SUM(F255:F258)</f>
        <v>79127647</v>
      </c>
      <c r="G259" s="37">
        <f t="shared" si="56"/>
        <v>0.41165760886345948</v>
      </c>
      <c r="H259" s="32">
        <f>SUM(H255:H258)</f>
        <v>33815070</v>
      </c>
      <c r="I259" s="37">
        <f t="shared" si="57"/>
        <v>0.17592120311312306</v>
      </c>
      <c r="J259" s="32">
        <f>SUM(J255:J258)</f>
        <v>58932474</v>
      </c>
      <c r="K259" s="37">
        <f t="shared" si="58"/>
        <v>0.3055425444610288</v>
      </c>
      <c r="L259" s="32">
        <f>SUM(L255:L258)</f>
        <v>0</v>
      </c>
      <c r="M259" s="37">
        <f t="shared" si="59"/>
        <v>0</v>
      </c>
      <c r="N259" s="32">
        <f t="shared" si="60"/>
        <v>171875191</v>
      </c>
      <c r="O259" s="37">
        <f t="shared" si="61"/>
        <v>0.8911077309916654</v>
      </c>
      <c r="P259" s="32">
        <f>SUM(P255:P258)</f>
        <v>45787462</v>
      </c>
      <c r="Q259" s="32">
        <f>SUM(Q255:Q258)</f>
        <v>184058341</v>
      </c>
      <c r="R259" s="32">
        <f>SUM(R255:R258)</f>
        <v>184658341</v>
      </c>
      <c r="S259" s="32">
        <f>SUM(S255:S258)</f>
        <v>182392259</v>
      </c>
      <c r="T259" s="37">
        <f t="shared" si="62"/>
        <v>0.98772824456383479</v>
      </c>
      <c r="U259" s="37">
        <f t="shared" si="63"/>
        <v>0.28708758742731799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1032872457</v>
      </c>
      <c r="E260" s="32">
        <f>SUM(E234:E239,E241:E246,E248:E253,E255:E258)</f>
        <v>1055152086</v>
      </c>
      <c r="F260" s="32">
        <f>SUM(F234:F239,F241:F246,F248:F253,F255:F258)</f>
        <v>365822812</v>
      </c>
      <c r="G260" s="37">
        <f t="shared" si="56"/>
        <v>0.35418004374183831</v>
      </c>
      <c r="H260" s="32">
        <f>SUM(H234:H239,H241:H246,H248:H253,H255:H258)</f>
        <v>579209437</v>
      </c>
      <c r="I260" s="37">
        <f t="shared" si="57"/>
        <v>0.56077537267507949</v>
      </c>
      <c r="J260" s="32">
        <f>SUM(J234:J239,J241:J246,J248:J253,J255:J258)</f>
        <v>239366099</v>
      </c>
      <c r="K260" s="37">
        <f t="shared" si="58"/>
        <v>0.22685459487401327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1184398348</v>
      </c>
      <c r="O260" s="37">
        <f t="shared" si="61"/>
        <v>1.1224906472866509</v>
      </c>
      <c r="P260" s="32">
        <f>SUM(P234:P239,P241:P246,P248:P253,P255:P258)</f>
        <v>251938028</v>
      </c>
      <c r="Q260" s="32">
        <f>SUM(Q234:Q239,Q241:Q246,Q248:Q253,Q255:Q258)</f>
        <v>1067716122</v>
      </c>
      <c r="R260" s="32">
        <f>SUM(R234:R239,R241:R246,R248:R253,R255:R258)</f>
        <v>1043802422</v>
      </c>
      <c r="S260" s="32">
        <f>SUM(S234:S239,S241:S246,S248:S253,S255:S258)</f>
        <v>924651655</v>
      </c>
      <c r="T260" s="37">
        <f t="shared" si="62"/>
        <v>0.88584930970777154</v>
      </c>
      <c r="U260" s="37">
        <f t="shared" si="63"/>
        <v>-4.9900878798654458E-2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8688252</v>
      </c>
      <c r="E264" s="31">
        <v>8688252</v>
      </c>
      <c r="F264" s="31">
        <v>3620115</v>
      </c>
      <c r="G264" s="36">
        <f t="shared" si="64"/>
        <v>0.41666781764617322</v>
      </c>
      <c r="H264" s="31">
        <v>2895933</v>
      </c>
      <c r="I264" s="36">
        <f t="shared" si="65"/>
        <v>0.33331595354278398</v>
      </c>
      <c r="J264" s="31">
        <v>2172062</v>
      </c>
      <c r="K264" s="36">
        <f t="shared" si="66"/>
        <v>0.24999988490204933</v>
      </c>
      <c r="L264" s="31">
        <v>0</v>
      </c>
      <c r="M264" s="36">
        <f t="shared" si="67"/>
        <v>0</v>
      </c>
      <c r="N264" s="31">
        <f t="shared" si="68"/>
        <v>8688110</v>
      </c>
      <c r="O264" s="36">
        <f t="shared" si="69"/>
        <v>0.99998365609100659</v>
      </c>
      <c r="P264" s="31">
        <v>2085875</v>
      </c>
      <c r="Q264" s="31">
        <v>8343400</v>
      </c>
      <c r="R264" s="31">
        <v>8343400</v>
      </c>
      <c r="S264" s="31">
        <v>8340673</v>
      </c>
      <c r="T264" s="36">
        <f t="shared" si="70"/>
        <v>0.99967315482896657</v>
      </c>
      <c r="U264" s="36">
        <f t="shared" si="71"/>
        <v>4.1319350392521104E-2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31356891</v>
      </c>
      <c r="E265" s="31">
        <v>33662628</v>
      </c>
      <c r="F265" s="31">
        <v>1089739</v>
      </c>
      <c r="G265" s="36">
        <f t="shared" si="64"/>
        <v>3.475277571363819E-2</v>
      </c>
      <c r="H265" s="31">
        <v>1276610</v>
      </c>
      <c r="I265" s="36">
        <f t="shared" si="65"/>
        <v>4.0712263215125506E-2</v>
      </c>
      <c r="J265" s="31">
        <v>783538</v>
      </c>
      <c r="K265" s="36">
        <f t="shared" si="66"/>
        <v>2.3276198162543935E-2</v>
      </c>
      <c r="L265" s="31">
        <v>0</v>
      </c>
      <c r="M265" s="36">
        <f t="shared" si="67"/>
        <v>0</v>
      </c>
      <c r="N265" s="31">
        <f t="shared" si="68"/>
        <v>3149887</v>
      </c>
      <c r="O265" s="36">
        <f t="shared" si="69"/>
        <v>9.3572224961164643E-2</v>
      </c>
      <c r="P265" s="31">
        <v>38783009</v>
      </c>
      <c r="Q265" s="31">
        <v>66808763</v>
      </c>
      <c r="R265" s="31">
        <v>67142938</v>
      </c>
      <c r="S265" s="31">
        <v>66847379</v>
      </c>
      <c r="T265" s="36">
        <f t="shared" si="70"/>
        <v>0.99559806274786489</v>
      </c>
      <c r="U265" s="36">
        <f t="shared" si="71"/>
        <v>-0.97979687445087105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21378777</v>
      </c>
      <c r="E266" s="31">
        <v>21628959</v>
      </c>
      <c r="F266" s="31">
        <v>8907887</v>
      </c>
      <c r="G266" s="36">
        <f t="shared" si="64"/>
        <v>0.41666962520821466</v>
      </c>
      <c r="H266" s="31">
        <v>7126196</v>
      </c>
      <c r="I266" s="36">
        <f t="shared" si="65"/>
        <v>0.33333038648562546</v>
      </c>
      <c r="J266" s="31">
        <v>5433201</v>
      </c>
      <c r="K266" s="36">
        <f t="shared" si="66"/>
        <v>0.25120030048602893</v>
      </c>
      <c r="L266" s="31">
        <v>0</v>
      </c>
      <c r="M266" s="36">
        <f t="shared" si="67"/>
        <v>0</v>
      </c>
      <c r="N266" s="31">
        <f t="shared" si="68"/>
        <v>21467284</v>
      </c>
      <c r="O266" s="36">
        <f t="shared" si="69"/>
        <v>0.9925250678962404</v>
      </c>
      <c r="P266" s="31">
        <v>5019665</v>
      </c>
      <c r="Q266" s="31">
        <v>20078661</v>
      </c>
      <c r="R266" s="31">
        <v>20078661</v>
      </c>
      <c r="S266" s="31">
        <v>20095186</v>
      </c>
      <c r="T266" s="36">
        <f t="shared" si="70"/>
        <v>1.0008230130485294</v>
      </c>
      <c r="U266" s="36">
        <f t="shared" si="71"/>
        <v>8.2383186925820695E-2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61423920</v>
      </c>
      <c r="E267" s="32">
        <f>SUM(E263:E266)</f>
        <v>63979839</v>
      </c>
      <c r="F267" s="32">
        <f>SUM(F263:F266)</f>
        <v>13617741</v>
      </c>
      <c r="G267" s="37">
        <f t="shared" si="64"/>
        <v>0.22170094321560721</v>
      </c>
      <c r="H267" s="32">
        <f>SUM(H263:H266)</f>
        <v>11298739</v>
      </c>
      <c r="I267" s="37">
        <f t="shared" si="65"/>
        <v>0.18394688909467191</v>
      </c>
      <c r="J267" s="32">
        <f>SUM(J263:J266)</f>
        <v>8388801</v>
      </c>
      <c r="K267" s="37">
        <f t="shared" si="66"/>
        <v>0.13111631931427647</v>
      </c>
      <c r="L267" s="32">
        <f>SUM(L263:L266)</f>
        <v>0</v>
      </c>
      <c r="M267" s="37">
        <f t="shared" si="67"/>
        <v>0</v>
      </c>
      <c r="N267" s="32">
        <f t="shared" si="68"/>
        <v>33305281</v>
      </c>
      <c r="O267" s="37">
        <f t="shared" si="69"/>
        <v>0.52055899984368514</v>
      </c>
      <c r="P267" s="32">
        <f>SUM(P263:P266)</f>
        <v>45888549</v>
      </c>
      <c r="Q267" s="32">
        <f>SUM(Q263:Q266)</f>
        <v>95230824</v>
      </c>
      <c r="R267" s="32">
        <f>SUM(R263:R266)</f>
        <v>95564999</v>
      </c>
      <c r="S267" s="32">
        <f>SUM(S263:S266)</f>
        <v>95283238</v>
      </c>
      <c r="T267" s="37">
        <f t="shared" si="70"/>
        <v>0.99705162974992545</v>
      </c>
      <c r="U267" s="37">
        <f t="shared" si="71"/>
        <v>-0.81719184452748772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2492320</v>
      </c>
      <c r="E269" s="31">
        <v>2239043</v>
      </c>
      <c r="F269" s="31">
        <v>1250137</v>
      </c>
      <c r="G269" s="36">
        <f t="shared" si="64"/>
        <v>0.50159570199653336</v>
      </c>
      <c r="H269" s="31">
        <v>910451</v>
      </c>
      <c r="I269" s="36">
        <f t="shared" si="65"/>
        <v>0.36530260961674266</v>
      </c>
      <c r="J269" s="31">
        <v>126416</v>
      </c>
      <c r="K269" s="36">
        <f t="shared" si="66"/>
        <v>5.6459835742323841E-2</v>
      </c>
      <c r="L269" s="31">
        <v>0</v>
      </c>
      <c r="M269" s="36">
        <f t="shared" si="67"/>
        <v>0</v>
      </c>
      <c r="N269" s="31">
        <f t="shared" si="68"/>
        <v>2287004</v>
      </c>
      <c r="O269" s="36">
        <f t="shared" si="69"/>
        <v>1.0214203121601506</v>
      </c>
      <c r="P269" s="31">
        <v>814771</v>
      </c>
      <c r="Q269" s="31">
        <v>2083755</v>
      </c>
      <c r="R269" s="31">
        <v>2083755</v>
      </c>
      <c r="S269" s="31">
        <v>1964954</v>
      </c>
      <c r="T269" s="36">
        <f t="shared" si="70"/>
        <v>0.9429870594191736</v>
      </c>
      <c r="U269" s="36">
        <f t="shared" si="71"/>
        <v>-0.84484474778802876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4061957</v>
      </c>
      <c r="E271" s="31">
        <v>3823742</v>
      </c>
      <c r="F271" s="31">
        <v>0</v>
      </c>
      <c r="G271" s="36">
        <f t="shared" si="64"/>
        <v>0</v>
      </c>
      <c r="H271" s="31">
        <v>1936988</v>
      </c>
      <c r="I271" s="36">
        <f t="shared" si="65"/>
        <v>0.47686078409988092</v>
      </c>
      <c r="J271" s="31">
        <v>1378012</v>
      </c>
      <c r="K271" s="36">
        <f t="shared" si="66"/>
        <v>0.36038310116111388</v>
      </c>
      <c r="L271" s="31">
        <v>0</v>
      </c>
      <c r="M271" s="36">
        <f t="shared" si="67"/>
        <v>0</v>
      </c>
      <c r="N271" s="31">
        <f t="shared" si="68"/>
        <v>3315000</v>
      </c>
      <c r="O271" s="36">
        <f t="shared" si="69"/>
        <v>0.86695179748006013</v>
      </c>
      <c r="P271" s="31">
        <v>-489357</v>
      </c>
      <c r="Q271" s="31">
        <v>4007936</v>
      </c>
      <c r="R271" s="31">
        <v>4007936</v>
      </c>
      <c r="S271" s="31">
        <v>-489357</v>
      </c>
      <c r="T271" s="36">
        <f t="shared" si="70"/>
        <v>-0.12209700953308636</v>
      </c>
      <c r="U271" s="36">
        <f t="shared" si="71"/>
        <v>-3.8159646229644206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4952963</v>
      </c>
      <c r="E272" s="31">
        <v>3682771</v>
      </c>
      <c r="F272" s="31">
        <v>2794656</v>
      </c>
      <c r="G272" s="36">
        <f t="shared" si="64"/>
        <v>0.56423922407657801</v>
      </c>
      <c r="H272" s="31">
        <v>-306371</v>
      </c>
      <c r="I272" s="36">
        <f t="shared" si="65"/>
        <v>-6.1856105123337286E-2</v>
      </c>
      <c r="J272" s="31">
        <v>-252930</v>
      </c>
      <c r="K272" s="36">
        <f t="shared" si="66"/>
        <v>-6.8679263521951264E-2</v>
      </c>
      <c r="L272" s="31">
        <v>0</v>
      </c>
      <c r="M272" s="36">
        <f t="shared" si="67"/>
        <v>0</v>
      </c>
      <c r="N272" s="31">
        <f t="shared" si="68"/>
        <v>2235355</v>
      </c>
      <c r="O272" s="36">
        <f t="shared" si="69"/>
        <v>0.60697637729850706</v>
      </c>
      <c r="P272" s="31">
        <v>-162293</v>
      </c>
      <c r="Q272" s="31">
        <v>3795526</v>
      </c>
      <c r="R272" s="31">
        <v>3795527</v>
      </c>
      <c r="S272" s="31">
        <v>2409374</v>
      </c>
      <c r="T272" s="36">
        <f t="shared" si="70"/>
        <v>0.63479300766402136</v>
      </c>
      <c r="U272" s="36">
        <f t="shared" si="71"/>
        <v>0.55847756834860407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12973566</v>
      </c>
      <c r="E273" s="31">
        <v>12973566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12973566</v>
      </c>
      <c r="K273" s="36">
        <f t="shared" si="66"/>
        <v>1</v>
      </c>
      <c r="L273" s="31">
        <v>0</v>
      </c>
      <c r="M273" s="36">
        <f t="shared" si="67"/>
        <v>0</v>
      </c>
      <c r="N273" s="31">
        <f t="shared" si="68"/>
        <v>12973566</v>
      </c>
      <c r="O273" s="36">
        <f t="shared" si="69"/>
        <v>1</v>
      </c>
      <c r="P273" s="31">
        <v>22116248</v>
      </c>
      <c r="Q273" s="31">
        <v>16100464</v>
      </c>
      <c r="R273" s="31">
        <v>16100464</v>
      </c>
      <c r="S273" s="31">
        <v>22116248</v>
      </c>
      <c r="T273" s="36">
        <f t="shared" si="70"/>
        <v>1.3736404118539689</v>
      </c>
      <c r="U273" s="36">
        <f t="shared" si="71"/>
        <v>-0.41339209073799499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3955000</v>
      </c>
      <c r="E274" s="31">
        <v>4205000</v>
      </c>
      <c r="F274" s="31">
        <v>1647900</v>
      </c>
      <c r="G274" s="36">
        <f t="shared" si="64"/>
        <v>0.41666245259165613</v>
      </c>
      <c r="H274" s="31">
        <v>1318333</v>
      </c>
      <c r="I274" s="36">
        <f t="shared" si="65"/>
        <v>0.33333324905183315</v>
      </c>
      <c r="J274" s="31">
        <v>1238766</v>
      </c>
      <c r="K274" s="36">
        <f t="shared" si="66"/>
        <v>0.2945935790725327</v>
      </c>
      <c r="L274" s="31">
        <v>0</v>
      </c>
      <c r="M274" s="36">
        <f t="shared" si="67"/>
        <v>0</v>
      </c>
      <c r="N274" s="31">
        <f t="shared" si="68"/>
        <v>4204999</v>
      </c>
      <c r="O274" s="36">
        <f t="shared" si="69"/>
        <v>0.99999976218787157</v>
      </c>
      <c r="P274" s="31">
        <v>-15058186</v>
      </c>
      <c r="Q274" s="31">
        <v>4983000</v>
      </c>
      <c r="R274" s="31">
        <v>4983000</v>
      </c>
      <c r="S274" s="31">
        <v>5145344</v>
      </c>
      <c r="T274" s="36">
        <f t="shared" si="70"/>
        <v>1.0325795705398355</v>
      </c>
      <c r="U274" s="36">
        <f t="shared" si="71"/>
        <v>-1.0822652874655685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28435806</v>
      </c>
      <c r="E275" s="32">
        <f>SUM(E268:E274)</f>
        <v>26924122</v>
      </c>
      <c r="F275" s="32">
        <f>SUM(F268:F274)</f>
        <v>5692693</v>
      </c>
      <c r="G275" s="37">
        <f t="shared" si="64"/>
        <v>0.20019453642354995</v>
      </c>
      <c r="H275" s="32">
        <f>SUM(H268:H274)</f>
        <v>3859401</v>
      </c>
      <c r="I275" s="37">
        <f t="shared" si="65"/>
        <v>0.13572328493168084</v>
      </c>
      <c r="J275" s="32">
        <f>SUM(J268:J274)</f>
        <v>15463830</v>
      </c>
      <c r="K275" s="37">
        <f t="shared" si="66"/>
        <v>0.57434853400233443</v>
      </c>
      <c r="L275" s="32">
        <f>SUM(L268:L274)</f>
        <v>0</v>
      </c>
      <c r="M275" s="37">
        <f t="shared" si="67"/>
        <v>0</v>
      </c>
      <c r="N275" s="32">
        <f t="shared" si="68"/>
        <v>25015924</v>
      </c>
      <c r="O275" s="37">
        <f t="shared" si="69"/>
        <v>0.92912682537985825</v>
      </c>
      <c r="P275" s="32">
        <f>SUM(P268:P274)</f>
        <v>7221183</v>
      </c>
      <c r="Q275" s="32">
        <f>SUM(Q268:Q274)</f>
        <v>30970681</v>
      </c>
      <c r="R275" s="32">
        <f>SUM(R268:R274)</f>
        <v>30970682</v>
      </c>
      <c r="S275" s="32">
        <f>SUM(S268:S274)</f>
        <v>31146563</v>
      </c>
      <c r="T275" s="37">
        <f t="shared" si="70"/>
        <v>1.0056789514677138</v>
      </c>
      <c r="U275" s="37">
        <f t="shared" si="71"/>
        <v>1.1414538310412574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1256000</v>
      </c>
      <c r="E276" s="31">
        <v>1256000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674447</v>
      </c>
      <c r="K276" s="36">
        <f t="shared" si="66"/>
        <v>0.53698009554140125</v>
      </c>
      <c r="L276" s="31">
        <v>0</v>
      </c>
      <c r="M276" s="36">
        <f t="shared" si="67"/>
        <v>0</v>
      </c>
      <c r="N276" s="31">
        <f t="shared" si="68"/>
        <v>674447</v>
      </c>
      <c r="O276" s="36">
        <f t="shared" si="69"/>
        <v>0.53698009554140125</v>
      </c>
      <c r="P276" s="31">
        <v>0</v>
      </c>
      <c r="Q276" s="31">
        <v>1200000</v>
      </c>
      <c r="R276" s="31">
        <v>1200000</v>
      </c>
      <c r="S276" s="31">
        <v>4010</v>
      </c>
      <c r="T276" s="36">
        <f t="shared" si="70"/>
        <v>3.3416666666666668E-3</v>
      </c>
      <c r="U276" s="36">
        <f t="shared" si="71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76160100</v>
      </c>
      <c r="E277" s="31">
        <v>76084000</v>
      </c>
      <c r="F277" s="31">
        <v>31681777</v>
      </c>
      <c r="G277" s="36">
        <f t="shared" si="64"/>
        <v>0.41598917280833403</v>
      </c>
      <c r="H277" s="31">
        <v>23782518</v>
      </c>
      <c r="I277" s="36">
        <f t="shared" si="65"/>
        <v>0.31227004691432914</v>
      </c>
      <c r="J277" s="31">
        <v>19058297</v>
      </c>
      <c r="K277" s="36">
        <f t="shared" si="66"/>
        <v>0.25049020819094686</v>
      </c>
      <c r="L277" s="31">
        <v>0</v>
      </c>
      <c r="M277" s="36">
        <f t="shared" si="67"/>
        <v>0</v>
      </c>
      <c r="N277" s="31">
        <f t="shared" si="68"/>
        <v>74522592</v>
      </c>
      <c r="O277" s="36">
        <f t="shared" si="69"/>
        <v>0.97947784028179385</v>
      </c>
      <c r="P277" s="31">
        <v>18458894</v>
      </c>
      <c r="Q277" s="31">
        <v>73872900</v>
      </c>
      <c r="R277" s="31">
        <v>73872900</v>
      </c>
      <c r="S277" s="31">
        <v>76328386</v>
      </c>
      <c r="T277" s="36">
        <f t="shared" si="70"/>
        <v>1.0332393340453672</v>
      </c>
      <c r="U277" s="36">
        <f t="shared" si="71"/>
        <v>3.2472313888361803E-2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608736</v>
      </c>
      <c r="E278" s="31">
        <v>608736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579749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20194180</v>
      </c>
      <c r="E279" s="31">
        <v>6037140</v>
      </c>
      <c r="F279" s="31">
        <v>-12686534</v>
      </c>
      <c r="G279" s="36">
        <f t="shared" si="64"/>
        <v>-0.62822724171023536</v>
      </c>
      <c r="H279" s="31">
        <v>7950148</v>
      </c>
      <c r="I279" s="36">
        <f t="shared" si="65"/>
        <v>0.39368511125482686</v>
      </c>
      <c r="J279" s="31">
        <v>9922793</v>
      </c>
      <c r="K279" s="36">
        <f t="shared" si="66"/>
        <v>1.6436247958470402</v>
      </c>
      <c r="L279" s="31">
        <v>0</v>
      </c>
      <c r="M279" s="36">
        <f t="shared" si="67"/>
        <v>0</v>
      </c>
      <c r="N279" s="31">
        <f t="shared" si="68"/>
        <v>5186407</v>
      </c>
      <c r="O279" s="36">
        <f t="shared" si="69"/>
        <v>0.859083440172002</v>
      </c>
      <c r="P279" s="31">
        <v>36763</v>
      </c>
      <c r="Q279" s="31">
        <v>2701100</v>
      </c>
      <c r="R279" s="31">
        <v>20082943</v>
      </c>
      <c r="S279" s="31">
        <v>36763</v>
      </c>
      <c r="T279" s="36">
        <f t="shared" si="70"/>
        <v>1.8305583997325491E-3</v>
      </c>
      <c r="U279" s="36">
        <f t="shared" si="71"/>
        <v>268.91249353970022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-100000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-100000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37639845</v>
      </c>
      <c r="E281" s="31">
        <v>33855472</v>
      </c>
      <c r="F281" s="31">
        <v>13612601</v>
      </c>
      <c r="G281" s="36">
        <f t="shared" si="64"/>
        <v>0.36165401318735507</v>
      </c>
      <c r="H281" s="31">
        <v>-410084</v>
      </c>
      <c r="I281" s="36">
        <f t="shared" si="65"/>
        <v>-1.089494390850972E-2</v>
      </c>
      <c r="J281" s="31">
        <v>-189351</v>
      </c>
      <c r="K281" s="36">
        <f t="shared" si="66"/>
        <v>-5.5929215814802405E-3</v>
      </c>
      <c r="L281" s="31">
        <v>0</v>
      </c>
      <c r="M281" s="36">
        <f t="shared" si="67"/>
        <v>0</v>
      </c>
      <c r="N281" s="31">
        <f t="shared" si="68"/>
        <v>13013166</v>
      </c>
      <c r="O281" s="36">
        <f t="shared" si="69"/>
        <v>0.38437408286613167</v>
      </c>
      <c r="P281" s="31">
        <v>7631318</v>
      </c>
      <c r="Q281" s="31">
        <v>37698744</v>
      </c>
      <c r="R281" s="31">
        <v>33551568</v>
      </c>
      <c r="S281" s="31">
        <v>34090780</v>
      </c>
      <c r="T281" s="36">
        <f t="shared" si="70"/>
        <v>1.016071141593144</v>
      </c>
      <c r="U281" s="36">
        <f t="shared" si="71"/>
        <v>-1.0248123587563773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2961367</v>
      </c>
      <c r="E282" s="31">
        <v>2961367</v>
      </c>
      <c r="F282" s="31">
        <v>2673527</v>
      </c>
      <c r="G282" s="36">
        <f t="shared" si="64"/>
        <v>0.90280164532123175</v>
      </c>
      <c r="H282" s="31">
        <v>134101</v>
      </c>
      <c r="I282" s="36">
        <f t="shared" si="65"/>
        <v>4.5283478879855149E-2</v>
      </c>
      <c r="J282" s="31">
        <v>56404</v>
      </c>
      <c r="K282" s="36">
        <f t="shared" si="66"/>
        <v>1.9046609217972646E-2</v>
      </c>
      <c r="L282" s="31">
        <v>0</v>
      </c>
      <c r="M282" s="36">
        <f t="shared" si="67"/>
        <v>0</v>
      </c>
      <c r="N282" s="31">
        <f t="shared" si="68"/>
        <v>2864032</v>
      </c>
      <c r="O282" s="36">
        <f t="shared" si="69"/>
        <v>0.96713173341905956</v>
      </c>
      <c r="P282" s="31">
        <v>72401</v>
      </c>
      <c r="Q282" s="31">
        <v>3505263</v>
      </c>
      <c r="R282" s="31">
        <v>2950282</v>
      </c>
      <c r="S282" s="31">
        <v>171252</v>
      </c>
      <c r="T282" s="36">
        <f t="shared" si="70"/>
        <v>5.8045976621895805E-2</v>
      </c>
      <c r="U282" s="36">
        <f t="shared" si="71"/>
        <v>-0.22094998687863432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3315000</v>
      </c>
      <c r="E283" s="31">
        <v>3315000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3185000</v>
      </c>
      <c r="R283" s="31">
        <v>3185000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250000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250000</v>
      </c>
      <c r="K284" s="36">
        <f t="shared" si="66"/>
        <v>1</v>
      </c>
      <c r="L284" s="31">
        <v>0</v>
      </c>
      <c r="M284" s="36">
        <f t="shared" si="67"/>
        <v>0</v>
      </c>
      <c r="N284" s="31">
        <f t="shared" si="68"/>
        <v>250000</v>
      </c>
      <c r="O284" s="36">
        <f t="shared" si="69"/>
        <v>1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142135228</v>
      </c>
      <c r="E285" s="32">
        <f>SUM(E276:E284)</f>
        <v>124367715</v>
      </c>
      <c r="F285" s="32">
        <f>SUM(F276:F284)</f>
        <v>35281371</v>
      </c>
      <c r="G285" s="37">
        <f t="shared" si="64"/>
        <v>0.24822397301814578</v>
      </c>
      <c r="H285" s="32">
        <f>SUM(H276:H284)</f>
        <v>31456683</v>
      </c>
      <c r="I285" s="37">
        <f t="shared" si="65"/>
        <v>0.22131517599563705</v>
      </c>
      <c r="J285" s="32">
        <f>SUM(J276:J284)</f>
        <v>29672590</v>
      </c>
      <c r="K285" s="37">
        <f t="shared" si="66"/>
        <v>0.23858756269663714</v>
      </c>
      <c r="L285" s="32">
        <f>SUM(L276:L284)</f>
        <v>0</v>
      </c>
      <c r="M285" s="37">
        <f t="shared" si="67"/>
        <v>0</v>
      </c>
      <c r="N285" s="32">
        <f t="shared" si="68"/>
        <v>96410644</v>
      </c>
      <c r="O285" s="37">
        <f t="shared" si="69"/>
        <v>0.7752063628410315</v>
      </c>
      <c r="P285" s="32">
        <f>SUM(P276:P284)</f>
        <v>26199376</v>
      </c>
      <c r="Q285" s="32">
        <f>SUM(Q276:Q284)</f>
        <v>122163007</v>
      </c>
      <c r="R285" s="32">
        <f>SUM(R276:R284)</f>
        <v>135422442</v>
      </c>
      <c r="S285" s="32">
        <f>SUM(S276:S284)</f>
        <v>110631191</v>
      </c>
      <c r="T285" s="37">
        <f t="shared" si="70"/>
        <v>0.81693395397492541</v>
      </c>
      <c r="U285" s="37">
        <f t="shared" si="71"/>
        <v>0.13256857720580828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4832000</v>
      </c>
      <c r="E286" s="31">
        <v>4832000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4777000</v>
      </c>
      <c r="R286" s="31">
        <v>4777000</v>
      </c>
      <c r="S286" s="31">
        <v>91376000</v>
      </c>
      <c r="T286" s="36">
        <f t="shared" si="70"/>
        <v>19.128323215407161</v>
      </c>
      <c r="U286" s="36">
        <f t="shared" si="71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3185000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197984</v>
      </c>
      <c r="E289" s="31">
        <v>197984</v>
      </c>
      <c r="F289" s="31">
        <v>15399047</v>
      </c>
      <c r="G289" s="36">
        <f t="shared" si="64"/>
        <v>77.779249838370774</v>
      </c>
      <c r="H289" s="31">
        <v>12315093</v>
      </c>
      <c r="I289" s="36">
        <f t="shared" si="65"/>
        <v>62.20246585582673</v>
      </c>
      <c r="J289" s="31">
        <v>9252307</v>
      </c>
      <c r="K289" s="36">
        <f t="shared" si="66"/>
        <v>46.732599604008406</v>
      </c>
      <c r="L289" s="31">
        <v>0</v>
      </c>
      <c r="M289" s="36">
        <f t="shared" si="67"/>
        <v>0</v>
      </c>
      <c r="N289" s="31">
        <f t="shared" si="68"/>
        <v>36966447</v>
      </c>
      <c r="O289" s="36">
        <f t="shared" si="69"/>
        <v>186.71431529820592</v>
      </c>
      <c r="P289" s="31">
        <v>9017963</v>
      </c>
      <c r="Q289" s="31">
        <v>31800</v>
      </c>
      <c r="R289" s="31">
        <v>31800</v>
      </c>
      <c r="S289" s="31">
        <v>20853252</v>
      </c>
      <c r="T289" s="36">
        <f t="shared" si="70"/>
        <v>655.76264150943393</v>
      </c>
      <c r="U289" s="36">
        <f t="shared" si="71"/>
        <v>2.5986356342335926E-2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24500000</v>
      </c>
      <c r="E290" s="31">
        <v>24500000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24500000</v>
      </c>
      <c r="R290" s="31">
        <v>24500000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250000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329955</v>
      </c>
      <c r="Q291" s="31">
        <v>500000</v>
      </c>
      <c r="R291" s="31">
        <v>500000</v>
      </c>
      <c r="S291" s="31">
        <v>500000</v>
      </c>
      <c r="T291" s="36">
        <f t="shared" si="70"/>
        <v>1</v>
      </c>
      <c r="U291" s="36">
        <f t="shared" si="71"/>
        <v>-1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29529984</v>
      </c>
      <c r="E292" s="32">
        <f>SUM(E286:E291)</f>
        <v>29779984</v>
      </c>
      <c r="F292" s="32">
        <f>SUM(F286:F291)</f>
        <v>15399047</v>
      </c>
      <c r="G292" s="37">
        <f t="shared" si="64"/>
        <v>0.52147156598527111</v>
      </c>
      <c r="H292" s="32">
        <f>SUM(H286:H291)</f>
        <v>12315093</v>
      </c>
      <c r="I292" s="37">
        <f t="shared" si="65"/>
        <v>0.4170369005279515</v>
      </c>
      <c r="J292" s="32">
        <f>SUM(J286:J291)</f>
        <v>9252307</v>
      </c>
      <c r="K292" s="37">
        <f t="shared" si="66"/>
        <v>0.31068878344595485</v>
      </c>
      <c r="L292" s="32">
        <f>SUM(L286:L291)</f>
        <v>0</v>
      </c>
      <c r="M292" s="37">
        <f t="shared" si="67"/>
        <v>0</v>
      </c>
      <c r="N292" s="32">
        <f t="shared" si="68"/>
        <v>36966447</v>
      </c>
      <c r="O292" s="37">
        <f t="shared" si="69"/>
        <v>1.2413185648454343</v>
      </c>
      <c r="P292" s="32">
        <f>SUM(P286:P291)</f>
        <v>9347918</v>
      </c>
      <c r="Q292" s="32">
        <f>SUM(Q286:Q291)</f>
        <v>32993800</v>
      </c>
      <c r="R292" s="32">
        <f>SUM(R286:R291)</f>
        <v>29808800</v>
      </c>
      <c r="S292" s="32">
        <f>SUM(S286:S291)</f>
        <v>112729252</v>
      </c>
      <c r="T292" s="37">
        <f t="shared" si="70"/>
        <v>3.7817440487372855</v>
      </c>
      <c r="U292" s="37">
        <f t="shared" si="71"/>
        <v>-1.022805292044715E-2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382964100</v>
      </c>
      <c r="E293" s="31">
        <v>396474100</v>
      </c>
      <c r="F293" s="31">
        <v>159926209</v>
      </c>
      <c r="G293" s="36">
        <f t="shared" si="64"/>
        <v>0.41760104667774345</v>
      </c>
      <c r="H293" s="31">
        <v>138147558</v>
      </c>
      <c r="I293" s="36">
        <f t="shared" si="65"/>
        <v>0.36073239763204956</v>
      </c>
      <c r="J293" s="31">
        <v>105410955</v>
      </c>
      <c r="K293" s="36">
        <f t="shared" si="66"/>
        <v>0.26587097366511458</v>
      </c>
      <c r="L293" s="31">
        <v>0</v>
      </c>
      <c r="M293" s="36">
        <f t="shared" si="67"/>
        <v>0</v>
      </c>
      <c r="N293" s="31">
        <f t="shared" si="68"/>
        <v>403484722</v>
      </c>
      <c r="O293" s="36">
        <f t="shared" si="69"/>
        <v>1.0176824211215814</v>
      </c>
      <c r="P293" s="31">
        <v>111753086</v>
      </c>
      <c r="Q293" s="31">
        <v>400172000</v>
      </c>
      <c r="R293" s="31">
        <v>405672000</v>
      </c>
      <c r="S293" s="31">
        <v>394446429</v>
      </c>
      <c r="T293" s="36">
        <f t="shared" si="70"/>
        <v>0.9723284550079867</v>
      </c>
      <c r="U293" s="36">
        <f t="shared" si="71"/>
        <v>-5.6751282913117929E-2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67612000</v>
      </c>
      <c r="E295" s="31">
        <v>68426786</v>
      </c>
      <c r="F295" s="31">
        <v>27618000</v>
      </c>
      <c r="G295" s="36">
        <f t="shared" si="64"/>
        <v>0.40847778500857834</v>
      </c>
      <c r="H295" s="31">
        <v>20969000</v>
      </c>
      <c r="I295" s="36">
        <f t="shared" si="65"/>
        <v>0.31013725374193929</v>
      </c>
      <c r="J295" s="31">
        <v>16571000</v>
      </c>
      <c r="K295" s="36">
        <f t="shared" si="66"/>
        <v>0.24217124562886821</v>
      </c>
      <c r="L295" s="31">
        <v>0</v>
      </c>
      <c r="M295" s="36">
        <f t="shared" si="67"/>
        <v>0</v>
      </c>
      <c r="N295" s="31">
        <f t="shared" si="68"/>
        <v>65158000</v>
      </c>
      <c r="O295" s="36">
        <f t="shared" si="69"/>
        <v>0.95222943833720319</v>
      </c>
      <c r="P295" s="31">
        <v>16250000</v>
      </c>
      <c r="Q295" s="31">
        <v>66243000</v>
      </c>
      <c r="R295" s="31">
        <v>66690680</v>
      </c>
      <c r="S295" s="31">
        <v>65001000</v>
      </c>
      <c r="T295" s="36">
        <f t="shared" si="70"/>
        <v>0.97466392605383545</v>
      </c>
      <c r="U295" s="36">
        <f t="shared" si="71"/>
        <v>1.9753846153846233E-2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151309000</v>
      </c>
      <c r="E296" s="31">
        <v>151309000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28025217</v>
      </c>
      <c r="Q296" s="31">
        <v>142291000</v>
      </c>
      <c r="R296" s="31">
        <v>142291000</v>
      </c>
      <c r="S296" s="31">
        <v>109766956</v>
      </c>
      <c r="T296" s="36">
        <f t="shared" si="70"/>
        <v>0.77142585265406804</v>
      </c>
      <c r="U296" s="36">
        <f t="shared" si="71"/>
        <v>-1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150000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150000</v>
      </c>
      <c r="O297" s="36">
        <f t="shared" si="69"/>
        <v>0</v>
      </c>
      <c r="P297" s="31">
        <v>0</v>
      </c>
      <c r="Q297" s="31">
        <v>0</v>
      </c>
      <c r="R297" s="31">
        <v>100744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601885100</v>
      </c>
      <c r="E298" s="32">
        <f>SUM(E293:E297)</f>
        <v>616209886</v>
      </c>
      <c r="F298" s="32">
        <f>SUM(F293:F297)</f>
        <v>187544209</v>
      </c>
      <c r="G298" s="37">
        <f t="shared" si="64"/>
        <v>0.31159470304215869</v>
      </c>
      <c r="H298" s="32">
        <f>SUM(H293:H297)</f>
        <v>159116558</v>
      </c>
      <c r="I298" s="37">
        <f t="shared" si="65"/>
        <v>0.26436367672168659</v>
      </c>
      <c r="J298" s="32">
        <f>SUM(J293:J297)</f>
        <v>122131955</v>
      </c>
      <c r="K298" s="37">
        <f t="shared" si="66"/>
        <v>0.19819862967923887</v>
      </c>
      <c r="L298" s="32">
        <f>SUM(L293:L297)</f>
        <v>0</v>
      </c>
      <c r="M298" s="37">
        <f t="shared" si="67"/>
        <v>0</v>
      </c>
      <c r="N298" s="32">
        <f t="shared" si="68"/>
        <v>468792722</v>
      </c>
      <c r="O298" s="37">
        <f t="shared" si="69"/>
        <v>0.7607679341905268</v>
      </c>
      <c r="P298" s="32">
        <f>SUM(P293:P297)</f>
        <v>156028303</v>
      </c>
      <c r="Q298" s="32">
        <f>SUM(Q293:Q297)</f>
        <v>608706000</v>
      </c>
      <c r="R298" s="32">
        <f>SUM(R293:R297)</f>
        <v>614754424</v>
      </c>
      <c r="S298" s="32">
        <f>SUM(S293:S297)</f>
        <v>569214385</v>
      </c>
      <c r="T298" s="37">
        <f t="shared" si="70"/>
        <v>0.92592157579983514</v>
      </c>
      <c r="U298" s="37">
        <f t="shared" si="71"/>
        <v>-0.21724486742639249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863410038</v>
      </c>
      <c r="E299" s="32">
        <f>SUM(E263:E266,E268:E274,E276:E284,E286:E291,E293:E297)</f>
        <v>861261546</v>
      </c>
      <c r="F299" s="32">
        <f>SUM(F263:F266,F268:F274,F276:F284,F286:F291,F293:F297)</f>
        <v>257535061</v>
      </c>
      <c r="G299" s="37">
        <f t="shared" si="64"/>
        <v>0.29827665844209239</v>
      </c>
      <c r="H299" s="32">
        <f>SUM(H263:H266,H268:H274,H276:H284,H286:H291,H293:H297)</f>
        <v>218046474</v>
      </c>
      <c r="I299" s="37">
        <f t="shared" si="65"/>
        <v>0.25254104585705545</v>
      </c>
      <c r="J299" s="32">
        <f>SUM(J263:J266,J268:J274,J276:J284,J286:J291,J293:J297)</f>
        <v>184909483</v>
      </c>
      <c r="K299" s="37">
        <f t="shared" si="66"/>
        <v>0.2146960860597856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660491018</v>
      </c>
      <c r="O299" s="37">
        <f t="shared" si="69"/>
        <v>0.76688785313538199</v>
      </c>
      <c r="P299" s="32">
        <f>SUM(P263:P266,P268:P274,P276:P284,P286:P291,P293:P297)</f>
        <v>244685329</v>
      </c>
      <c r="Q299" s="32">
        <f>SUM(Q263:Q266,Q268:Q274,Q276:Q284,Q286:Q291,Q293:Q297)</f>
        <v>890064312</v>
      </c>
      <c r="R299" s="32">
        <f>SUM(R263:R266,R268:R274,R276:R284,R286:R291,R293:R297)</f>
        <v>906521347</v>
      </c>
      <c r="S299" s="32">
        <f>SUM(S263:S266,S268:S274,S276:S284,S286:S291,S293:S297)</f>
        <v>919004629</v>
      </c>
      <c r="T299" s="37">
        <f t="shared" si="70"/>
        <v>1.0137705328631383</v>
      </c>
      <c r="U299" s="37">
        <f t="shared" si="71"/>
        <v>-0.24429681274433912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392862</v>
      </c>
      <c r="E302" s="31">
        <v>392862</v>
      </c>
      <c r="F302" s="31">
        <v>158231</v>
      </c>
      <c r="G302" s="36">
        <f t="shared" ref="G302:G339" si="72">IF(($D302     =0),0,($F302     /$D302     ))</f>
        <v>0.40276483854381434</v>
      </c>
      <c r="H302" s="31">
        <v>163455</v>
      </c>
      <c r="I302" s="36">
        <f t="shared" ref="I302:I339" si="73">IF(($D302     =0),0,($H302     /$D302     ))</f>
        <v>0.41606212868640896</v>
      </c>
      <c r="J302" s="31">
        <v>37968</v>
      </c>
      <c r="K302" s="36">
        <f t="shared" ref="K302:K339" si="74">IF(($E302     =0),0,($J302     /$E302     ))</f>
        <v>9.6644623302839169E-2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359654</v>
      </c>
      <c r="O302" s="36">
        <f t="shared" ref="O302:O339" si="77">IF(($E302     =0),0,($N302     /$E302     ))</f>
        <v>0.91547159053306248</v>
      </c>
      <c r="P302" s="31">
        <v>100188</v>
      </c>
      <c r="Q302" s="31">
        <v>375944</v>
      </c>
      <c r="R302" s="31">
        <v>375944</v>
      </c>
      <c r="S302" s="31">
        <v>1019956</v>
      </c>
      <c r="T302" s="36">
        <f t="shared" ref="T302:T339" si="78">IF(($R302     =0),0,($S302     /$R302     ))</f>
        <v>2.7130530078947928</v>
      </c>
      <c r="U302" s="36">
        <f t="shared" ref="U302:U339" si="79">IF(($P302     =0),0,(($J302     /$P302     )-1))</f>
        <v>-0.621032458977123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392862</v>
      </c>
      <c r="E303" s="32">
        <f>E302</f>
        <v>392862</v>
      </c>
      <c r="F303" s="32">
        <f>F302</f>
        <v>158231</v>
      </c>
      <c r="G303" s="37">
        <f t="shared" si="72"/>
        <v>0.40276483854381434</v>
      </c>
      <c r="H303" s="32">
        <f>H302</f>
        <v>163455</v>
      </c>
      <c r="I303" s="37">
        <f t="shared" si="73"/>
        <v>0.41606212868640896</v>
      </c>
      <c r="J303" s="32">
        <f>J302</f>
        <v>37968</v>
      </c>
      <c r="K303" s="37">
        <f t="shared" si="74"/>
        <v>9.6644623302839169E-2</v>
      </c>
      <c r="L303" s="32">
        <f>L302</f>
        <v>0</v>
      </c>
      <c r="M303" s="37">
        <f t="shared" si="75"/>
        <v>0</v>
      </c>
      <c r="N303" s="32">
        <f t="shared" si="76"/>
        <v>359654</v>
      </c>
      <c r="O303" s="37">
        <f t="shared" si="77"/>
        <v>0.91547159053306248</v>
      </c>
      <c r="P303" s="32">
        <f>P302</f>
        <v>100188</v>
      </c>
      <c r="Q303" s="32">
        <f>Q302</f>
        <v>375944</v>
      </c>
      <c r="R303" s="32">
        <f>R302</f>
        <v>375944</v>
      </c>
      <c r="S303" s="32">
        <f>S302</f>
        <v>1019956</v>
      </c>
      <c r="T303" s="37">
        <f t="shared" si="78"/>
        <v>2.7130530078947928</v>
      </c>
      <c r="U303" s="37">
        <f t="shared" si="79"/>
        <v>-0.621032458977123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800000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176328</v>
      </c>
      <c r="K304" s="36">
        <f t="shared" si="74"/>
        <v>0.22040999999999999</v>
      </c>
      <c r="L304" s="31">
        <v>0</v>
      </c>
      <c r="M304" s="36">
        <f t="shared" si="75"/>
        <v>0</v>
      </c>
      <c r="N304" s="31">
        <f t="shared" si="76"/>
        <v>176328</v>
      </c>
      <c r="O304" s="36">
        <f t="shared" si="77"/>
        <v>0.22040999999999999</v>
      </c>
      <c r="P304" s="31">
        <v>0</v>
      </c>
      <c r="Q304" s="31">
        <v>0</v>
      </c>
      <c r="R304" s="31">
        <v>2855000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57301000</v>
      </c>
      <c r="E305" s="31">
        <v>58151000</v>
      </c>
      <c r="F305" s="31">
        <v>13105000</v>
      </c>
      <c r="G305" s="36">
        <f t="shared" si="72"/>
        <v>0.22870456012984067</v>
      </c>
      <c r="H305" s="31">
        <v>25255000</v>
      </c>
      <c r="I305" s="36">
        <f t="shared" si="73"/>
        <v>0.44074274445472156</v>
      </c>
      <c r="J305" s="31">
        <v>18941000</v>
      </c>
      <c r="K305" s="36">
        <f t="shared" si="74"/>
        <v>0.32572096782514487</v>
      </c>
      <c r="L305" s="31">
        <v>0</v>
      </c>
      <c r="M305" s="36">
        <f t="shared" si="75"/>
        <v>0</v>
      </c>
      <c r="N305" s="31">
        <f t="shared" si="76"/>
        <v>57301000</v>
      </c>
      <c r="O305" s="36">
        <f t="shared" si="77"/>
        <v>0.98538288249557182</v>
      </c>
      <c r="P305" s="31">
        <v>15397000</v>
      </c>
      <c r="Q305" s="31">
        <v>56582000</v>
      </c>
      <c r="R305" s="31">
        <v>54092000</v>
      </c>
      <c r="S305" s="31">
        <v>54092000</v>
      </c>
      <c r="T305" s="36">
        <f t="shared" si="78"/>
        <v>1</v>
      </c>
      <c r="U305" s="36">
        <f t="shared" si="79"/>
        <v>0.23017470935896611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50903360</v>
      </c>
      <c r="E306" s="31">
        <v>45579360</v>
      </c>
      <c r="F306" s="31">
        <v>30456174</v>
      </c>
      <c r="G306" s="36">
        <f t="shared" si="72"/>
        <v>0.59831362801983989</v>
      </c>
      <c r="H306" s="31">
        <v>24365000</v>
      </c>
      <c r="I306" s="36">
        <f t="shared" si="73"/>
        <v>0.47865209683604382</v>
      </c>
      <c r="J306" s="31">
        <v>18274522</v>
      </c>
      <c r="K306" s="36">
        <f t="shared" si="74"/>
        <v>0.4009385388474081</v>
      </c>
      <c r="L306" s="31">
        <v>0</v>
      </c>
      <c r="M306" s="36">
        <f t="shared" si="75"/>
        <v>0</v>
      </c>
      <c r="N306" s="31">
        <f t="shared" si="76"/>
        <v>73095696</v>
      </c>
      <c r="O306" s="36">
        <f t="shared" si="77"/>
        <v>1.6037016754952242</v>
      </c>
      <c r="P306" s="31">
        <v>17022174</v>
      </c>
      <c r="Q306" s="31">
        <v>68150000</v>
      </c>
      <c r="R306" s="31">
        <v>48747000</v>
      </c>
      <c r="S306" s="31">
        <v>68086870</v>
      </c>
      <c r="T306" s="36">
        <f t="shared" si="78"/>
        <v>1.3967396968018544</v>
      </c>
      <c r="U306" s="36">
        <f t="shared" si="79"/>
        <v>7.3571566123105114E-2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6655812</v>
      </c>
      <c r="E307" s="31">
        <v>6655812</v>
      </c>
      <c r="F307" s="31">
        <v>2773281</v>
      </c>
      <c r="G307" s="36">
        <f t="shared" si="72"/>
        <v>0.41667057302700256</v>
      </c>
      <c r="H307" s="31">
        <v>2215496</v>
      </c>
      <c r="I307" s="36">
        <f t="shared" si="73"/>
        <v>0.33286637302856509</v>
      </c>
      <c r="J307" s="31">
        <v>1667035</v>
      </c>
      <c r="K307" s="36">
        <f t="shared" si="74"/>
        <v>0.2504630539444323</v>
      </c>
      <c r="L307" s="31">
        <v>0</v>
      </c>
      <c r="M307" s="36">
        <f t="shared" si="75"/>
        <v>0</v>
      </c>
      <c r="N307" s="31">
        <f t="shared" si="76"/>
        <v>6655812</v>
      </c>
      <c r="O307" s="36">
        <f t="shared" si="77"/>
        <v>1</v>
      </c>
      <c r="P307" s="31">
        <v>1551739</v>
      </c>
      <c r="Q307" s="31">
        <v>6207000</v>
      </c>
      <c r="R307" s="31">
        <v>6207000</v>
      </c>
      <c r="S307" s="31">
        <v>6207000</v>
      </c>
      <c r="T307" s="36">
        <f t="shared" si="78"/>
        <v>1</v>
      </c>
      <c r="U307" s="36">
        <f t="shared" si="79"/>
        <v>7.4301155026715193E-2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265379</v>
      </c>
      <c r="E308" s="31">
        <v>265379</v>
      </c>
      <c r="F308" s="31">
        <v>51418</v>
      </c>
      <c r="G308" s="36">
        <f t="shared" si="72"/>
        <v>0.19375308521020879</v>
      </c>
      <c r="H308" s="31">
        <v>6076</v>
      </c>
      <c r="I308" s="36">
        <f t="shared" si="73"/>
        <v>2.2895556920479766E-2</v>
      </c>
      <c r="J308" s="31">
        <v>30004</v>
      </c>
      <c r="K308" s="36">
        <f t="shared" si="74"/>
        <v>0.11306094302864959</v>
      </c>
      <c r="L308" s="31">
        <v>0</v>
      </c>
      <c r="M308" s="36">
        <f t="shared" si="75"/>
        <v>0</v>
      </c>
      <c r="N308" s="31">
        <f t="shared" si="76"/>
        <v>87498</v>
      </c>
      <c r="O308" s="36">
        <f t="shared" si="77"/>
        <v>0.32970958515933818</v>
      </c>
      <c r="P308" s="31">
        <v>399762</v>
      </c>
      <c r="Q308" s="31">
        <v>351690</v>
      </c>
      <c r="R308" s="31">
        <v>402690</v>
      </c>
      <c r="S308" s="31">
        <v>429523</v>
      </c>
      <c r="T308" s="36">
        <f t="shared" si="78"/>
        <v>1.0666343837691525</v>
      </c>
      <c r="U308" s="36">
        <f t="shared" si="79"/>
        <v>-0.92494534247877491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1000000</v>
      </c>
      <c r="E309" s="31">
        <v>1000000</v>
      </c>
      <c r="F309" s="31">
        <v>296180</v>
      </c>
      <c r="G309" s="36">
        <f t="shared" si="72"/>
        <v>0.29618</v>
      </c>
      <c r="H309" s="31">
        <v>245208</v>
      </c>
      <c r="I309" s="36">
        <f t="shared" si="73"/>
        <v>0.24520800000000001</v>
      </c>
      <c r="J309" s="31">
        <v>368191</v>
      </c>
      <c r="K309" s="36">
        <f t="shared" si="74"/>
        <v>0.36819099999999999</v>
      </c>
      <c r="L309" s="31">
        <v>0</v>
      </c>
      <c r="M309" s="36">
        <f t="shared" si="75"/>
        <v>0</v>
      </c>
      <c r="N309" s="31">
        <f t="shared" si="76"/>
        <v>909579</v>
      </c>
      <c r="O309" s="36">
        <f t="shared" si="77"/>
        <v>0.90957900000000003</v>
      </c>
      <c r="P309" s="31">
        <v>374340</v>
      </c>
      <c r="Q309" s="31">
        <v>1622000</v>
      </c>
      <c r="R309" s="31">
        <v>1000000</v>
      </c>
      <c r="S309" s="31">
        <v>964544</v>
      </c>
      <c r="T309" s="36">
        <f t="shared" si="78"/>
        <v>0.96454399999999996</v>
      </c>
      <c r="U309" s="36">
        <f t="shared" si="79"/>
        <v>-1.6426243521931894E-2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116125551</v>
      </c>
      <c r="E310" s="32">
        <f>SUM(E304:E309)</f>
        <v>112451551</v>
      </c>
      <c r="F310" s="32">
        <f>SUM(F304:F309)</f>
        <v>46682053</v>
      </c>
      <c r="G310" s="37">
        <f t="shared" si="72"/>
        <v>0.40199639612474258</v>
      </c>
      <c r="H310" s="32">
        <f>SUM(H304:H309)</f>
        <v>52086780</v>
      </c>
      <c r="I310" s="37">
        <f t="shared" si="73"/>
        <v>0.44853849606276575</v>
      </c>
      <c r="J310" s="32">
        <f>SUM(J304:J309)</f>
        <v>39457080</v>
      </c>
      <c r="K310" s="37">
        <f t="shared" si="74"/>
        <v>0.3508807095066212</v>
      </c>
      <c r="L310" s="32">
        <f>SUM(L304:L309)</f>
        <v>0</v>
      </c>
      <c r="M310" s="37">
        <f t="shared" si="75"/>
        <v>0</v>
      </c>
      <c r="N310" s="32">
        <f t="shared" si="76"/>
        <v>138225913</v>
      </c>
      <c r="O310" s="37">
        <f t="shared" si="77"/>
        <v>1.2292041485492717</v>
      </c>
      <c r="P310" s="32">
        <f>SUM(P304:P309)</f>
        <v>34745015</v>
      </c>
      <c r="Q310" s="32">
        <f>SUM(Q304:Q309)</f>
        <v>132912690</v>
      </c>
      <c r="R310" s="32">
        <f>SUM(R304:R309)</f>
        <v>113303690</v>
      </c>
      <c r="S310" s="32">
        <f>SUM(S304:S309)</f>
        <v>129779937</v>
      </c>
      <c r="T310" s="37">
        <f t="shared" si="78"/>
        <v>1.1454166850170546</v>
      </c>
      <c r="U310" s="37">
        <f t="shared" si="79"/>
        <v>0.13561844771113218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307643</v>
      </c>
      <c r="E311" s="31">
        <v>307643</v>
      </c>
      <c r="F311" s="31">
        <v>8300</v>
      </c>
      <c r="G311" s="36">
        <f t="shared" si="72"/>
        <v>2.6979323436580712E-2</v>
      </c>
      <c r="H311" s="31">
        <v>9700</v>
      </c>
      <c r="I311" s="36">
        <f t="shared" si="73"/>
        <v>3.1530052690943722E-2</v>
      </c>
      <c r="J311" s="31">
        <v>9400</v>
      </c>
      <c r="K311" s="36">
        <f t="shared" si="74"/>
        <v>3.0554896422151648E-2</v>
      </c>
      <c r="L311" s="31">
        <v>0</v>
      </c>
      <c r="M311" s="36">
        <f t="shared" si="75"/>
        <v>0</v>
      </c>
      <c r="N311" s="31">
        <f t="shared" si="76"/>
        <v>27400</v>
      </c>
      <c r="O311" s="36">
        <f t="shared" si="77"/>
        <v>8.9064272549676082E-2</v>
      </c>
      <c r="P311" s="31">
        <v>8100</v>
      </c>
      <c r="Q311" s="31">
        <v>31000</v>
      </c>
      <c r="R311" s="31">
        <v>31000</v>
      </c>
      <c r="S311" s="31">
        <v>24300</v>
      </c>
      <c r="T311" s="36">
        <f t="shared" si="78"/>
        <v>0.78387096774193543</v>
      </c>
      <c r="U311" s="36">
        <f t="shared" si="79"/>
        <v>0.16049382716049387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19012702</v>
      </c>
      <c r="E312" s="31">
        <v>19012702</v>
      </c>
      <c r="F312" s="31">
        <v>705398</v>
      </c>
      <c r="G312" s="36">
        <f t="shared" si="72"/>
        <v>3.7101407259210184E-2</v>
      </c>
      <c r="H312" s="31">
        <v>504614</v>
      </c>
      <c r="I312" s="36">
        <f t="shared" si="73"/>
        <v>2.6540888296676612E-2</v>
      </c>
      <c r="J312" s="31">
        <v>577111</v>
      </c>
      <c r="K312" s="36">
        <f t="shared" si="74"/>
        <v>3.0353970729673246E-2</v>
      </c>
      <c r="L312" s="31">
        <v>0</v>
      </c>
      <c r="M312" s="36">
        <f t="shared" si="75"/>
        <v>0</v>
      </c>
      <c r="N312" s="31">
        <f t="shared" si="76"/>
        <v>1787123</v>
      </c>
      <c r="O312" s="36">
        <f t="shared" si="77"/>
        <v>9.3996266285560043E-2</v>
      </c>
      <c r="P312" s="31">
        <v>612823</v>
      </c>
      <c r="Q312" s="31">
        <v>15954994</v>
      </c>
      <c r="R312" s="31">
        <v>18919994</v>
      </c>
      <c r="S312" s="31">
        <v>1856669</v>
      </c>
      <c r="T312" s="36">
        <f t="shared" si="78"/>
        <v>9.8132642113945706E-2</v>
      </c>
      <c r="U312" s="36">
        <f t="shared" si="79"/>
        <v>-5.8274575203606904E-2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3584835</v>
      </c>
      <c r="E313" s="31">
        <v>3502523</v>
      </c>
      <c r="F313" s="31">
        <v>98383</v>
      </c>
      <c r="G313" s="36">
        <f t="shared" si="72"/>
        <v>2.7444219887386729E-2</v>
      </c>
      <c r="H313" s="31">
        <v>147655</v>
      </c>
      <c r="I313" s="36">
        <f t="shared" si="73"/>
        <v>4.1188785536851763E-2</v>
      </c>
      <c r="J313" s="31">
        <v>243373</v>
      </c>
      <c r="K313" s="36">
        <f t="shared" si="74"/>
        <v>6.9485054059602175E-2</v>
      </c>
      <c r="L313" s="31">
        <v>0</v>
      </c>
      <c r="M313" s="36">
        <f t="shared" si="75"/>
        <v>0</v>
      </c>
      <c r="N313" s="31">
        <f t="shared" si="76"/>
        <v>489411</v>
      </c>
      <c r="O313" s="36">
        <f t="shared" si="77"/>
        <v>0.13973098820478838</v>
      </c>
      <c r="P313" s="31">
        <v>370946</v>
      </c>
      <c r="Q313" s="31">
        <v>986616</v>
      </c>
      <c r="R313" s="31">
        <v>986616</v>
      </c>
      <c r="S313" s="31">
        <v>714302</v>
      </c>
      <c r="T313" s="36">
        <f t="shared" si="78"/>
        <v>0.72399190769255717</v>
      </c>
      <c r="U313" s="36">
        <f t="shared" si="79"/>
        <v>-0.34391259105098859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1265300</v>
      </c>
      <c r="E314" s="31">
        <v>1340300</v>
      </c>
      <c r="F314" s="31">
        <v>83523</v>
      </c>
      <c r="G314" s="36">
        <f t="shared" si="72"/>
        <v>6.6010432308543435E-2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83523</v>
      </c>
      <c r="O314" s="36">
        <f t="shared" si="77"/>
        <v>6.2316645527120795E-2</v>
      </c>
      <c r="P314" s="31">
        <v>244766</v>
      </c>
      <c r="Q314" s="31">
        <v>1209600</v>
      </c>
      <c r="R314" s="31">
        <v>1209600</v>
      </c>
      <c r="S314" s="31">
        <v>906581</v>
      </c>
      <c r="T314" s="36">
        <f t="shared" si="78"/>
        <v>0.74948826058201057</v>
      </c>
      <c r="U314" s="36">
        <f t="shared" si="79"/>
        <v>-1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5676361</v>
      </c>
      <c r="E315" s="31">
        <v>5676361</v>
      </c>
      <c r="F315" s="31">
        <v>2357982</v>
      </c>
      <c r="G315" s="36">
        <f t="shared" si="72"/>
        <v>0.41540381240727997</v>
      </c>
      <c r="H315" s="31">
        <v>1886404</v>
      </c>
      <c r="I315" s="36">
        <f t="shared" si="73"/>
        <v>0.33232629143918085</v>
      </c>
      <c r="J315" s="31">
        <v>1414779</v>
      </c>
      <c r="K315" s="36">
        <f t="shared" si="74"/>
        <v>0.24924049051848535</v>
      </c>
      <c r="L315" s="31">
        <v>0</v>
      </c>
      <c r="M315" s="36">
        <f t="shared" si="75"/>
        <v>0</v>
      </c>
      <c r="N315" s="31">
        <f t="shared" si="76"/>
        <v>5659165</v>
      </c>
      <c r="O315" s="36">
        <f t="shared" si="77"/>
        <v>0.99697059436494617</v>
      </c>
      <c r="P315" s="31">
        <v>1527007</v>
      </c>
      <c r="Q315" s="31">
        <v>7483107</v>
      </c>
      <c r="R315" s="31">
        <v>5308223</v>
      </c>
      <c r="S315" s="31">
        <v>5984685</v>
      </c>
      <c r="T315" s="36">
        <f t="shared" si="78"/>
        <v>1.1274366205036979</v>
      </c>
      <c r="U315" s="36">
        <f t="shared" si="79"/>
        <v>-7.3495406373382699E-2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97058245</v>
      </c>
      <c r="E316" s="31">
        <v>97058217</v>
      </c>
      <c r="F316" s="31">
        <v>24973366</v>
      </c>
      <c r="G316" s="36">
        <f t="shared" si="72"/>
        <v>0.25730288034777465</v>
      </c>
      <c r="H316" s="31">
        <v>24090351</v>
      </c>
      <c r="I316" s="36">
        <f t="shared" si="73"/>
        <v>0.24820509581643477</v>
      </c>
      <c r="J316" s="31">
        <v>23642725</v>
      </c>
      <c r="K316" s="36">
        <f t="shared" si="74"/>
        <v>0.24359323435747846</v>
      </c>
      <c r="L316" s="31">
        <v>0</v>
      </c>
      <c r="M316" s="36">
        <f t="shared" si="75"/>
        <v>0</v>
      </c>
      <c r="N316" s="31">
        <f t="shared" si="76"/>
        <v>72706442</v>
      </c>
      <c r="O316" s="36">
        <f t="shared" si="77"/>
        <v>0.74910135635399111</v>
      </c>
      <c r="P316" s="31">
        <v>25739025</v>
      </c>
      <c r="Q316" s="31">
        <v>109085348</v>
      </c>
      <c r="R316" s="31">
        <v>101885348</v>
      </c>
      <c r="S316" s="31">
        <v>76388327</v>
      </c>
      <c r="T316" s="36">
        <f t="shared" si="78"/>
        <v>0.74974791272244568</v>
      </c>
      <c r="U316" s="36">
        <f t="shared" si="79"/>
        <v>-8.1444421457300686E-2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126905086</v>
      </c>
      <c r="E317" s="32">
        <f>SUM(E311:E316)</f>
        <v>126897746</v>
      </c>
      <c r="F317" s="32">
        <f>SUM(F311:F316)</f>
        <v>28226952</v>
      </c>
      <c r="G317" s="37">
        <f t="shared" si="72"/>
        <v>0.2224256953736275</v>
      </c>
      <c r="H317" s="32">
        <f>SUM(H311:H316)</f>
        <v>26638724</v>
      </c>
      <c r="I317" s="37">
        <f t="shared" si="73"/>
        <v>0.20991060988682519</v>
      </c>
      <c r="J317" s="32">
        <f>SUM(J311:J316)</f>
        <v>25887388</v>
      </c>
      <c r="K317" s="37">
        <f t="shared" si="74"/>
        <v>0.20400195287944672</v>
      </c>
      <c r="L317" s="32">
        <f>SUM(L311:L316)</f>
        <v>0</v>
      </c>
      <c r="M317" s="37">
        <f t="shared" si="75"/>
        <v>0</v>
      </c>
      <c r="N317" s="32">
        <f t="shared" si="76"/>
        <v>80753064</v>
      </c>
      <c r="O317" s="37">
        <f t="shared" si="77"/>
        <v>0.63636326527029097</v>
      </c>
      <c r="P317" s="32">
        <f>SUM(P311:P316)</f>
        <v>28502667</v>
      </c>
      <c r="Q317" s="32">
        <f>SUM(Q311:Q316)</f>
        <v>134750665</v>
      </c>
      <c r="R317" s="32">
        <f>SUM(R311:R316)</f>
        <v>128340781</v>
      </c>
      <c r="S317" s="32">
        <f>SUM(S311:S316)</f>
        <v>85874864</v>
      </c>
      <c r="T317" s="37">
        <f t="shared" si="78"/>
        <v>0.66911595309677907</v>
      </c>
      <c r="U317" s="37">
        <f t="shared" si="79"/>
        <v>-9.1755589047158304E-2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113000</v>
      </c>
      <c r="E318" s="31">
        <v>184545</v>
      </c>
      <c r="F318" s="31">
        <v>25863</v>
      </c>
      <c r="G318" s="36">
        <f t="shared" si="72"/>
        <v>0.22887610619469026</v>
      </c>
      <c r="H318" s="31">
        <v>24432</v>
      </c>
      <c r="I318" s="36">
        <f t="shared" si="73"/>
        <v>0.21621238938053097</v>
      </c>
      <c r="J318" s="31">
        <v>32538</v>
      </c>
      <c r="K318" s="36">
        <f t="shared" si="74"/>
        <v>0.17631471998699505</v>
      </c>
      <c r="L318" s="31">
        <v>0</v>
      </c>
      <c r="M318" s="36">
        <f t="shared" si="75"/>
        <v>0</v>
      </c>
      <c r="N318" s="31">
        <f t="shared" si="76"/>
        <v>82833</v>
      </c>
      <c r="O318" s="36">
        <f t="shared" si="77"/>
        <v>0.44884987401446802</v>
      </c>
      <c r="P318" s="31">
        <v>13297</v>
      </c>
      <c r="Q318" s="31">
        <v>559845</v>
      </c>
      <c r="R318" s="31">
        <v>603928</v>
      </c>
      <c r="S318" s="31">
        <v>45307</v>
      </c>
      <c r="T318" s="36">
        <f t="shared" si="78"/>
        <v>7.502053224887735E-2</v>
      </c>
      <c r="U318" s="36">
        <f t="shared" si="79"/>
        <v>1.4470181243889599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78908414</v>
      </c>
      <c r="E319" s="31">
        <v>44942436</v>
      </c>
      <c r="F319" s="31">
        <v>32879398</v>
      </c>
      <c r="G319" s="36">
        <f t="shared" si="72"/>
        <v>0.41667797302325704</v>
      </c>
      <c r="H319" s="31">
        <v>26306933</v>
      </c>
      <c r="I319" s="36">
        <f t="shared" si="73"/>
        <v>0.33338565137046094</v>
      </c>
      <c r="J319" s="31">
        <v>-21234282</v>
      </c>
      <c r="K319" s="36">
        <f t="shared" si="74"/>
        <v>-0.47247732632917361</v>
      </c>
      <c r="L319" s="31">
        <v>0</v>
      </c>
      <c r="M319" s="36">
        <f t="shared" si="75"/>
        <v>0</v>
      </c>
      <c r="N319" s="31">
        <f t="shared" si="76"/>
        <v>37952049</v>
      </c>
      <c r="O319" s="36">
        <f t="shared" si="77"/>
        <v>0.84445909874578229</v>
      </c>
      <c r="P319" s="31">
        <v>8692564</v>
      </c>
      <c r="Q319" s="31">
        <v>91904901</v>
      </c>
      <c r="R319" s="31">
        <v>77624671</v>
      </c>
      <c r="S319" s="31">
        <v>77540376</v>
      </c>
      <c r="T319" s="36">
        <f t="shared" si="78"/>
        <v>0.99891406947154726</v>
      </c>
      <c r="U319" s="36">
        <f t="shared" si="79"/>
        <v>-3.44280996953258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45807000</v>
      </c>
      <c r="E320" s="31">
        <v>45807000</v>
      </c>
      <c r="F320" s="31">
        <v>19086000</v>
      </c>
      <c r="G320" s="36">
        <f t="shared" si="72"/>
        <v>0.41666120898552622</v>
      </c>
      <c r="H320" s="31">
        <v>14038000</v>
      </c>
      <c r="I320" s="36">
        <f t="shared" si="73"/>
        <v>0.3064597113978213</v>
      </c>
      <c r="J320" s="31">
        <v>11452000</v>
      </c>
      <c r="K320" s="36">
        <f t="shared" si="74"/>
        <v>0.25000545768114046</v>
      </c>
      <c r="L320" s="31">
        <v>0</v>
      </c>
      <c r="M320" s="36">
        <f t="shared" si="75"/>
        <v>0</v>
      </c>
      <c r="N320" s="31">
        <f t="shared" si="76"/>
        <v>44576000</v>
      </c>
      <c r="O320" s="36">
        <f t="shared" si="77"/>
        <v>0.97312637806448798</v>
      </c>
      <c r="P320" s="31">
        <v>10768000</v>
      </c>
      <c r="Q320" s="31">
        <v>43073000</v>
      </c>
      <c r="R320" s="31">
        <v>43073000</v>
      </c>
      <c r="S320" s="31">
        <v>42880000</v>
      </c>
      <c r="T320" s="36">
        <f t="shared" si="78"/>
        <v>0.99551923478745385</v>
      </c>
      <c r="U320" s="36">
        <f t="shared" si="79"/>
        <v>6.3521545319465078E-2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18779214</v>
      </c>
      <c r="E321" s="31">
        <v>18015764</v>
      </c>
      <c r="F321" s="31">
        <v>13216882</v>
      </c>
      <c r="G321" s="36">
        <f t="shared" si="72"/>
        <v>0.70380379072308352</v>
      </c>
      <c r="H321" s="31">
        <v>-1377512</v>
      </c>
      <c r="I321" s="36">
        <f t="shared" si="73"/>
        <v>-7.3353016798253637E-2</v>
      </c>
      <c r="J321" s="31">
        <v>6317527</v>
      </c>
      <c r="K321" s="36">
        <f t="shared" si="74"/>
        <v>0.35066661619235245</v>
      </c>
      <c r="L321" s="31">
        <v>0</v>
      </c>
      <c r="M321" s="36">
        <f t="shared" si="75"/>
        <v>0</v>
      </c>
      <c r="N321" s="31">
        <f t="shared" si="76"/>
        <v>18156897</v>
      </c>
      <c r="O321" s="36">
        <f t="shared" si="77"/>
        <v>1.0078338615004059</v>
      </c>
      <c r="P321" s="31">
        <v>5246787</v>
      </c>
      <c r="Q321" s="31">
        <v>23354216</v>
      </c>
      <c r="R321" s="31">
        <v>23701312</v>
      </c>
      <c r="S321" s="31">
        <v>28971425</v>
      </c>
      <c r="T321" s="36">
        <f t="shared" si="78"/>
        <v>1.2223553278400792</v>
      </c>
      <c r="U321" s="36">
        <f t="shared" si="79"/>
        <v>0.20407537031711032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34520500</v>
      </c>
      <c r="E322" s="31">
        <v>34520500</v>
      </c>
      <c r="F322" s="31">
        <v>3448137</v>
      </c>
      <c r="G322" s="36">
        <f t="shared" si="72"/>
        <v>9.9886647064787587E-2</v>
      </c>
      <c r="H322" s="31">
        <v>3448137</v>
      </c>
      <c r="I322" s="36">
        <f t="shared" si="73"/>
        <v>9.9886647064787587E-2</v>
      </c>
      <c r="J322" s="31">
        <v>21357938</v>
      </c>
      <c r="K322" s="36">
        <f t="shared" si="74"/>
        <v>0.61870303153198825</v>
      </c>
      <c r="L322" s="31">
        <v>0</v>
      </c>
      <c r="M322" s="36">
        <f t="shared" si="75"/>
        <v>0</v>
      </c>
      <c r="N322" s="31">
        <f t="shared" si="76"/>
        <v>28254212</v>
      </c>
      <c r="O322" s="36">
        <f t="shared" si="77"/>
        <v>0.81847632566156336</v>
      </c>
      <c r="P322" s="31">
        <v>3458967</v>
      </c>
      <c r="Q322" s="31">
        <v>41548117</v>
      </c>
      <c r="R322" s="31">
        <v>42938407</v>
      </c>
      <c r="S322" s="31">
        <v>18382391</v>
      </c>
      <c r="T322" s="36">
        <f t="shared" si="78"/>
        <v>0.42811068887581227</v>
      </c>
      <c r="U322" s="36">
        <f t="shared" si="79"/>
        <v>5.1746579253285736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178128128</v>
      </c>
      <c r="E323" s="32">
        <f>SUM(E318:E322)</f>
        <v>143470245</v>
      </c>
      <c r="F323" s="32">
        <f>SUM(F318:F322)</f>
        <v>68656280</v>
      </c>
      <c r="G323" s="37">
        <f t="shared" si="72"/>
        <v>0.38543199645594434</v>
      </c>
      <c r="H323" s="32">
        <f>SUM(H318:H322)</f>
        <v>42439990</v>
      </c>
      <c r="I323" s="37">
        <f t="shared" si="73"/>
        <v>0.23825540905027645</v>
      </c>
      <c r="J323" s="32">
        <f>SUM(J318:J322)</f>
        <v>17925721</v>
      </c>
      <c r="K323" s="37">
        <f t="shared" si="74"/>
        <v>0.12494382371759384</v>
      </c>
      <c r="L323" s="32">
        <f>SUM(L318:L322)</f>
        <v>0</v>
      </c>
      <c r="M323" s="37">
        <f t="shared" si="75"/>
        <v>0</v>
      </c>
      <c r="N323" s="32">
        <f t="shared" si="76"/>
        <v>129021991</v>
      </c>
      <c r="O323" s="37">
        <f t="shared" si="77"/>
        <v>0.89929442164122597</v>
      </c>
      <c r="P323" s="32">
        <f>SUM(P318:P322)</f>
        <v>28179615</v>
      </c>
      <c r="Q323" s="32">
        <f>SUM(Q318:Q322)</f>
        <v>200440079</v>
      </c>
      <c r="R323" s="32">
        <f>SUM(R318:R322)</f>
        <v>187941318</v>
      </c>
      <c r="S323" s="32">
        <f>SUM(S318:S322)</f>
        <v>167819499</v>
      </c>
      <c r="T323" s="37">
        <f t="shared" si="78"/>
        <v>0.89293562898180801</v>
      </c>
      <c r="U323" s="37">
        <f t="shared" si="79"/>
        <v>-0.36387629852288617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8105850</v>
      </c>
      <c r="E324" s="31">
        <v>8119686</v>
      </c>
      <c r="F324" s="31">
        <v>16234000</v>
      </c>
      <c r="G324" s="36">
        <f t="shared" si="72"/>
        <v>2.0027510995145481</v>
      </c>
      <c r="H324" s="31">
        <v>10984480</v>
      </c>
      <c r="I324" s="36">
        <f t="shared" si="73"/>
        <v>1.3551299370207937</v>
      </c>
      <c r="J324" s="31">
        <v>9747992</v>
      </c>
      <c r="K324" s="36">
        <f t="shared" si="74"/>
        <v>1.2005380503630312</v>
      </c>
      <c r="L324" s="31">
        <v>0</v>
      </c>
      <c r="M324" s="36">
        <f t="shared" si="75"/>
        <v>0</v>
      </c>
      <c r="N324" s="31">
        <f t="shared" si="76"/>
        <v>36966472</v>
      </c>
      <c r="O324" s="36">
        <f t="shared" si="77"/>
        <v>4.5526972348438104</v>
      </c>
      <c r="P324" s="31">
        <v>9372100</v>
      </c>
      <c r="Q324" s="31">
        <v>13602730</v>
      </c>
      <c r="R324" s="31">
        <v>13602730</v>
      </c>
      <c r="S324" s="31">
        <v>21426706</v>
      </c>
      <c r="T324" s="36">
        <f t="shared" si="78"/>
        <v>1.5751768946380615</v>
      </c>
      <c r="U324" s="36">
        <f t="shared" si="79"/>
        <v>4.0107553269811413E-2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18698786</v>
      </c>
      <c r="E325" s="31">
        <v>18698786</v>
      </c>
      <c r="F325" s="31">
        <v>17399816</v>
      </c>
      <c r="G325" s="36">
        <f t="shared" si="72"/>
        <v>0.93053185377917047</v>
      </c>
      <c r="H325" s="31">
        <v>1147</v>
      </c>
      <c r="I325" s="36">
        <f t="shared" si="73"/>
        <v>6.134088063257155E-5</v>
      </c>
      <c r="J325" s="31">
        <v>2837</v>
      </c>
      <c r="K325" s="36">
        <f t="shared" si="74"/>
        <v>1.51721079646561E-4</v>
      </c>
      <c r="L325" s="31">
        <v>0</v>
      </c>
      <c r="M325" s="36">
        <f t="shared" si="75"/>
        <v>0</v>
      </c>
      <c r="N325" s="31">
        <f t="shared" si="76"/>
        <v>17403800</v>
      </c>
      <c r="O325" s="36">
        <f t="shared" si="77"/>
        <v>0.93074491573944962</v>
      </c>
      <c r="P325" s="31">
        <v>14671</v>
      </c>
      <c r="Q325" s="31">
        <v>21008588</v>
      </c>
      <c r="R325" s="31">
        <v>21008588</v>
      </c>
      <c r="S325" s="31">
        <v>19899755</v>
      </c>
      <c r="T325" s="36">
        <f t="shared" si="78"/>
        <v>0.94722001307274906</v>
      </c>
      <c r="U325" s="36">
        <f t="shared" si="79"/>
        <v>-0.8066253152477677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23829871</v>
      </c>
      <c r="E326" s="31">
        <v>38794572</v>
      </c>
      <c r="F326" s="31">
        <v>69926769</v>
      </c>
      <c r="G326" s="36">
        <f t="shared" si="72"/>
        <v>2.934416598394511</v>
      </c>
      <c r="H326" s="31">
        <v>55699323</v>
      </c>
      <c r="I326" s="36">
        <f t="shared" si="73"/>
        <v>2.3373740881769773</v>
      </c>
      <c r="J326" s="31">
        <v>52947030</v>
      </c>
      <c r="K326" s="36">
        <f t="shared" si="74"/>
        <v>1.3648051072711924</v>
      </c>
      <c r="L326" s="31">
        <v>0</v>
      </c>
      <c r="M326" s="36">
        <f t="shared" si="75"/>
        <v>0</v>
      </c>
      <c r="N326" s="31">
        <f t="shared" si="76"/>
        <v>178573122</v>
      </c>
      <c r="O326" s="36">
        <f t="shared" si="77"/>
        <v>4.6030440031662163</v>
      </c>
      <c r="P326" s="31">
        <v>41149294</v>
      </c>
      <c r="Q326" s="31">
        <v>41916645</v>
      </c>
      <c r="R326" s="31">
        <v>30251088</v>
      </c>
      <c r="S326" s="31">
        <v>30248006</v>
      </c>
      <c r="T326" s="36">
        <f t="shared" si="78"/>
        <v>0.99989811936681416</v>
      </c>
      <c r="U326" s="36">
        <f t="shared" si="79"/>
        <v>0.28670567227714772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4650</v>
      </c>
      <c r="E327" s="31">
        <v>4650</v>
      </c>
      <c r="F327" s="31">
        <v>0</v>
      </c>
      <c r="G327" s="36">
        <f t="shared" si="72"/>
        <v>0</v>
      </c>
      <c r="H327" s="31">
        <v>0</v>
      </c>
      <c r="I327" s="36">
        <f t="shared" si="73"/>
        <v>0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0</v>
      </c>
      <c r="O327" s="36">
        <f t="shared" si="77"/>
        <v>0</v>
      </c>
      <c r="P327" s="31">
        <v>0</v>
      </c>
      <c r="Q327" s="31">
        <v>4450</v>
      </c>
      <c r="R327" s="31">
        <v>4450</v>
      </c>
      <c r="S327" s="31">
        <v>0</v>
      </c>
      <c r="T327" s="36">
        <f t="shared" si="78"/>
        <v>0</v>
      </c>
      <c r="U327" s="36">
        <f t="shared" si="79"/>
        <v>0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129679900</v>
      </c>
      <c r="E328" s="31">
        <v>129679900</v>
      </c>
      <c r="F328" s="31">
        <v>57790663</v>
      </c>
      <c r="G328" s="36">
        <f t="shared" si="72"/>
        <v>0.44564086647198214</v>
      </c>
      <c r="H328" s="31">
        <v>52838769</v>
      </c>
      <c r="I328" s="36">
        <f t="shared" si="73"/>
        <v>0.40745534967253982</v>
      </c>
      <c r="J328" s="31">
        <v>46765730</v>
      </c>
      <c r="K328" s="36">
        <f t="shared" si="74"/>
        <v>0.36062435273315296</v>
      </c>
      <c r="L328" s="31">
        <v>0</v>
      </c>
      <c r="M328" s="36">
        <f t="shared" si="75"/>
        <v>0</v>
      </c>
      <c r="N328" s="31">
        <f t="shared" si="76"/>
        <v>157395162</v>
      </c>
      <c r="O328" s="36">
        <f t="shared" si="77"/>
        <v>1.2137205688776749</v>
      </c>
      <c r="P328" s="31">
        <v>39378868</v>
      </c>
      <c r="Q328" s="31">
        <v>115935400</v>
      </c>
      <c r="R328" s="31">
        <v>119884600</v>
      </c>
      <c r="S328" s="31">
        <v>143341832</v>
      </c>
      <c r="T328" s="36">
        <f t="shared" si="78"/>
        <v>1.1956650979358483</v>
      </c>
      <c r="U328" s="36">
        <f t="shared" si="79"/>
        <v>0.18758441710411788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72422470</v>
      </c>
      <c r="E329" s="31">
        <v>72951209</v>
      </c>
      <c r="F329" s="31">
        <v>36738472</v>
      </c>
      <c r="G329" s="36">
        <f t="shared" si="72"/>
        <v>0.50728001958508184</v>
      </c>
      <c r="H329" s="31">
        <v>473961</v>
      </c>
      <c r="I329" s="36">
        <f t="shared" si="73"/>
        <v>6.544391540360333E-3</v>
      </c>
      <c r="J329" s="31">
        <v>35291991</v>
      </c>
      <c r="K329" s="36">
        <f t="shared" si="74"/>
        <v>0.48377527231933881</v>
      </c>
      <c r="L329" s="31">
        <v>0</v>
      </c>
      <c r="M329" s="36">
        <f t="shared" si="75"/>
        <v>0</v>
      </c>
      <c r="N329" s="31">
        <f t="shared" si="76"/>
        <v>72504424</v>
      </c>
      <c r="O329" s="36">
        <f t="shared" si="77"/>
        <v>0.99387556414589373</v>
      </c>
      <c r="P329" s="31">
        <v>13533316</v>
      </c>
      <c r="Q329" s="31">
        <v>69659839</v>
      </c>
      <c r="R329" s="31">
        <v>69566925</v>
      </c>
      <c r="S329" s="31">
        <v>27267597</v>
      </c>
      <c r="T329" s="36">
        <f t="shared" si="78"/>
        <v>0.39196208543068417</v>
      </c>
      <c r="U329" s="36">
        <f t="shared" si="79"/>
        <v>1.6077859262282801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6031000</v>
      </c>
      <c r="E330" s="31">
        <v>6031000</v>
      </c>
      <c r="F330" s="31">
        <v>2096262</v>
      </c>
      <c r="G330" s="36">
        <f t="shared" si="72"/>
        <v>0.34758116398607197</v>
      </c>
      <c r="H330" s="31">
        <v>1676988</v>
      </c>
      <c r="I330" s="36">
        <f t="shared" si="73"/>
        <v>0.27806134969325152</v>
      </c>
      <c r="J330" s="31">
        <v>19887750</v>
      </c>
      <c r="K330" s="36">
        <f t="shared" si="74"/>
        <v>3.2975874647653787</v>
      </c>
      <c r="L330" s="31">
        <v>0</v>
      </c>
      <c r="M330" s="36">
        <f t="shared" si="75"/>
        <v>0</v>
      </c>
      <c r="N330" s="31">
        <f t="shared" si="76"/>
        <v>23661000</v>
      </c>
      <c r="O330" s="36">
        <f t="shared" si="77"/>
        <v>3.9232299784447022</v>
      </c>
      <c r="P330" s="31">
        <v>1208759</v>
      </c>
      <c r="Q330" s="31">
        <v>5835000</v>
      </c>
      <c r="R330" s="31">
        <v>17435000</v>
      </c>
      <c r="S330" s="31">
        <v>4835000</v>
      </c>
      <c r="T330" s="36">
        <f t="shared" si="78"/>
        <v>0.27731574419271582</v>
      </c>
      <c r="U330" s="36">
        <f t="shared" si="79"/>
        <v>15.453031580323291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74389599</v>
      </c>
      <c r="E331" s="31">
        <v>74389599</v>
      </c>
      <c r="F331" s="31">
        <v>44979820</v>
      </c>
      <c r="G331" s="36">
        <f t="shared" si="72"/>
        <v>0.6046520024929829</v>
      </c>
      <c r="H331" s="31">
        <v>31531593</v>
      </c>
      <c r="I331" s="36">
        <f t="shared" si="73"/>
        <v>0.42387099035175602</v>
      </c>
      <c r="J331" s="31">
        <v>12616068</v>
      </c>
      <c r="K331" s="36">
        <f t="shared" si="74"/>
        <v>0.16959451549133905</v>
      </c>
      <c r="L331" s="31">
        <v>0</v>
      </c>
      <c r="M331" s="36">
        <f t="shared" si="75"/>
        <v>0</v>
      </c>
      <c r="N331" s="31">
        <f t="shared" si="76"/>
        <v>89127481</v>
      </c>
      <c r="O331" s="36">
        <f t="shared" si="77"/>
        <v>1.198117508336078</v>
      </c>
      <c r="P331" s="31">
        <v>55343306</v>
      </c>
      <c r="Q331" s="31">
        <v>249117202</v>
      </c>
      <c r="R331" s="31">
        <v>224251809</v>
      </c>
      <c r="S331" s="31">
        <v>212223435</v>
      </c>
      <c r="T331" s="36">
        <f t="shared" si="78"/>
        <v>0.94636219857651183</v>
      </c>
      <c r="U331" s="36">
        <f t="shared" si="79"/>
        <v>-0.77203985609388781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333162126</v>
      </c>
      <c r="E332" s="32">
        <f>SUM(E324:E331)</f>
        <v>348669402</v>
      </c>
      <c r="F332" s="32">
        <f>SUM(F324:F331)</f>
        <v>245165802</v>
      </c>
      <c r="G332" s="37">
        <f t="shared" si="72"/>
        <v>0.73587536777814899</v>
      </c>
      <c r="H332" s="32">
        <f>SUM(H324:H331)</f>
        <v>153206261</v>
      </c>
      <c r="I332" s="37">
        <f t="shared" si="73"/>
        <v>0.45985497463178032</v>
      </c>
      <c r="J332" s="32">
        <f>SUM(J324:J331)</f>
        <v>177259398</v>
      </c>
      <c r="K332" s="37">
        <f t="shared" si="74"/>
        <v>0.50838816650736673</v>
      </c>
      <c r="L332" s="32">
        <f>SUM(L324:L331)</f>
        <v>0</v>
      </c>
      <c r="M332" s="37">
        <f t="shared" si="75"/>
        <v>0</v>
      </c>
      <c r="N332" s="32">
        <f t="shared" si="76"/>
        <v>575631461</v>
      </c>
      <c r="O332" s="37">
        <f t="shared" si="77"/>
        <v>1.6509377011522222</v>
      </c>
      <c r="P332" s="32">
        <f>SUM(P324:P331)</f>
        <v>160000314</v>
      </c>
      <c r="Q332" s="32">
        <f>SUM(Q324:Q331)</f>
        <v>517079854</v>
      </c>
      <c r="R332" s="32">
        <f>SUM(R324:R331)</f>
        <v>496005190</v>
      </c>
      <c r="S332" s="32">
        <f>SUM(S324:S331)</f>
        <v>459242331</v>
      </c>
      <c r="T332" s="37">
        <f t="shared" si="78"/>
        <v>0.92588210820939187</v>
      </c>
      <c r="U332" s="37">
        <f t="shared" si="79"/>
        <v>0.10786906330696322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31341100</v>
      </c>
      <c r="E334" s="31">
        <v>31542023</v>
      </c>
      <c r="F334" s="31">
        <v>13046665</v>
      </c>
      <c r="G334" s="36">
        <f t="shared" si="72"/>
        <v>0.41627974129816758</v>
      </c>
      <c r="H334" s="31">
        <v>209589</v>
      </c>
      <c r="I334" s="36">
        <f t="shared" si="73"/>
        <v>6.6873530284514583E-3</v>
      </c>
      <c r="J334" s="31">
        <v>18273373</v>
      </c>
      <c r="K334" s="36">
        <f t="shared" si="74"/>
        <v>0.57933421074482128</v>
      </c>
      <c r="L334" s="31">
        <v>0</v>
      </c>
      <c r="M334" s="36">
        <f t="shared" si="75"/>
        <v>0</v>
      </c>
      <c r="N334" s="31">
        <f t="shared" si="76"/>
        <v>31529627</v>
      </c>
      <c r="O334" s="36">
        <f t="shared" si="77"/>
        <v>0.99960700047679252</v>
      </c>
      <c r="P334" s="31">
        <v>7601005</v>
      </c>
      <c r="Q334" s="31">
        <v>31268500</v>
      </c>
      <c r="R334" s="31">
        <v>30336500</v>
      </c>
      <c r="S334" s="31">
        <v>30346767</v>
      </c>
      <c r="T334" s="36">
        <f t="shared" si="78"/>
        <v>1.0003384371961168</v>
      </c>
      <c r="U334" s="36">
        <f t="shared" si="79"/>
        <v>1.404073277152166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12222335</v>
      </c>
      <c r="E335" s="31">
        <v>12277551</v>
      </c>
      <c r="F335" s="31">
        <v>5035901</v>
      </c>
      <c r="G335" s="36">
        <f t="shared" si="72"/>
        <v>0.41202446177428453</v>
      </c>
      <c r="H335" s="31">
        <v>86883</v>
      </c>
      <c r="I335" s="36">
        <f t="shared" si="73"/>
        <v>7.1085434984395372E-3</v>
      </c>
      <c r="J335" s="31">
        <v>3024698</v>
      </c>
      <c r="K335" s="36">
        <f t="shared" si="74"/>
        <v>0.24636004362759314</v>
      </c>
      <c r="L335" s="31">
        <v>0</v>
      </c>
      <c r="M335" s="36">
        <f t="shared" si="75"/>
        <v>0</v>
      </c>
      <c r="N335" s="31">
        <f t="shared" si="76"/>
        <v>8147482</v>
      </c>
      <c r="O335" s="36">
        <f t="shared" si="77"/>
        <v>0.66360807623605067</v>
      </c>
      <c r="P335" s="31">
        <v>7996900</v>
      </c>
      <c r="Q335" s="31">
        <v>18169559</v>
      </c>
      <c r="R335" s="31">
        <v>18209843</v>
      </c>
      <c r="S335" s="31">
        <v>17178571</v>
      </c>
      <c r="T335" s="36">
        <f t="shared" si="78"/>
        <v>0.94336733161290842</v>
      </c>
      <c r="U335" s="36">
        <f t="shared" si="79"/>
        <v>-0.6217661843964537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51111466</v>
      </c>
      <c r="E336" s="31">
        <v>49065174</v>
      </c>
      <c r="F336" s="31">
        <v>18796500</v>
      </c>
      <c r="G336" s="36">
        <f t="shared" si="72"/>
        <v>0.3677550551964211</v>
      </c>
      <c r="H336" s="31">
        <v>15225035</v>
      </c>
      <c r="I336" s="36">
        <f t="shared" si="73"/>
        <v>0.29787905124850067</v>
      </c>
      <c r="J336" s="31">
        <v>12521480</v>
      </c>
      <c r="K336" s="36">
        <f t="shared" si="74"/>
        <v>0.25520097004037934</v>
      </c>
      <c r="L336" s="31">
        <v>0</v>
      </c>
      <c r="M336" s="36">
        <f t="shared" si="75"/>
        <v>0</v>
      </c>
      <c r="N336" s="31">
        <f t="shared" si="76"/>
        <v>46543015</v>
      </c>
      <c r="O336" s="36">
        <f t="shared" si="77"/>
        <v>0.94859573921005558</v>
      </c>
      <c r="P336" s="31">
        <v>27361795</v>
      </c>
      <c r="Q336" s="31">
        <v>49808380</v>
      </c>
      <c r="R336" s="31">
        <v>51801568</v>
      </c>
      <c r="S336" s="31">
        <v>47610413</v>
      </c>
      <c r="T336" s="36">
        <f t="shared" si="78"/>
        <v>0.9190921209180386</v>
      </c>
      <c r="U336" s="36">
        <f t="shared" si="79"/>
        <v>-0.54237359062152168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94674901</v>
      </c>
      <c r="E337" s="32">
        <f>SUM(E333:E336)</f>
        <v>92884748</v>
      </c>
      <c r="F337" s="32">
        <f>SUM(F333:F336)</f>
        <v>36879066</v>
      </c>
      <c r="G337" s="37">
        <f t="shared" si="72"/>
        <v>0.38953371601624381</v>
      </c>
      <c r="H337" s="32">
        <f>SUM(H333:H336)</f>
        <v>15521507</v>
      </c>
      <c r="I337" s="37">
        <f t="shared" si="73"/>
        <v>0.16394532062938202</v>
      </c>
      <c r="J337" s="32">
        <f>SUM(J333:J336)</f>
        <v>33819551</v>
      </c>
      <c r="K337" s="37">
        <f t="shared" si="74"/>
        <v>0.36410230665641685</v>
      </c>
      <c r="L337" s="32">
        <f>SUM(L333:L336)</f>
        <v>0</v>
      </c>
      <c r="M337" s="37">
        <f t="shared" si="75"/>
        <v>0</v>
      </c>
      <c r="N337" s="32">
        <f t="shared" si="76"/>
        <v>86220124</v>
      </c>
      <c r="O337" s="37">
        <f t="shared" si="77"/>
        <v>0.9282484568941286</v>
      </c>
      <c r="P337" s="32">
        <f>SUM(P333:P336)</f>
        <v>42959700</v>
      </c>
      <c r="Q337" s="32">
        <f>SUM(Q333:Q336)</f>
        <v>99246439</v>
      </c>
      <c r="R337" s="32">
        <f>SUM(R333:R336)</f>
        <v>100347911</v>
      </c>
      <c r="S337" s="32">
        <f>SUM(S333:S336)</f>
        <v>95135751</v>
      </c>
      <c r="T337" s="37">
        <f t="shared" si="78"/>
        <v>0.94805910807649996</v>
      </c>
      <c r="U337" s="37">
        <f t="shared" si="79"/>
        <v>-0.21276100624538807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849388654</v>
      </c>
      <c r="E338" s="32">
        <f>SUM(E302,E304:E309,E311:E316,E318:E322,E324:E331,E333:E336)</f>
        <v>824766554</v>
      </c>
      <c r="F338" s="32">
        <f>SUM(F302,F304:F309,F311:F316,F318:F322,F324:F331,F333:F336)</f>
        <v>425768384</v>
      </c>
      <c r="G338" s="37">
        <f t="shared" si="72"/>
        <v>0.50126450594194072</v>
      </c>
      <c r="H338" s="32">
        <f>SUM(H302,H304:H309,H311:H316,H318:H322,H324:H331,H333:H336)</f>
        <v>290056717</v>
      </c>
      <c r="I338" s="37">
        <f t="shared" si="73"/>
        <v>0.34148880566516254</v>
      </c>
      <c r="J338" s="32">
        <f>SUM(J302,J304:J309,J311:J316,J318:J322,J324:J331,J333:J336)</f>
        <v>294387106</v>
      </c>
      <c r="K338" s="37">
        <f t="shared" si="74"/>
        <v>0.35693385549191414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1010212207</v>
      </c>
      <c r="O338" s="37">
        <f t="shared" si="77"/>
        <v>1.2248462332773014</v>
      </c>
      <c r="P338" s="32">
        <f>SUM(P302,P304:P309,P311:P316,P318:P322,P324:P331,P333:P336)</f>
        <v>294487499</v>
      </c>
      <c r="Q338" s="32">
        <f>SUM(Q302,Q304:Q309,Q311:Q316,Q318:Q322,Q324:Q331,Q333:Q336)</f>
        <v>1084805671</v>
      </c>
      <c r="R338" s="32">
        <f>SUM(R302,R304:R309,R311:R316,R318:R322,R324:R331,R333:R336)</f>
        <v>1026314834</v>
      </c>
      <c r="S338" s="32">
        <f>SUM(S302,S304:S309,S311:S316,S318:S322,S324:S331,S333:S336)</f>
        <v>938872338</v>
      </c>
      <c r="T338" s="37">
        <f t="shared" si="78"/>
        <v>0.91479953996260766</v>
      </c>
      <c r="U338" s="37">
        <f t="shared" si="79"/>
        <v>-3.4090750996529362E-4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11737249429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16085347943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4243940974</v>
      </c>
      <c r="G339" s="39">
        <f t="shared" si="72"/>
        <v>0.36157883494528231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3968906658</v>
      </c>
      <c r="I339" s="39">
        <f t="shared" si="73"/>
        <v>0.33814623110877745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2688401219</v>
      </c>
      <c r="K339" s="39">
        <f t="shared" si="74"/>
        <v>0.16713354467224534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10901248851</v>
      </c>
      <c r="O339" s="39">
        <f t="shared" si="77"/>
        <v>0.67771296521714286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3029358217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11661209251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11570770645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10975485435</v>
      </c>
      <c r="T339" s="39">
        <f t="shared" si="78"/>
        <v>0.94855267395199505</v>
      </c>
      <c r="U339" s="39">
        <f t="shared" si="79"/>
        <v>-0.11255090140434187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9" manualBreakCount="9">
    <brk id="55" max="16383" man="1"/>
    <brk id="85" max="16383" man="1"/>
    <brk id="103" max="16383" man="1"/>
    <brk id="170" max="16383" man="1"/>
    <brk id="205" max="16383" man="1"/>
    <brk id="231" max="16383" man="1"/>
    <brk id="260" max="16383" man="1"/>
    <brk id="299" max="16383" man="1"/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2171918</v>
      </c>
      <c r="E8" s="31">
        <v>74060022</v>
      </c>
      <c r="F8" s="31">
        <v>0</v>
      </c>
      <c r="G8" s="36">
        <f>IF(($D8       =0),0,($F8       /$D8       ))</f>
        <v>0</v>
      </c>
      <c r="H8" s="31">
        <v>13673569</v>
      </c>
      <c r="I8" s="36">
        <f>IF(($D8       =0),0,($H8       /$D8       ))</f>
        <v>6.2956193557952007</v>
      </c>
      <c r="J8" s="31">
        <v>7203776</v>
      </c>
      <c r="K8" s="36">
        <f>IF(($E8       =0),0,($J8       /$E8       ))</f>
        <v>9.7269428302357241E-2</v>
      </c>
      <c r="L8" s="31">
        <v>0</v>
      </c>
      <c r="M8" s="36">
        <f>IF(($E8       =0),0,($L8       /$E8       ))</f>
        <v>0</v>
      </c>
      <c r="N8" s="31">
        <f>$F8       +$H8       +$J8</f>
        <v>20877345</v>
      </c>
      <c r="O8" s="36">
        <f>IF(($E8       =0),0,($N8       /$E8       ))</f>
        <v>0.28189763432692472</v>
      </c>
      <c r="P8" s="31">
        <v>0</v>
      </c>
      <c r="Q8" s="31">
        <v>4182375</v>
      </c>
      <c r="R8" s="31">
        <v>79182375</v>
      </c>
      <c r="S8" s="31">
        <v>2137902</v>
      </c>
      <c r="T8" s="36">
        <f>IF(($R8       =0),0,($S8       /$R8       ))</f>
        <v>2.6999720581758251E-2</v>
      </c>
      <c r="U8" s="36">
        <f>IF(($P8       =0),0,(($J8       /$P8       )-1))</f>
        <v>0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168611650</v>
      </c>
      <c r="E9" s="31">
        <v>274312160</v>
      </c>
      <c r="F9" s="31">
        <v>11199178</v>
      </c>
      <c r="G9" s="36">
        <f>IF(($D9       =0),0,($F9       /$D9       ))</f>
        <v>6.6419953781366822E-2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       +$J9</f>
        <v>11199178</v>
      </c>
      <c r="O9" s="36">
        <f>IF(($E9       =0),0,($N9       /$E9       ))</f>
        <v>4.0826400112922448E-2</v>
      </c>
      <c r="P9" s="31">
        <v>17320770</v>
      </c>
      <c r="Q9" s="31">
        <v>314212570</v>
      </c>
      <c r="R9" s="31">
        <v>226546080</v>
      </c>
      <c r="S9" s="31">
        <v>44161034</v>
      </c>
      <c r="T9" s="36">
        <f>IF(($R9       =0),0,($S9       /$R9       ))</f>
        <v>0.19493179489135279</v>
      </c>
      <c r="U9" s="36">
        <f>IF(($P9       =0),0,(($J9       /$P9       )-1))</f>
        <v>-1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170783568</v>
      </c>
      <c r="E10" s="32">
        <f>SUM(E8:E9)</f>
        <v>348372182</v>
      </c>
      <c r="F10" s="32">
        <f>SUM(F8:F9)</f>
        <v>11199178</v>
      </c>
      <c r="G10" s="37">
        <f t="shared" ref="G10:G54" si="0">IF(($D10      =0),0,($F10      /$D10      ))</f>
        <v>6.557526658536611E-2</v>
      </c>
      <c r="H10" s="32">
        <f>SUM(H8:H9)</f>
        <v>13673569</v>
      </c>
      <c r="I10" s="37">
        <f t="shared" ref="I10:I54" si="1">IF(($D10      =0),0,($H10      /$D10      ))</f>
        <v>8.0063727208228838E-2</v>
      </c>
      <c r="J10" s="32">
        <f>SUM(J8:J9)</f>
        <v>7203776</v>
      </c>
      <c r="K10" s="37">
        <f t="shared" ref="K10:K54" si="2">IF(($E10      =0),0,($J10      /$E10      ))</f>
        <v>2.0678390446226845E-2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32076523</v>
      </c>
      <c r="O10" s="37">
        <f t="shared" ref="O10:O54" si="5">IF(($E10      =0),0,($N10      /$E10      ))</f>
        <v>9.2075443038675223E-2</v>
      </c>
      <c r="P10" s="32">
        <f>SUM(P8:P9)</f>
        <v>17320770</v>
      </c>
      <c r="Q10" s="32">
        <f>SUM(Q8:Q9)</f>
        <v>318394945</v>
      </c>
      <c r="R10" s="32">
        <f>SUM(R8:R9)</f>
        <v>305728455</v>
      </c>
      <c r="S10" s="32">
        <f>SUM(S8:S9)</f>
        <v>46298936</v>
      </c>
      <c r="T10" s="37">
        <f t="shared" ref="T10:T54" si="6">IF(($R10      =0),0,($S10      /$R10      ))</f>
        <v>0.15143809888418794</v>
      </c>
      <c r="U10" s="37">
        <f t="shared" ref="U10:U54" si="7">IF(($P10      =0),0,(($J10      /$P10      )-1))</f>
        <v>-0.58409608810693747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11251278</v>
      </c>
      <c r="E11" s="31">
        <v>11251278</v>
      </c>
      <c r="F11" s="31">
        <v>1614324</v>
      </c>
      <c r="G11" s="36">
        <f t="shared" si="0"/>
        <v>0.14347916743324626</v>
      </c>
      <c r="H11" s="31">
        <v>1272362</v>
      </c>
      <c r="I11" s="36">
        <f t="shared" si="1"/>
        <v>0.11308599787508583</v>
      </c>
      <c r="J11" s="31">
        <v>2322680</v>
      </c>
      <c r="K11" s="36">
        <f t="shared" si="2"/>
        <v>0.20643699320201669</v>
      </c>
      <c r="L11" s="31">
        <v>0</v>
      </c>
      <c r="M11" s="36">
        <f t="shared" si="3"/>
        <v>0</v>
      </c>
      <c r="N11" s="31">
        <f t="shared" si="4"/>
        <v>5209366</v>
      </c>
      <c r="O11" s="36">
        <f t="shared" si="5"/>
        <v>0.46300215851034876</v>
      </c>
      <c r="P11" s="31">
        <v>2140235</v>
      </c>
      <c r="Q11" s="31">
        <v>6902796</v>
      </c>
      <c r="R11" s="31">
        <v>10024336</v>
      </c>
      <c r="S11" s="31">
        <v>7267537</v>
      </c>
      <c r="T11" s="36">
        <f t="shared" si="6"/>
        <v>0.72498936587919638</v>
      </c>
      <c r="U11" s="36">
        <f t="shared" si="7"/>
        <v>8.5245311846596339E-2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3104480</v>
      </c>
      <c r="E12" s="31">
        <v>3209580</v>
      </c>
      <c r="F12" s="31">
        <v>324415</v>
      </c>
      <c r="G12" s="36">
        <f t="shared" si="0"/>
        <v>0.10449898211616761</v>
      </c>
      <c r="H12" s="31">
        <v>356758</v>
      </c>
      <c r="I12" s="36">
        <f t="shared" si="1"/>
        <v>0.11491715198680616</v>
      </c>
      <c r="J12" s="31">
        <v>1166205</v>
      </c>
      <c r="K12" s="36">
        <f t="shared" si="2"/>
        <v>0.36335127960667751</v>
      </c>
      <c r="L12" s="31">
        <v>0</v>
      </c>
      <c r="M12" s="36">
        <f t="shared" si="3"/>
        <v>0</v>
      </c>
      <c r="N12" s="31">
        <f t="shared" si="4"/>
        <v>1847378</v>
      </c>
      <c r="O12" s="36">
        <f t="shared" si="5"/>
        <v>0.5755824749655718</v>
      </c>
      <c r="P12" s="31">
        <v>203782</v>
      </c>
      <c r="Q12" s="31">
        <v>5961584</v>
      </c>
      <c r="R12" s="31">
        <v>5961584</v>
      </c>
      <c r="S12" s="31">
        <v>855976</v>
      </c>
      <c r="T12" s="36">
        <f t="shared" si="6"/>
        <v>0.14358197418672622</v>
      </c>
      <c r="U12" s="36">
        <f t="shared" si="7"/>
        <v>4.7228067248334007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3898487</v>
      </c>
      <c r="G13" s="36">
        <f t="shared" si="0"/>
        <v>0</v>
      </c>
      <c r="H13" s="31">
        <v>15844858</v>
      </c>
      <c r="I13" s="36">
        <f t="shared" si="1"/>
        <v>0</v>
      </c>
      <c r="J13" s="31">
        <v>9070854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28814199</v>
      </c>
      <c r="O13" s="36">
        <f t="shared" si="5"/>
        <v>0</v>
      </c>
      <c r="P13" s="31">
        <v>34017022</v>
      </c>
      <c r="Q13" s="31">
        <v>20000000</v>
      </c>
      <c r="R13" s="31">
        <v>4493255</v>
      </c>
      <c r="S13" s="31">
        <v>38340910</v>
      </c>
      <c r="T13" s="36">
        <f t="shared" si="6"/>
        <v>8.5329922294639413</v>
      </c>
      <c r="U13" s="36">
        <f t="shared" si="7"/>
        <v>-0.73334367717432758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42376</v>
      </c>
      <c r="E14" s="31">
        <v>42376</v>
      </c>
      <c r="F14" s="31">
        <v>95141</v>
      </c>
      <c r="G14" s="36">
        <f t="shared" si="0"/>
        <v>2.2451623560505949</v>
      </c>
      <c r="H14" s="31">
        <v>1381316</v>
      </c>
      <c r="I14" s="36">
        <f t="shared" si="1"/>
        <v>32.596658485935436</v>
      </c>
      <c r="J14" s="31">
        <v>566357</v>
      </c>
      <c r="K14" s="36">
        <f t="shared" si="2"/>
        <v>13.365041532943176</v>
      </c>
      <c r="L14" s="31">
        <v>0</v>
      </c>
      <c r="M14" s="36">
        <f t="shared" si="3"/>
        <v>0</v>
      </c>
      <c r="N14" s="31">
        <f t="shared" si="4"/>
        <v>2042814</v>
      </c>
      <c r="O14" s="36">
        <f t="shared" si="5"/>
        <v>48.206862374929209</v>
      </c>
      <c r="P14" s="31">
        <v>38305</v>
      </c>
      <c r="Q14" s="31">
        <v>211956</v>
      </c>
      <c r="R14" s="31">
        <v>211956</v>
      </c>
      <c r="S14" s="31">
        <v>42777</v>
      </c>
      <c r="T14" s="36">
        <f t="shared" si="6"/>
        <v>0.20182018909585009</v>
      </c>
      <c r="U14" s="36">
        <f t="shared" si="7"/>
        <v>13.785458817386765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10184972</v>
      </c>
      <c r="E16" s="31">
        <v>12180106</v>
      </c>
      <c r="F16" s="31">
        <v>3190554</v>
      </c>
      <c r="G16" s="36">
        <f t="shared" si="0"/>
        <v>0.3132609495637298</v>
      </c>
      <c r="H16" s="31">
        <v>1630545</v>
      </c>
      <c r="I16" s="36">
        <f t="shared" si="1"/>
        <v>0.16009322362398248</v>
      </c>
      <c r="J16" s="31">
        <v>2057495</v>
      </c>
      <c r="K16" s="36">
        <f t="shared" si="2"/>
        <v>0.16892258573119151</v>
      </c>
      <c r="L16" s="31">
        <v>0</v>
      </c>
      <c r="M16" s="36">
        <f t="shared" si="3"/>
        <v>0</v>
      </c>
      <c r="N16" s="31">
        <f t="shared" si="4"/>
        <v>6878594</v>
      </c>
      <c r="O16" s="36">
        <f t="shared" si="5"/>
        <v>0.56474007697469952</v>
      </c>
      <c r="P16" s="31">
        <v>971772</v>
      </c>
      <c r="Q16" s="31">
        <v>9598972</v>
      </c>
      <c r="R16" s="31">
        <v>9598972</v>
      </c>
      <c r="S16" s="31">
        <v>2727860</v>
      </c>
      <c r="T16" s="36">
        <f t="shared" si="6"/>
        <v>0.2841825145442658</v>
      </c>
      <c r="U16" s="36">
        <f t="shared" si="7"/>
        <v>1.1172610447718188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4644081</v>
      </c>
      <c r="E17" s="31">
        <v>2409294</v>
      </c>
      <c r="F17" s="31">
        <v>1483221</v>
      </c>
      <c r="G17" s="36">
        <f t="shared" si="0"/>
        <v>0.31937879636466288</v>
      </c>
      <c r="H17" s="31">
        <v>92644</v>
      </c>
      <c r="I17" s="36">
        <f t="shared" si="1"/>
        <v>1.9948833795103919E-2</v>
      </c>
      <c r="J17" s="31">
        <v>1043242</v>
      </c>
      <c r="K17" s="36">
        <f t="shared" si="2"/>
        <v>0.43300734572036453</v>
      </c>
      <c r="L17" s="31">
        <v>0</v>
      </c>
      <c r="M17" s="36">
        <f t="shared" si="3"/>
        <v>0</v>
      </c>
      <c r="N17" s="31">
        <f t="shared" si="4"/>
        <v>2619107</v>
      </c>
      <c r="O17" s="36">
        <f t="shared" si="5"/>
        <v>1.08708484726231</v>
      </c>
      <c r="P17" s="31">
        <v>416704</v>
      </c>
      <c r="Q17" s="31">
        <v>3258779</v>
      </c>
      <c r="R17" s="31">
        <v>4129775</v>
      </c>
      <c r="S17" s="31">
        <v>1187776</v>
      </c>
      <c r="T17" s="36">
        <f t="shared" si="6"/>
        <v>0.28761276340720743</v>
      </c>
      <c r="U17" s="36">
        <f t="shared" si="7"/>
        <v>1.5035564813392721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2626000</v>
      </c>
      <c r="E18" s="31">
        <v>2626000</v>
      </c>
      <c r="F18" s="31">
        <v>785036</v>
      </c>
      <c r="G18" s="36">
        <f t="shared" si="0"/>
        <v>0.29894744859101297</v>
      </c>
      <c r="H18" s="31">
        <v>668855</v>
      </c>
      <c r="I18" s="36">
        <f t="shared" si="1"/>
        <v>0.25470487433358718</v>
      </c>
      <c r="J18" s="31">
        <v>549155</v>
      </c>
      <c r="K18" s="36">
        <f t="shared" si="2"/>
        <v>0.20912223914699163</v>
      </c>
      <c r="L18" s="31">
        <v>0</v>
      </c>
      <c r="M18" s="36">
        <f t="shared" si="3"/>
        <v>0</v>
      </c>
      <c r="N18" s="31">
        <f t="shared" si="4"/>
        <v>2003046</v>
      </c>
      <c r="O18" s="36">
        <f t="shared" si="5"/>
        <v>0.76277456207159178</v>
      </c>
      <c r="P18" s="31">
        <v>795176</v>
      </c>
      <c r="Q18" s="31">
        <v>2514000</v>
      </c>
      <c r="R18" s="31">
        <v>2514000</v>
      </c>
      <c r="S18" s="31">
        <v>2002134</v>
      </c>
      <c r="T18" s="36">
        <f t="shared" si="6"/>
        <v>0.79639379474940331</v>
      </c>
      <c r="U18" s="36">
        <f t="shared" si="7"/>
        <v>-0.30939188305482057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31853187</v>
      </c>
      <c r="E19" s="32">
        <f>SUM(E11:E18)</f>
        <v>31718634</v>
      </c>
      <c r="F19" s="32">
        <f>SUM(F11:F18)</f>
        <v>11391178</v>
      </c>
      <c r="G19" s="37">
        <f t="shared" si="0"/>
        <v>0.3576150166700745</v>
      </c>
      <c r="H19" s="32">
        <f>SUM(H11:H18)</f>
        <v>21247338</v>
      </c>
      <c r="I19" s="37">
        <f t="shared" si="1"/>
        <v>0.66703962777727699</v>
      </c>
      <c r="J19" s="32">
        <f>SUM(J11:J18)</f>
        <v>16775988</v>
      </c>
      <c r="K19" s="37">
        <f t="shared" si="2"/>
        <v>0.52890007810550732</v>
      </c>
      <c r="L19" s="32">
        <f>SUM(L11:L18)</f>
        <v>0</v>
      </c>
      <c r="M19" s="37">
        <f t="shared" si="3"/>
        <v>0</v>
      </c>
      <c r="N19" s="32">
        <f t="shared" si="4"/>
        <v>49414504</v>
      </c>
      <c r="O19" s="37">
        <f t="shared" si="5"/>
        <v>1.5579013900787784</v>
      </c>
      <c r="P19" s="32">
        <f>SUM(P11:P18)</f>
        <v>38582996</v>
      </c>
      <c r="Q19" s="32">
        <f>SUM(Q11:Q18)</f>
        <v>48448087</v>
      </c>
      <c r="R19" s="32">
        <f>SUM(R11:R18)</f>
        <v>36933878</v>
      </c>
      <c r="S19" s="32">
        <f>SUM(S11:S18)</f>
        <v>52424970</v>
      </c>
      <c r="T19" s="37">
        <f t="shared" si="6"/>
        <v>1.419427713493828</v>
      </c>
      <c r="U19" s="37">
        <f t="shared" si="7"/>
        <v>-0.56519737347509258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30075750</v>
      </c>
      <c r="E20" s="31">
        <v>38875750</v>
      </c>
      <c r="F20" s="31">
        <v>3658192</v>
      </c>
      <c r="G20" s="36">
        <f t="shared" si="0"/>
        <v>0.12163261099058212</v>
      </c>
      <c r="H20" s="31">
        <v>15701122</v>
      </c>
      <c r="I20" s="36">
        <f t="shared" si="1"/>
        <v>0.52205255064295986</v>
      </c>
      <c r="J20" s="31">
        <v>5650295</v>
      </c>
      <c r="K20" s="36">
        <f t="shared" si="2"/>
        <v>0.14534240496967904</v>
      </c>
      <c r="L20" s="31">
        <v>0</v>
      </c>
      <c r="M20" s="36">
        <f t="shared" si="3"/>
        <v>0</v>
      </c>
      <c r="N20" s="31">
        <f t="shared" si="4"/>
        <v>25009609</v>
      </c>
      <c r="O20" s="36">
        <f t="shared" si="5"/>
        <v>0.64332158222027869</v>
      </c>
      <c r="P20" s="31">
        <v>17240405</v>
      </c>
      <c r="Q20" s="31">
        <v>49782450</v>
      </c>
      <c r="R20" s="31">
        <v>50082450</v>
      </c>
      <c r="S20" s="31">
        <v>37626840</v>
      </c>
      <c r="T20" s="36">
        <f t="shared" si="6"/>
        <v>0.75129790974682753</v>
      </c>
      <c r="U20" s="36">
        <f t="shared" si="7"/>
        <v>-0.6722643696595294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21341153</v>
      </c>
      <c r="E21" s="31">
        <v>32740043</v>
      </c>
      <c r="F21" s="31">
        <v>8440205</v>
      </c>
      <c r="G21" s="36">
        <f t="shared" si="0"/>
        <v>0.39548964388194019</v>
      </c>
      <c r="H21" s="31">
        <v>12449649</v>
      </c>
      <c r="I21" s="36">
        <f t="shared" si="1"/>
        <v>0.58336346681924822</v>
      </c>
      <c r="J21" s="31">
        <v>4171280</v>
      </c>
      <c r="K21" s="36">
        <f t="shared" si="2"/>
        <v>0.12740606357786396</v>
      </c>
      <c r="L21" s="31">
        <v>0</v>
      </c>
      <c r="M21" s="36">
        <f t="shared" si="3"/>
        <v>0</v>
      </c>
      <c r="N21" s="31">
        <f t="shared" si="4"/>
        <v>25061134</v>
      </c>
      <c r="O21" s="36">
        <f t="shared" si="5"/>
        <v>0.76545818831087054</v>
      </c>
      <c r="P21" s="31">
        <v>4816783</v>
      </c>
      <c r="Q21" s="31">
        <v>15081063</v>
      </c>
      <c r="R21" s="31">
        <v>15081063</v>
      </c>
      <c r="S21" s="31">
        <v>10913807</v>
      </c>
      <c r="T21" s="36">
        <f t="shared" si="6"/>
        <v>0.72367624218531545</v>
      </c>
      <c r="U21" s="36">
        <f t="shared" si="7"/>
        <v>-0.13401122699527879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1327000</v>
      </c>
      <c r="E22" s="31">
        <v>1327000</v>
      </c>
      <c r="F22" s="31">
        <v>92149</v>
      </c>
      <c r="G22" s="36">
        <f t="shared" si="0"/>
        <v>6.9441597588545595E-2</v>
      </c>
      <c r="H22" s="31">
        <v>344210</v>
      </c>
      <c r="I22" s="36">
        <f t="shared" si="1"/>
        <v>0.25938960060286359</v>
      </c>
      <c r="J22" s="31">
        <v>412904</v>
      </c>
      <c r="K22" s="36">
        <f t="shared" si="2"/>
        <v>0.31115599095704599</v>
      </c>
      <c r="L22" s="31">
        <v>0</v>
      </c>
      <c r="M22" s="36">
        <f t="shared" si="3"/>
        <v>0</v>
      </c>
      <c r="N22" s="31">
        <f t="shared" si="4"/>
        <v>849263</v>
      </c>
      <c r="O22" s="36">
        <f t="shared" si="5"/>
        <v>0.6399871891484552</v>
      </c>
      <c r="P22" s="31">
        <v>357287</v>
      </c>
      <c r="Q22" s="31">
        <v>1207003</v>
      </c>
      <c r="R22" s="31">
        <v>1207003</v>
      </c>
      <c r="S22" s="31">
        <v>1096237</v>
      </c>
      <c r="T22" s="36">
        <f t="shared" si="6"/>
        <v>0.90823055120824059</v>
      </c>
      <c r="U22" s="36">
        <f t="shared" si="7"/>
        <v>0.15566477369733578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7665587</v>
      </c>
      <c r="E23" s="31">
        <v>5627542</v>
      </c>
      <c r="F23" s="31">
        <v>2375142</v>
      </c>
      <c r="G23" s="36">
        <f t="shared" si="0"/>
        <v>0.30984476466055372</v>
      </c>
      <c r="H23" s="31">
        <v>1905735</v>
      </c>
      <c r="I23" s="36">
        <f t="shared" si="1"/>
        <v>0.24860914108730356</v>
      </c>
      <c r="J23" s="31">
        <v>-592572</v>
      </c>
      <c r="K23" s="36">
        <f t="shared" si="2"/>
        <v>-0.10529854774962141</v>
      </c>
      <c r="L23" s="31">
        <v>0</v>
      </c>
      <c r="M23" s="36">
        <f t="shared" si="3"/>
        <v>0</v>
      </c>
      <c r="N23" s="31">
        <f t="shared" si="4"/>
        <v>3688305</v>
      </c>
      <c r="O23" s="36">
        <f t="shared" si="5"/>
        <v>0.65540248300234805</v>
      </c>
      <c r="P23" s="31">
        <v>1444191</v>
      </c>
      <c r="Q23" s="31">
        <v>6323016</v>
      </c>
      <c r="R23" s="31">
        <v>4320329</v>
      </c>
      <c r="S23" s="31">
        <v>2743199</v>
      </c>
      <c r="T23" s="36">
        <f t="shared" si="6"/>
        <v>0.63495141226513074</v>
      </c>
      <c r="U23" s="36">
        <f t="shared" si="7"/>
        <v>-1.4103141481978492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3953670</v>
      </c>
      <c r="E24" s="31">
        <v>3553670</v>
      </c>
      <c r="F24" s="31">
        <v>724254</v>
      </c>
      <c r="G24" s="36">
        <f t="shared" si="0"/>
        <v>0.18318524307795037</v>
      </c>
      <c r="H24" s="31">
        <v>946741</v>
      </c>
      <c r="I24" s="36">
        <f t="shared" si="1"/>
        <v>0.23945878133481044</v>
      </c>
      <c r="J24" s="31">
        <v>741740</v>
      </c>
      <c r="K24" s="36">
        <f t="shared" si="2"/>
        <v>0.20872506451077336</v>
      </c>
      <c r="L24" s="31">
        <v>0</v>
      </c>
      <c r="M24" s="36">
        <f t="shared" si="3"/>
        <v>0</v>
      </c>
      <c r="N24" s="31">
        <f t="shared" si="4"/>
        <v>2412735</v>
      </c>
      <c r="O24" s="36">
        <f t="shared" si="5"/>
        <v>0.67894177005743361</v>
      </c>
      <c r="P24" s="31">
        <v>694681</v>
      </c>
      <c r="Q24" s="31">
        <v>3790671</v>
      </c>
      <c r="R24" s="31">
        <v>3790671</v>
      </c>
      <c r="S24" s="31">
        <v>2100441</v>
      </c>
      <c r="T24" s="36">
        <f t="shared" si="6"/>
        <v>0.55410796663704132</v>
      </c>
      <c r="U24" s="36">
        <f t="shared" si="7"/>
        <v>6.7741884404496355E-2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59116743</v>
      </c>
      <c r="E25" s="31">
        <v>57958335</v>
      </c>
      <c r="F25" s="31">
        <v>4892982</v>
      </c>
      <c r="G25" s="36">
        <f t="shared" si="0"/>
        <v>8.2768125436139137E-2</v>
      </c>
      <c r="H25" s="31">
        <v>1068878</v>
      </c>
      <c r="I25" s="36">
        <f t="shared" si="1"/>
        <v>1.8080799884391464E-2</v>
      </c>
      <c r="J25" s="31">
        <v>3782817</v>
      </c>
      <c r="K25" s="36">
        <f t="shared" si="2"/>
        <v>6.5267868719831243E-2</v>
      </c>
      <c r="L25" s="31">
        <v>0</v>
      </c>
      <c r="M25" s="36">
        <f t="shared" si="3"/>
        <v>0</v>
      </c>
      <c r="N25" s="31">
        <f t="shared" si="4"/>
        <v>9744677</v>
      </c>
      <c r="O25" s="36">
        <f t="shared" si="5"/>
        <v>0.16813245239015234</v>
      </c>
      <c r="P25" s="31">
        <v>1100101</v>
      </c>
      <c r="Q25" s="31">
        <v>84877112</v>
      </c>
      <c r="R25" s="31">
        <v>86095988</v>
      </c>
      <c r="S25" s="31">
        <v>8538626</v>
      </c>
      <c r="T25" s="36">
        <f t="shared" si="6"/>
        <v>9.9175654967801757E-2</v>
      </c>
      <c r="U25" s="36">
        <f t="shared" si="7"/>
        <v>2.4386088186448336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127522</v>
      </c>
      <c r="Q26" s="31">
        <v>3297996</v>
      </c>
      <c r="R26" s="31">
        <v>0</v>
      </c>
      <c r="S26" s="31">
        <v>1499469</v>
      </c>
      <c r="T26" s="36">
        <f t="shared" si="6"/>
        <v>0</v>
      </c>
      <c r="U26" s="36">
        <f t="shared" si="7"/>
        <v>-1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123479903</v>
      </c>
      <c r="E27" s="32">
        <f>SUM(E20:E26)</f>
        <v>140082340</v>
      </c>
      <c r="F27" s="32">
        <f>SUM(F20:F26)</f>
        <v>20182924</v>
      </c>
      <c r="G27" s="37">
        <f t="shared" si="0"/>
        <v>0.163451084019721</v>
      </c>
      <c r="H27" s="32">
        <f>SUM(H20:H26)</f>
        <v>32416335</v>
      </c>
      <c r="I27" s="37">
        <f t="shared" si="1"/>
        <v>0.26252316540935411</v>
      </c>
      <c r="J27" s="32">
        <f>SUM(J20:J26)</f>
        <v>14166464</v>
      </c>
      <c r="K27" s="37">
        <f t="shared" si="2"/>
        <v>0.10112954994898</v>
      </c>
      <c r="L27" s="32">
        <f>SUM(L20:L26)</f>
        <v>0</v>
      </c>
      <c r="M27" s="37">
        <f t="shared" si="3"/>
        <v>0</v>
      </c>
      <c r="N27" s="32">
        <f t="shared" si="4"/>
        <v>66765723</v>
      </c>
      <c r="O27" s="37">
        <f t="shared" si="5"/>
        <v>0.47661770213147497</v>
      </c>
      <c r="P27" s="32">
        <f>SUM(P20:P26)</f>
        <v>25780970</v>
      </c>
      <c r="Q27" s="32">
        <f>SUM(Q20:Q26)</f>
        <v>164359311</v>
      </c>
      <c r="R27" s="32">
        <f>SUM(R20:R26)</f>
        <v>160577504</v>
      </c>
      <c r="S27" s="32">
        <f>SUM(S20:S26)</f>
        <v>64518619</v>
      </c>
      <c r="T27" s="37">
        <f t="shared" si="6"/>
        <v>0.40179114379558423</v>
      </c>
      <c r="U27" s="37">
        <f t="shared" si="7"/>
        <v>-0.45050694368753386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1385191</v>
      </c>
      <c r="E28" s="31">
        <v>1385191</v>
      </c>
      <c r="F28" s="31">
        <v>-232869</v>
      </c>
      <c r="G28" s="36">
        <f t="shared" si="0"/>
        <v>-0.16811327824105124</v>
      </c>
      <c r="H28" s="31">
        <v>-64427</v>
      </c>
      <c r="I28" s="36">
        <f t="shared" si="1"/>
        <v>-4.6511275340368224E-2</v>
      </c>
      <c r="J28" s="31">
        <v>-6839</v>
      </c>
      <c r="K28" s="36">
        <f t="shared" si="2"/>
        <v>-4.9372252635196158E-3</v>
      </c>
      <c r="L28" s="31">
        <v>0</v>
      </c>
      <c r="M28" s="36">
        <f t="shared" si="3"/>
        <v>0</v>
      </c>
      <c r="N28" s="31">
        <f t="shared" si="4"/>
        <v>-304135</v>
      </c>
      <c r="O28" s="36">
        <f t="shared" si="5"/>
        <v>-0.21956177884493908</v>
      </c>
      <c r="P28" s="31">
        <v>33685</v>
      </c>
      <c r="Q28" s="31">
        <v>1073598</v>
      </c>
      <c r="R28" s="31">
        <v>1082492</v>
      </c>
      <c r="S28" s="31">
        <v>164986</v>
      </c>
      <c r="T28" s="36">
        <f t="shared" si="6"/>
        <v>0.15241313561670664</v>
      </c>
      <c r="U28" s="36">
        <f t="shared" si="7"/>
        <v>-1.2030280540299836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150000</v>
      </c>
      <c r="E29" s="31">
        <v>20000</v>
      </c>
      <c r="F29" s="31">
        <v>158568</v>
      </c>
      <c r="G29" s="36">
        <f t="shared" si="0"/>
        <v>1.0571200000000001</v>
      </c>
      <c r="H29" s="31">
        <v>850768</v>
      </c>
      <c r="I29" s="36">
        <f t="shared" si="1"/>
        <v>5.6717866666666668</v>
      </c>
      <c r="J29" s="31">
        <v>21252</v>
      </c>
      <c r="K29" s="36">
        <f t="shared" si="2"/>
        <v>1.0626</v>
      </c>
      <c r="L29" s="31">
        <v>0</v>
      </c>
      <c r="M29" s="36">
        <f t="shared" si="3"/>
        <v>0</v>
      </c>
      <c r="N29" s="31">
        <f t="shared" si="4"/>
        <v>1030588</v>
      </c>
      <c r="O29" s="36">
        <f t="shared" si="5"/>
        <v>51.529400000000003</v>
      </c>
      <c r="P29" s="31">
        <v>525199</v>
      </c>
      <c r="Q29" s="31">
        <v>3158300</v>
      </c>
      <c r="R29" s="31">
        <v>3158300</v>
      </c>
      <c r="S29" s="31">
        <v>1695685</v>
      </c>
      <c r="T29" s="36">
        <f t="shared" si="6"/>
        <v>0.53689801475477317</v>
      </c>
      <c r="U29" s="36">
        <f t="shared" si="7"/>
        <v>-0.95953533803377389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1450001</v>
      </c>
      <c r="E30" s="31">
        <v>1500000</v>
      </c>
      <c r="F30" s="31">
        <v>229486</v>
      </c>
      <c r="G30" s="36">
        <f t="shared" si="0"/>
        <v>0.15826609774751879</v>
      </c>
      <c r="H30" s="31">
        <v>336470</v>
      </c>
      <c r="I30" s="36">
        <f t="shared" si="1"/>
        <v>0.23204811582888563</v>
      </c>
      <c r="J30" s="31">
        <v>313756</v>
      </c>
      <c r="K30" s="36">
        <f t="shared" si="2"/>
        <v>0.20917066666666667</v>
      </c>
      <c r="L30" s="31">
        <v>0</v>
      </c>
      <c r="M30" s="36">
        <f t="shared" si="3"/>
        <v>0</v>
      </c>
      <c r="N30" s="31">
        <f t="shared" si="4"/>
        <v>879712</v>
      </c>
      <c r="O30" s="36">
        <f t="shared" si="5"/>
        <v>0.5864746666666667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49465294</v>
      </c>
      <c r="E31" s="31">
        <v>49621171</v>
      </c>
      <c r="F31" s="31">
        <v>606111</v>
      </c>
      <c r="G31" s="36">
        <f t="shared" si="0"/>
        <v>1.2253257809404712E-2</v>
      </c>
      <c r="H31" s="31">
        <v>421142</v>
      </c>
      <c r="I31" s="36">
        <f t="shared" si="1"/>
        <v>8.5138885457751445E-3</v>
      </c>
      <c r="J31" s="31">
        <v>444321</v>
      </c>
      <c r="K31" s="36">
        <f t="shared" si="2"/>
        <v>8.9542626875935682E-3</v>
      </c>
      <c r="L31" s="31">
        <v>0</v>
      </c>
      <c r="M31" s="36">
        <f t="shared" si="3"/>
        <v>0</v>
      </c>
      <c r="N31" s="31">
        <f t="shared" si="4"/>
        <v>1471574</v>
      </c>
      <c r="O31" s="36">
        <f t="shared" si="5"/>
        <v>2.9656172362397492E-2</v>
      </c>
      <c r="P31" s="31">
        <v>2287742</v>
      </c>
      <c r="Q31" s="31">
        <v>32558622</v>
      </c>
      <c r="R31" s="31">
        <v>32580602</v>
      </c>
      <c r="S31" s="31">
        <v>12271795</v>
      </c>
      <c r="T31" s="36">
        <f t="shared" si="6"/>
        <v>0.37665955343612129</v>
      </c>
      <c r="U31" s="36">
        <f t="shared" si="7"/>
        <v>-0.80578185826898308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300000</v>
      </c>
      <c r="E33" s="31">
        <v>300000</v>
      </c>
      <c r="F33" s="31">
        <v>61556</v>
      </c>
      <c r="G33" s="36">
        <f t="shared" si="0"/>
        <v>0.20518666666666666</v>
      </c>
      <c r="H33" s="31">
        <v>100450</v>
      </c>
      <c r="I33" s="36">
        <f t="shared" si="1"/>
        <v>0.33483333333333332</v>
      </c>
      <c r="J33" s="31">
        <v>84324</v>
      </c>
      <c r="K33" s="36">
        <f t="shared" si="2"/>
        <v>0.28108</v>
      </c>
      <c r="L33" s="31">
        <v>0</v>
      </c>
      <c r="M33" s="36">
        <f t="shared" si="3"/>
        <v>0</v>
      </c>
      <c r="N33" s="31">
        <f t="shared" si="4"/>
        <v>246330</v>
      </c>
      <c r="O33" s="36">
        <f t="shared" si="5"/>
        <v>0.82110000000000005</v>
      </c>
      <c r="P33" s="31">
        <v>6119366</v>
      </c>
      <c r="Q33" s="31">
        <v>300000</v>
      </c>
      <c r="R33" s="31">
        <v>300000</v>
      </c>
      <c r="S33" s="31">
        <v>12939175</v>
      </c>
      <c r="T33" s="36">
        <f t="shared" si="6"/>
        <v>43.130583333333334</v>
      </c>
      <c r="U33" s="36">
        <f t="shared" si="7"/>
        <v>-0.98622014110612111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52750486</v>
      </c>
      <c r="E35" s="32">
        <f>SUM(E28:E34)</f>
        <v>52826362</v>
      </c>
      <c r="F35" s="32">
        <f>SUM(F28:F34)</f>
        <v>822852</v>
      </c>
      <c r="G35" s="37">
        <f t="shared" si="0"/>
        <v>1.5598946330086893E-2</v>
      </c>
      <c r="H35" s="32">
        <f>SUM(H28:H34)</f>
        <v>1644403</v>
      </c>
      <c r="I35" s="37">
        <f t="shared" si="1"/>
        <v>3.1173229380294241E-2</v>
      </c>
      <c r="J35" s="32">
        <f>SUM(J28:J34)</f>
        <v>856814</v>
      </c>
      <c r="K35" s="37">
        <f t="shared" si="2"/>
        <v>1.6219439831953598E-2</v>
      </c>
      <c r="L35" s="32">
        <f>SUM(L28:L34)</f>
        <v>0</v>
      </c>
      <c r="M35" s="37">
        <f t="shared" si="3"/>
        <v>0</v>
      </c>
      <c r="N35" s="32">
        <f t="shared" si="4"/>
        <v>3324069</v>
      </c>
      <c r="O35" s="37">
        <f t="shared" si="5"/>
        <v>6.2924435341581916E-2</v>
      </c>
      <c r="P35" s="32">
        <f>SUM(P28:P34)</f>
        <v>8965992</v>
      </c>
      <c r="Q35" s="32">
        <f>SUM(Q28:Q34)</f>
        <v>37090520</v>
      </c>
      <c r="R35" s="32">
        <f>SUM(R28:R34)</f>
        <v>37121394</v>
      </c>
      <c r="S35" s="32">
        <f>SUM(S28:S34)</f>
        <v>27071641</v>
      </c>
      <c r="T35" s="37">
        <f t="shared" si="6"/>
        <v>0.72927328645039569</v>
      </c>
      <c r="U35" s="37">
        <f t="shared" si="7"/>
        <v>-0.90443734502551421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139818278</v>
      </c>
      <c r="E36" s="31">
        <v>100775948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148040959</v>
      </c>
      <c r="R36" s="31">
        <v>132234826</v>
      </c>
      <c r="S36" s="31">
        <v>0</v>
      </c>
      <c r="T36" s="36">
        <f t="shared" si="6"/>
        <v>0</v>
      </c>
      <c r="U36" s="36">
        <f t="shared" si="7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4106682</v>
      </c>
      <c r="E37" s="31">
        <v>4524294</v>
      </c>
      <c r="F37" s="31">
        <v>1331474</v>
      </c>
      <c r="G37" s="36">
        <f t="shared" si="0"/>
        <v>0.32422135436831973</v>
      </c>
      <c r="H37" s="31">
        <v>0</v>
      </c>
      <c r="I37" s="36">
        <f t="shared" si="1"/>
        <v>0</v>
      </c>
      <c r="J37" s="31">
        <v>2556476</v>
      </c>
      <c r="K37" s="36">
        <f t="shared" si="2"/>
        <v>0.56505523292694948</v>
      </c>
      <c r="L37" s="31">
        <v>0</v>
      </c>
      <c r="M37" s="36">
        <f t="shared" si="3"/>
        <v>0</v>
      </c>
      <c r="N37" s="31">
        <f t="shared" si="4"/>
        <v>3887950</v>
      </c>
      <c r="O37" s="36">
        <f t="shared" si="5"/>
        <v>0.85934954713376277</v>
      </c>
      <c r="P37" s="31">
        <v>484000</v>
      </c>
      <c r="Q37" s="31">
        <v>2934746</v>
      </c>
      <c r="R37" s="31">
        <v>3090529</v>
      </c>
      <c r="S37" s="31">
        <v>3078311</v>
      </c>
      <c r="T37" s="36">
        <f t="shared" si="6"/>
        <v>0.99604663149900874</v>
      </c>
      <c r="U37" s="36">
        <f t="shared" si="7"/>
        <v>4.2819752066115706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3162750</v>
      </c>
      <c r="E38" s="31">
        <v>3162750</v>
      </c>
      <c r="F38" s="31">
        <v>1023264</v>
      </c>
      <c r="G38" s="36">
        <f t="shared" si="0"/>
        <v>0.32353616314915817</v>
      </c>
      <c r="H38" s="31">
        <v>909610</v>
      </c>
      <c r="I38" s="36">
        <f t="shared" si="1"/>
        <v>0.28760098015967117</v>
      </c>
      <c r="J38" s="31">
        <v>863370</v>
      </c>
      <c r="K38" s="36">
        <f t="shared" si="2"/>
        <v>0.2729807920322504</v>
      </c>
      <c r="L38" s="31">
        <v>0</v>
      </c>
      <c r="M38" s="36">
        <f t="shared" si="3"/>
        <v>0</v>
      </c>
      <c r="N38" s="31">
        <f t="shared" si="4"/>
        <v>2796244</v>
      </c>
      <c r="O38" s="36">
        <f t="shared" si="5"/>
        <v>0.88411793534107974</v>
      </c>
      <c r="P38" s="31">
        <v>549575</v>
      </c>
      <c r="Q38" s="31">
        <v>2385000</v>
      </c>
      <c r="R38" s="31">
        <v>2385000</v>
      </c>
      <c r="S38" s="31">
        <v>2094083</v>
      </c>
      <c r="T38" s="36">
        <f t="shared" si="6"/>
        <v>0.87802222222222226</v>
      </c>
      <c r="U38" s="36">
        <f t="shared" si="7"/>
        <v>0.57097757357958412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28025754</v>
      </c>
      <c r="E39" s="31">
        <v>29393754</v>
      </c>
      <c r="F39" s="31">
        <v>4919521</v>
      </c>
      <c r="G39" s="36">
        <f t="shared" si="0"/>
        <v>0.1755357233207713</v>
      </c>
      <c r="H39" s="31">
        <v>6054519</v>
      </c>
      <c r="I39" s="36">
        <f t="shared" si="1"/>
        <v>0.21603411633456857</v>
      </c>
      <c r="J39" s="31">
        <v>6071317</v>
      </c>
      <c r="K39" s="36">
        <f t="shared" si="2"/>
        <v>0.20655126255734466</v>
      </c>
      <c r="L39" s="31">
        <v>0</v>
      </c>
      <c r="M39" s="36">
        <f t="shared" si="3"/>
        <v>0</v>
      </c>
      <c r="N39" s="31">
        <f t="shared" si="4"/>
        <v>17045357</v>
      </c>
      <c r="O39" s="36">
        <f t="shared" si="5"/>
        <v>0.57989724619727034</v>
      </c>
      <c r="P39" s="31">
        <v>8152364</v>
      </c>
      <c r="Q39" s="31">
        <v>29097000</v>
      </c>
      <c r="R39" s="31">
        <v>29097000</v>
      </c>
      <c r="S39" s="31">
        <v>18233395</v>
      </c>
      <c r="T39" s="36">
        <f t="shared" si="6"/>
        <v>0.6266417500085919</v>
      </c>
      <c r="U39" s="36">
        <f t="shared" si="7"/>
        <v>-0.25526914647088872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175113464</v>
      </c>
      <c r="E40" s="32">
        <f>SUM(E36:E39)</f>
        <v>137856746</v>
      </c>
      <c r="F40" s="32">
        <f>SUM(F36:F39)</f>
        <v>7274259</v>
      </c>
      <c r="G40" s="37">
        <f t="shared" si="0"/>
        <v>4.1540261004716347E-2</v>
      </c>
      <c r="H40" s="32">
        <f>SUM(H36:H39)</f>
        <v>6964129</v>
      </c>
      <c r="I40" s="37">
        <f t="shared" si="1"/>
        <v>3.9769237846839695E-2</v>
      </c>
      <c r="J40" s="32">
        <f>SUM(J36:J39)</f>
        <v>9491163</v>
      </c>
      <c r="K40" s="37">
        <f t="shared" si="2"/>
        <v>6.8848012704434497E-2</v>
      </c>
      <c r="L40" s="32">
        <f>SUM(L36:L39)</f>
        <v>0</v>
      </c>
      <c r="M40" s="37">
        <f t="shared" si="3"/>
        <v>0</v>
      </c>
      <c r="N40" s="32">
        <f t="shared" si="4"/>
        <v>23729551</v>
      </c>
      <c r="O40" s="37">
        <f t="shared" si="5"/>
        <v>0.17213195355706423</v>
      </c>
      <c r="P40" s="32">
        <f>SUM(P36:P39)</f>
        <v>9185939</v>
      </c>
      <c r="Q40" s="32">
        <f>SUM(Q36:Q39)</f>
        <v>182457705</v>
      </c>
      <c r="R40" s="32">
        <f>SUM(R36:R39)</f>
        <v>166807355</v>
      </c>
      <c r="S40" s="32">
        <f>SUM(S36:S39)</f>
        <v>23405789</v>
      </c>
      <c r="T40" s="37">
        <f t="shared" si="6"/>
        <v>0.14031628881112587</v>
      </c>
      <c r="U40" s="37">
        <f t="shared" si="7"/>
        <v>3.3227305341348323E-2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8114004</v>
      </c>
      <c r="E41" s="31">
        <v>8557889</v>
      </c>
      <c r="F41" s="31">
        <v>0</v>
      </c>
      <c r="G41" s="36">
        <f t="shared" si="0"/>
        <v>0</v>
      </c>
      <c r="H41" s="31">
        <v>1709086</v>
      </c>
      <c r="I41" s="36">
        <f t="shared" si="1"/>
        <v>0.21063410863489837</v>
      </c>
      <c r="J41" s="31">
        <v>2361910</v>
      </c>
      <c r="K41" s="36">
        <f t="shared" si="2"/>
        <v>0.27599212843260762</v>
      </c>
      <c r="L41" s="31">
        <v>0</v>
      </c>
      <c r="M41" s="36">
        <f t="shared" si="3"/>
        <v>0</v>
      </c>
      <c r="N41" s="31">
        <f t="shared" si="4"/>
        <v>4070996</v>
      </c>
      <c r="O41" s="36">
        <f t="shared" si="5"/>
        <v>0.47570095849572247</v>
      </c>
      <c r="P41" s="31">
        <v>4328739</v>
      </c>
      <c r="Q41" s="31">
        <v>8113000</v>
      </c>
      <c r="R41" s="31">
        <v>12913000</v>
      </c>
      <c r="S41" s="31">
        <v>9935521</v>
      </c>
      <c r="T41" s="36">
        <f t="shared" si="6"/>
        <v>0.76942004181832258</v>
      </c>
      <c r="U41" s="36">
        <f t="shared" si="7"/>
        <v>-0.45436534750651403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33153350</v>
      </c>
      <c r="E42" s="31">
        <v>7527350</v>
      </c>
      <c r="F42" s="31">
        <v>1603131</v>
      </c>
      <c r="G42" s="36">
        <f t="shared" si="0"/>
        <v>4.8355022946399082E-2</v>
      </c>
      <c r="H42" s="31">
        <v>7416053</v>
      </c>
      <c r="I42" s="36">
        <f t="shared" si="1"/>
        <v>0.22368940092026898</v>
      </c>
      <c r="J42" s="31">
        <v>-4521510</v>
      </c>
      <c r="K42" s="36">
        <f t="shared" si="2"/>
        <v>-0.60067752927657148</v>
      </c>
      <c r="L42" s="31">
        <v>0</v>
      </c>
      <c r="M42" s="36">
        <f t="shared" si="3"/>
        <v>0</v>
      </c>
      <c r="N42" s="31">
        <f t="shared" si="4"/>
        <v>4497674</v>
      </c>
      <c r="O42" s="36">
        <f t="shared" si="5"/>
        <v>0.5975109434263054</v>
      </c>
      <c r="P42" s="31">
        <v>29199330</v>
      </c>
      <c r="Q42" s="31">
        <v>33335120</v>
      </c>
      <c r="R42" s="31">
        <v>65764036</v>
      </c>
      <c r="S42" s="31">
        <v>62859454</v>
      </c>
      <c r="T42" s="36">
        <f t="shared" si="6"/>
        <v>0.95583327641265814</v>
      </c>
      <c r="U42" s="36">
        <f t="shared" si="7"/>
        <v>-1.1548497859368692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6007250</v>
      </c>
      <c r="E43" s="31">
        <v>12055082</v>
      </c>
      <c r="F43" s="31">
        <v>15624090</v>
      </c>
      <c r="G43" s="36">
        <f t="shared" si="0"/>
        <v>2.6008722793291441</v>
      </c>
      <c r="H43" s="31">
        <v>53119725</v>
      </c>
      <c r="I43" s="36">
        <f t="shared" si="1"/>
        <v>8.842602688418161</v>
      </c>
      <c r="J43" s="31">
        <v>2321666</v>
      </c>
      <c r="K43" s="36">
        <f t="shared" si="2"/>
        <v>0.19258815493747783</v>
      </c>
      <c r="L43" s="31">
        <v>0</v>
      </c>
      <c r="M43" s="36">
        <f t="shared" si="3"/>
        <v>0</v>
      </c>
      <c r="N43" s="31">
        <f t="shared" si="4"/>
        <v>71065481</v>
      </c>
      <c r="O43" s="36">
        <f t="shared" si="5"/>
        <v>5.8950640899829629</v>
      </c>
      <c r="P43" s="31">
        <v>18147062</v>
      </c>
      <c r="Q43" s="31">
        <v>5227950</v>
      </c>
      <c r="R43" s="31">
        <v>5227950</v>
      </c>
      <c r="S43" s="31">
        <v>100488741</v>
      </c>
      <c r="T43" s="36">
        <f t="shared" si="6"/>
        <v>19.221442630476574</v>
      </c>
      <c r="U43" s="36">
        <f t="shared" si="7"/>
        <v>-0.8720638084556056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26156400</v>
      </c>
      <c r="E44" s="31">
        <v>26156400</v>
      </c>
      <c r="F44" s="31">
        <v>781727</v>
      </c>
      <c r="G44" s="36">
        <f t="shared" si="0"/>
        <v>2.9886643421877628E-2</v>
      </c>
      <c r="H44" s="31">
        <v>428066</v>
      </c>
      <c r="I44" s="36">
        <f t="shared" si="1"/>
        <v>1.6365631355997001E-2</v>
      </c>
      <c r="J44" s="31">
        <v>757060</v>
      </c>
      <c r="K44" s="36">
        <f t="shared" si="2"/>
        <v>2.8943585508709149E-2</v>
      </c>
      <c r="L44" s="31">
        <v>0</v>
      </c>
      <c r="M44" s="36">
        <f t="shared" si="3"/>
        <v>0</v>
      </c>
      <c r="N44" s="31">
        <f t="shared" si="4"/>
        <v>1966853</v>
      </c>
      <c r="O44" s="36">
        <f t="shared" si="5"/>
        <v>7.5195860286583774E-2</v>
      </c>
      <c r="P44" s="31">
        <v>512246</v>
      </c>
      <c r="Q44" s="31">
        <v>26140400</v>
      </c>
      <c r="R44" s="31">
        <v>26140400</v>
      </c>
      <c r="S44" s="31">
        <v>1466166</v>
      </c>
      <c r="T44" s="36">
        <f t="shared" si="6"/>
        <v>5.6088124129699622E-2</v>
      </c>
      <c r="U44" s="36">
        <f t="shared" si="7"/>
        <v>0.47792271681965315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13997065</v>
      </c>
      <c r="E45" s="31">
        <v>20041166</v>
      </c>
      <c r="F45" s="31">
        <v>4476775</v>
      </c>
      <c r="G45" s="36">
        <f t="shared" si="0"/>
        <v>0.3198366943355625</v>
      </c>
      <c r="H45" s="31">
        <v>4054795</v>
      </c>
      <c r="I45" s="36">
        <f t="shared" si="1"/>
        <v>0.28968894550393243</v>
      </c>
      <c r="J45" s="31">
        <v>3716964</v>
      </c>
      <c r="K45" s="36">
        <f t="shared" si="2"/>
        <v>0.18546645439691484</v>
      </c>
      <c r="L45" s="31">
        <v>0</v>
      </c>
      <c r="M45" s="36">
        <f t="shared" si="3"/>
        <v>0</v>
      </c>
      <c r="N45" s="31">
        <f t="shared" si="4"/>
        <v>12248534</v>
      </c>
      <c r="O45" s="36">
        <f t="shared" si="5"/>
        <v>0.61116873140015904</v>
      </c>
      <c r="P45" s="31">
        <v>3953487</v>
      </c>
      <c r="Q45" s="31">
        <v>22382265</v>
      </c>
      <c r="R45" s="31">
        <v>19323340</v>
      </c>
      <c r="S45" s="31">
        <v>12998095</v>
      </c>
      <c r="T45" s="36">
        <f t="shared" si="6"/>
        <v>0.6726629557830065</v>
      </c>
      <c r="U45" s="36">
        <f t="shared" si="7"/>
        <v>-5.9826426645642194E-2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36736613</v>
      </c>
      <c r="E46" s="31">
        <v>36736613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22944044</v>
      </c>
      <c r="R46" s="31">
        <v>36944044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124164682</v>
      </c>
      <c r="E47" s="32">
        <f>SUM(E41:E46)</f>
        <v>111074500</v>
      </c>
      <c r="F47" s="32">
        <f>SUM(F41:F46)</f>
        <v>22485723</v>
      </c>
      <c r="G47" s="37">
        <f t="shared" si="0"/>
        <v>0.18109596575940975</v>
      </c>
      <c r="H47" s="32">
        <f>SUM(H41:H46)</f>
        <v>66727725</v>
      </c>
      <c r="I47" s="37">
        <f t="shared" si="1"/>
        <v>0.53741308659736264</v>
      </c>
      <c r="J47" s="32">
        <f>SUM(J41:J46)</f>
        <v>4636090</v>
      </c>
      <c r="K47" s="37">
        <f t="shared" si="2"/>
        <v>4.1738562856461207E-2</v>
      </c>
      <c r="L47" s="32">
        <f>SUM(L41:L46)</f>
        <v>0</v>
      </c>
      <c r="M47" s="37">
        <f t="shared" si="3"/>
        <v>0</v>
      </c>
      <c r="N47" s="32">
        <f t="shared" si="4"/>
        <v>93849538</v>
      </c>
      <c r="O47" s="37">
        <f t="shared" si="5"/>
        <v>0.84492424453857551</v>
      </c>
      <c r="P47" s="32">
        <f>SUM(P41:P46)</f>
        <v>56140864</v>
      </c>
      <c r="Q47" s="32">
        <f>SUM(Q41:Q46)</f>
        <v>118142779</v>
      </c>
      <c r="R47" s="32">
        <f>SUM(R41:R46)</f>
        <v>166312770</v>
      </c>
      <c r="S47" s="32">
        <f>SUM(S41:S46)</f>
        <v>187747977</v>
      </c>
      <c r="T47" s="37">
        <f t="shared" si="6"/>
        <v>1.1288849136479417</v>
      </c>
      <c r="U47" s="37">
        <f t="shared" si="7"/>
        <v>-0.91742040165252892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3044050</v>
      </c>
      <c r="E48" s="31">
        <v>3044050</v>
      </c>
      <c r="F48" s="31">
        <v>710919</v>
      </c>
      <c r="G48" s="36">
        <f t="shared" si="0"/>
        <v>0.23354379855784235</v>
      </c>
      <c r="H48" s="31">
        <v>928291</v>
      </c>
      <c r="I48" s="36">
        <f t="shared" si="1"/>
        <v>0.30495261247351391</v>
      </c>
      <c r="J48" s="31">
        <v>1512391</v>
      </c>
      <c r="K48" s="36">
        <f t="shared" si="2"/>
        <v>0.49683513739918855</v>
      </c>
      <c r="L48" s="31">
        <v>0</v>
      </c>
      <c r="M48" s="36">
        <f t="shared" si="3"/>
        <v>0</v>
      </c>
      <c r="N48" s="31">
        <f t="shared" si="4"/>
        <v>3151601</v>
      </c>
      <c r="O48" s="36">
        <f t="shared" si="5"/>
        <v>1.0353315484305448</v>
      </c>
      <c r="P48" s="31">
        <v>267525</v>
      </c>
      <c r="Q48" s="31">
        <v>2889192</v>
      </c>
      <c r="R48" s="31">
        <v>2889192</v>
      </c>
      <c r="S48" s="31">
        <v>282525</v>
      </c>
      <c r="T48" s="36">
        <f t="shared" si="6"/>
        <v>9.7786855286876057E-2</v>
      </c>
      <c r="U48" s="36">
        <f t="shared" si="7"/>
        <v>4.6532697878702924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1498694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798397</v>
      </c>
      <c r="K50" s="36">
        <f t="shared" si="2"/>
        <v>0.53272849561017788</v>
      </c>
      <c r="L50" s="31">
        <v>0</v>
      </c>
      <c r="M50" s="36">
        <f t="shared" si="3"/>
        <v>0</v>
      </c>
      <c r="N50" s="31">
        <f t="shared" si="4"/>
        <v>798397</v>
      </c>
      <c r="O50" s="36">
        <f t="shared" si="5"/>
        <v>0.53272849561017788</v>
      </c>
      <c r="P50" s="31">
        <v>49937</v>
      </c>
      <c r="Q50" s="31">
        <v>1236000</v>
      </c>
      <c r="R50" s="31">
        <v>0</v>
      </c>
      <c r="S50" s="31">
        <v>49937</v>
      </c>
      <c r="T50" s="36">
        <f t="shared" si="6"/>
        <v>0</v>
      </c>
      <c r="U50" s="36">
        <f t="shared" si="7"/>
        <v>14.988084987083726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276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276</v>
      </c>
      <c r="O51" s="36">
        <f t="shared" si="5"/>
        <v>0</v>
      </c>
      <c r="P51" s="31">
        <v>759</v>
      </c>
      <c r="Q51" s="31">
        <v>0</v>
      </c>
      <c r="R51" s="31">
        <v>0</v>
      </c>
      <c r="S51" s="31">
        <v>1119</v>
      </c>
      <c r="T51" s="36">
        <f t="shared" si="6"/>
        <v>0</v>
      </c>
      <c r="U51" s="36">
        <f t="shared" si="7"/>
        <v>-1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3044050</v>
      </c>
      <c r="E53" s="32">
        <f>SUM(E48:E52)</f>
        <v>4542744</v>
      </c>
      <c r="F53" s="32">
        <f>SUM(F48:F52)</f>
        <v>711195</v>
      </c>
      <c r="G53" s="37">
        <f t="shared" si="0"/>
        <v>0.23363446723936859</v>
      </c>
      <c r="H53" s="32">
        <f>SUM(H48:H52)</f>
        <v>928291</v>
      </c>
      <c r="I53" s="37">
        <f t="shared" si="1"/>
        <v>0.30495261247351391</v>
      </c>
      <c r="J53" s="32">
        <f>SUM(J48:J52)</f>
        <v>2310788</v>
      </c>
      <c r="K53" s="37">
        <f t="shared" si="2"/>
        <v>0.50867669408621752</v>
      </c>
      <c r="L53" s="32">
        <f>SUM(L48:L52)</f>
        <v>0</v>
      </c>
      <c r="M53" s="37">
        <f t="shared" si="3"/>
        <v>0</v>
      </c>
      <c r="N53" s="32">
        <f t="shared" si="4"/>
        <v>3950274</v>
      </c>
      <c r="O53" s="37">
        <f t="shared" si="5"/>
        <v>0.86957882724626345</v>
      </c>
      <c r="P53" s="32">
        <f>SUM(P48:P52)</f>
        <v>318221</v>
      </c>
      <c r="Q53" s="32">
        <f>SUM(Q48:Q52)</f>
        <v>4125192</v>
      </c>
      <c r="R53" s="32">
        <f>SUM(R48:R52)</f>
        <v>2889192</v>
      </c>
      <c r="S53" s="32">
        <f>SUM(S48:S52)</f>
        <v>333581</v>
      </c>
      <c r="T53" s="37">
        <f t="shared" si="6"/>
        <v>0.11545823192089691</v>
      </c>
      <c r="U53" s="37">
        <f t="shared" si="7"/>
        <v>6.2615823594294531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681189340</v>
      </c>
      <c r="E54" s="32">
        <f>SUM(E8:E9,E11:E18,E20:E26,E28:E34,E36:E39,E41:E46,E48:E52)</f>
        <v>826473508</v>
      </c>
      <c r="F54" s="32">
        <f>SUM(F8:F9,F11:F18,F20:F26,F28:F34,F36:F39,F41:F46,F48:F52)</f>
        <v>74067309</v>
      </c>
      <c r="G54" s="37">
        <f t="shared" si="0"/>
        <v>0.10873233717955716</v>
      </c>
      <c r="H54" s="32">
        <f>SUM(H8:H9,H11:H18,H20:H26,H28:H34,H36:H39,H41:H46,H48:H52)</f>
        <v>143601790</v>
      </c>
      <c r="I54" s="37">
        <f t="shared" si="1"/>
        <v>0.21081038936986302</v>
      </c>
      <c r="J54" s="32">
        <f>SUM(J8:J9,J11:J18,J20:J26,J28:J34,J36:J39,J41:J46,J48:J52)</f>
        <v>55441083</v>
      </c>
      <c r="K54" s="37">
        <f t="shared" si="2"/>
        <v>6.7081500451433712E-2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273110182</v>
      </c>
      <c r="O54" s="37">
        <f t="shared" si="5"/>
        <v>0.33045243357032078</v>
      </c>
      <c r="P54" s="32">
        <f>SUM(P8:P9,P11:P18,P20:P26,P28:P34,P36:P39,P41:P46,P48:P52)</f>
        <v>156295752</v>
      </c>
      <c r="Q54" s="32">
        <f>SUM(Q8:Q9,Q11:Q18,Q20:Q26,Q28:Q34,Q36:Q39,Q41:Q46,Q48:Q52)</f>
        <v>873018539</v>
      </c>
      <c r="R54" s="32">
        <f>SUM(R8:R9,R11:R18,R20:R26,R28:R34,R36:R39,R41:R46,R48:R52)</f>
        <v>876370548</v>
      </c>
      <c r="S54" s="32">
        <f>SUM(S8:S9,S11:S18,S20:S26,S28:S34,S36:S39,S41:S46,S48:S52)</f>
        <v>401801513</v>
      </c>
      <c r="T54" s="37">
        <f t="shared" si="6"/>
        <v>0.45848358769811148</v>
      </c>
      <c r="U54" s="37">
        <f t="shared" si="7"/>
        <v>-0.64528093508261186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18061620</v>
      </c>
      <c r="E57" s="31">
        <v>18061620</v>
      </c>
      <c r="F57" s="31">
        <v>4170959</v>
      </c>
      <c r="G57" s="36">
        <f t="shared" ref="G57:G85" si="8">IF(($D57      =0),0,($F57      /$D57      ))</f>
        <v>0.23092939614497482</v>
      </c>
      <c r="H57" s="31">
        <v>5522334</v>
      </c>
      <c r="I57" s="36">
        <f t="shared" ref="I57:I85" si="9">IF(($D57      =0),0,($H57      /$D57      ))</f>
        <v>0.30574965036358864</v>
      </c>
      <c r="J57" s="31">
        <v>5458522</v>
      </c>
      <c r="K57" s="36">
        <f t="shared" ref="K57:K85" si="10">IF(($E57      =0),0,($J57      /$E57      ))</f>
        <v>0.30221663394534931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15151815</v>
      </c>
      <c r="O57" s="36">
        <f t="shared" ref="O57:O85" si="13">IF(($E57      =0),0,($N57      /$E57      ))</f>
        <v>0.83889568045391272</v>
      </c>
      <c r="P57" s="31">
        <v>4639230</v>
      </c>
      <c r="Q57" s="31">
        <v>19256880</v>
      </c>
      <c r="R57" s="31">
        <v>22193760</v>
      </c>
      <c r="S57" s="31">
        <v>11022161</v>
      </c>
      <c r="T57" s="36">
        <f t="shared" ref="T57:T85" si="14">IF(($R57      =0),0,($S57      /$R57      ))</f>
        <v>0.49663333297287166</v>
      </c>
      <c r="U57" s="36">
        <f t="shared" ref="U57:U85" si="15">IF(($P57      =0),0,(($J57      /$P57      )-1))</f>
        <v>0.17660085833209394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18061620</v>
      </c>
      <c r="E58" s="32">
        <f>E57</f>
        <v>18061620</v>
      </c>
      <c r="F58" s="32">
        <f>F57</f>
        <v>4170959</v>
      </c>
      <c r="G58" s="37">
        <f t="shared" si="8"/>
        <v>0.23092939614497482</v>
      </c>
      <c r="H58" s="32">
        <f>H57</f>
        <v>5522334</v>
      </c>
      <c r="I58" s="37">
        <f t="shared" si="9"/>
        <v>0.30574965036358864</v>
      </c>
      <c r="J58" s="32">
        <f>J57</f>
        <v>5458522</v>
      </c>
      <c r="K58" s="37">
        <f t="shared" si="10"/>
        <v>0.30221663394534931</v>
      </c>
      <c r="L58" s="32">
        <f>L57</f>
        <v>0</v>
      </c>
      <c r="M58" s="37">
        <f t="shared" si="11"/>
        <v>0</v>
      </c>
      <c r="N58" s="32">
        <f t="shared" si="12"/>
        <v>15151815</v>
      </c>
      <c r="O58" s="37">
        <f t="shared" si="13"/>
        <v>0.83889568045391272</v>
      </c>
      <c r="P58" s="32">
        <f>P57</f>
        <v>4639230</v>
      </c>
      <c r="Q58" s="32">
        <f>Q57</f>
        <v>19256880</v>
      </c>
      <c r="R58" s="32">
        <f>R57</f>
        <v>22193760</v>
      </c>
      <c r="S58" s="32">
        <f>S57</f>
        <v>11022161</v>
      </c>
      <c r="T58" s="37">
        <f t="shared" si="14"/>
        <v>0.49663333297287166</v>
      </c>
      <c r="U58" s="37">
        <f t="shared" si="15"/>
        <v>0.17660085833209394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6027158</v>
      </c>
      <c r="E65" s="31">
        <v>6027158</v>
      </c>
      <c r="F65" s="31">
        <v>0</v>
      </c>
      <c r="G65" s="36">
        <f t="shared" si="8"/>
        <v>0</v>
      </c>
      <c r="H65" s="31">
        <v>548665</v>
      </c>
      <c r="I65" s="36">
        <f t="shared" si="9"/>
        <v>9.1032124925213509E-2</v>
      </c>
      <c r="J65" s="31">
        <v>465283</v>
      </c>
      <c r="K65" s="36">
        <f t="shared" si="10"/>
        <v>7.7197743944990321E-2</v>
      </c>
      <c r="L65" s="31">
        <v>0</v>
      </c>
      <c r="M65" s="36">
        <f t="shared" si="11"/>
        <v>0</v>
      </c>
      <c r="N65" s="31">
        <f t="shared" si="12"/>
        <v>1013948</v>
      </c>
      <c r="O65" s="36">
        <f t="shared" si="13"/>
        <v>0.16822986887020383</v>
      </c>
      <c r="P65" s="31">
        <v>179520</v>
      </c>
      <c r="Q65" s="31">
        <v>3759545</v>
      </c>
      <c r="R65" s="31">
        <v>3759545</v>
      </c>
      <c r="S65" s="31">
        <v>179520</v>
      </c>
      <c r="T65" s="36">
        <f t="shared" si="14"/>
        <v>4.7750459164606358E-2</v>
      </c>
      <c r="U65" s="36">
        <f t="shared" si="15"/>
        <v>1.5918170677361854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90000</v>
      </c>
      <c r="E66" s="31">
        <v>5190000</v>
      </c>
      <c r="F66" s="31">
        <v>15834</v>
      </c>
      <c r="G66" s="36">
        <f t="shared" si="8"/>
        <v>0.17593333333333333</v>
      </c>
      <c r="H66" s="31">
        <v>80311</v>
      </c>
      <c r="I66" s="36">
        <f t="shared" si="9"/>
        <v>0.8923444444444445</v>
      </c>
      <c r="J66" s="31">
        <v>5085646</v>
      </c>
      <c r="K66" s="36">
        <f t="shared" si="10"/>
        <v>0.97989325626204238</v>
      </c>
      <c r="L66" s="31">
        <v>0</v>
      </c>
      <c r="M66" s="36">
        <f t="shared" si="11"/>
        <v>0</v>
      </c>
      <c r="N66" s="31">
        <f t="shared" si="12"/>
        <v>5181791</v>
      </c>
      <c r="O66" s="36">
        <f t="shared" si="13"/>
        <v>0.99841830443159918</v>
      </c>
      <c r="P66" s="31">
        <v>13304</v>
      </c>
      <c r="Q66" s="31">
        <v>66466</v>
      </c>
      <c r="R66" s="31">
        <v>90000</v>
      </c>
      <c r="S66" s="31">
        <v>45311</v>
      </c>
      <c r="T66" s="36">
        <f t="shared" si="14"/>
        <v>0.50345555555555555</v>
      </c>
      <c r="U66" s="36">
        <f t="shared" si="15"/>
        <v>381.26443174984968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50000000</v>
      </c>
      <c r="R67" s="31">
        <v>50000000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3021856</v>
      </c>
      <c r="E68" s="31">
        <v>2883930</v>
      </c>
      <c r="F68" s="31">
        <v>-4605805</v>
      </c>
      <c r="G68" s="36">
        <f t="shared" si="8"/>
        <v>-1.5241642884373048</v>
      </c>
      <c r="H68" s="31">
        <v>-5862789</v>
      </c>
      <c r="I68" s="36">
        <f t="shared" si="9"/>
        <v>-1.94012851704383</v>
      </c>
      <c r="J68" s="31">
        <v>1072424</v>
      </c>
      <c r="K68" s="36">
        <f t="shared" si="10"/>
        <v>0.37186200774637385</v>
      </c>
      <c r="L68" s="31">
        <v>0</v>
      </c>
      <c r="M68" s="36">
        <f t="shared" si="11"/>
        <v>0</v>
      </c>
      <c r="N68" s="31">
        <f t="shared" si="12"/>
        <v>-9396170</v>
      </c>
      <c r="O68" s="36">
        <f t="shared" si="13"/>
        <v>-3.2581130609966262</v>
      </c>
      <c r="P68" s="31">
        <v>-8736157</v>
      </c>
      <c r="Q68" s="31">
        <v>4952530</v>
      </c>
      <c r="R68" s="31">
        <v>4916868</v>
      </c>
      <c r="S68" s="31">
        <v>-8704742</v>
      </c>
      <c r="T68" s="36">
        <f t="shared" si="14"/>
        <v>-1.770383504295824</v>
      </c>
      <c r="U68" s="36">
        <f t="shared" si="15"/>
        <v>-1.1227569513688913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9139014</v>
      </c>
      <c r="E70" s="32">
        <f>SUM(E64:E69)</f>
        <v>14101088</v>
      </c>
      <c r="F70" s="32">
        <f>SUM(F64:F69)</f>
        <v>-4589971</v>
      </c>
      <c r="G70" s="37">
        <f t="shared" si="8"/>
        <v>-0.50223919123003857</v>
      </c>
      <c r="H70" s="32">
        <f>SUM(H64:H69)</f>
        <v>-5233813</v>
      </c>
      <c r="I70" s="37">
        <f t="shared" si="9"/>
        <v>-0.57268902312656489</v>
      </c>
      <c r="J70" s="32">
        <f>SUM(J64:J69)</f>
        <v>6623353</v>
      </c>
      <c r="K70" s="37">
        <f t="shared" si="10"/>
        <v>0.46970510360618983</v>
      </c>
      <c r="L70" s="32">
        <f>SUM(L64:L69)</f>
        <v>0</v>
      </c>
      <c r="M70" s="37">
        <f t="shared" si="11"/>
        <v>0</v>
      </c>
      <c r="N70" s="32">
        <f t="shared" si="12"/>
        <v>-3200431</v>
      </c>
      <c r="O70" s="37">
        <f t="shared" si="13"/>
        <v>-0.22696340878093946</v>
      </c>
      <c r="P70" s="32">
        <f>SUM(P64:P69)</f>
        <v>-8543333</v>
      </c>
      <c r="Q70" s="32">
        <f>SUM(Q64:Q69)</f>
        <v>58778541</v>
      </c>
      <c r="R70" s="32">
        <f>SUM(R64:R69)</f>
        <v>58766413</v>
      </c>
      <c r="S70" s="32">
        <f>SUM(S64:S69)</f>
        <v>-8479911</v>
      </c>
      <c r="T70" s="37">
        <f t="shared" si="14"/>
        <v>-0.14429859790829841</v>
      </c>
      <c r="U70" s="37">
        <f t="shared" si="15"/>
        <v>-1.7752656954844204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65161000</v>
      </c>
      <c r="E71" s="31">
        <v>65163872</v>
      </c>
      <c r="F71" s="31">
        <v>26838877</v>
      </c>
      <c r="G71" s="36">
        <f t="shared" si="8"/>
        <v>0.41188559107441569</v>
      </c>
      <c r="H71" s="31">
        <v>20624000</v>
      </c>
      <c r="I71" s="36">
        <f t="shared" si="9"/>
        <v>0.31650834087874646</v>
      </c>
      <c r="J71" s="31">
        <v>15820557</v>
      </c>
      <c r="K71" s="36">
        <f t="shared" si="10"/>
        <v>0.24278110729822808</v>
      </c>
      <c r="L71" s="31">
        <v>0</v>
      </c>
      <c r="M71" s="36">
        <f t="shared" si="11"/>
        <v>0</v>
      </c>
      <c r="N71" s="31">
        <f t="shared" si="12"/>
        <v>63283434</v>
      </c>
      <c r="O71" s="36">
        <f t="shared" si="13"/>
        <v>0.97114293638045324</v>
      </c>
      <c r="P71" s="31">
        <v>35601524</v>
      </c>
      <c r="Q71" s="31">
        <v>62428662</v>
      </c>
      <c r="R71" s="31">
        <v>62428662</v>
      </c>
      <c r="S71" s="31">
        <v>61031249</v>
      </c>
      <c r="T71" s="36">
        <f t="shared" si="14"/>
        <v>0.97761584254360601</v>
      </c>
      <c r="U71" s="36">
        <f t="shared" si="15"/>
        <v>-0.55562135486110087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439000</v>
      </c>
      <c r="G72" s="36">
        <f t="shared" si="8"/>
        <v>0</v>
      </c>
      <c r="H72" s="31">
        <v>790000</v>
      </c>
      <c r="I72" s="36">
        <f t="shared" si="9"/>
        <v>0</v>
      </c>
      <c r="J72" s="31">
        <v>16405253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17634253</v>
      </c>
      <c r="O72" s="36">
        <f t="shared" si="13"/>
        <v>0</v>
      </c>
      <c r="P72" s="31">
        <v>0</v>
      </c>
      <c r="Q72" s="31">
        <v>1552000</v>
      </c>
      <c r="R72" s="31">
        <v>1552000</v>
      </c>
      <c r="S72" s="31">
        <v>388000</v>
      </c>
      <c r="T72" s="36">
        <f t="shared" si="14"/>
        <v>0.25</v>
      </c>
      <c r="U72" s="36">
        <f t="shared" si="15"/>
        <v>0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9510021</v>
      </c>
      <c r="E73" s="31">
        <v>9510021</v>
      </c>
      <c r="F73" s="31">
        <v>3954795</v>
      </c>
      <c r="G73" s="36">
        <f t="shared" si="8"/>
        <v>0.41585554858396212</v>
      </c>
      <c r="H73" s="31">
        <v>0</v>
      </c>
      <c r="I73" s="36">
        <f t="shared" si="9"/>
        <v>0</v>
      </c>
      <c r="J73" s="31">
        <v>3168267</v>
      </c>
      <c r="K73" s="36">
        <f t="shared" si="10"/>
        <v>0.33315036843767221</v>
      </c>
      <c r="L73" s="31">
        <v>0</v>
      </c>
      <c r="M73" s="36">
        <f t="shared" si="11"/>
        <v>0</v>
      </c>
      <c r="N73" s="31">
        <f t="shared" si="12"/>
        <v>7123062</v>
      </c>
      <c r="O73" s="36">
        <f t="shared" si="13"/>
        <v>0.74900591702163433</v>
      </c>
      <c r="P73" s="31">
        <v>0</v>
      </c>
      <c r="Q73" s="31">
        <v>9193587</v>
      </c>
      <c r="R73" s="31">
        <v>9164399</v>
      </c>
      <c r="S73" s="31">
        <v>3820435</v>
      </c>
      <c r="T73" s="36">
        <f t="shared" si="14"/>
        <v>0.41687785527452481</v>
      </c>
      <c r="U73" s="36">
        <f t="shared" si="15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100000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59587</v>
      </c>
      <c r="E75" s="31">
        <v>59587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45035</v>
      </c>
      <c r="K75" s="36">
        <f t="shared" si="10"/>
        <v>0.75578565794552499</v>
      </c>
      <c r="L75" s="31">
        <v>0</v>
      </c>
      <c r="M75" s="36">
        <f t="shared" si="11"/>
        <v>0</v>
      </c>
      <c r="N75" s="31">
        <f t="shared" si="12"/>
        <v>45035</v>
      </c>
      <c r="O75" s="36">
        <f t="shared" si="13"/>
        <v>0.75578565794552499</v>
      </c>
      <c r="P75" s="31">
        <v>0</v>
      </c>
      <c r="Q75" s="31">
        <v>57075</v>
      </c>
      <c r="R75" s="31">
        <v>57075</v>
      </c>
      <c r="S75" s="31">
        <v>304</v>
      </c>
      <c r="T75" s="36">
        <f t="shared" si="14"/>
        <v>5.3263250109505033E-3</v>
      </c>
      <c r="U75" s="36">
        <f t="shared" si="15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2518751</v>
      </c>
      <c r="E76" s="31">
        <v>2518751</v>
      </c>
      <c r="F76" s="31">
        <v>502121</v>
      </c>
      <c r="G76" s="36">
        <f t="shared" si="8"/>
        <v>0.19935317147268627</v>
      </c>
      <c r="H76" s="31">
        <v>322039</v>
      </c>
      <c r="I76" s="36">
        <f t="shared" si="9"/>
        <v>0.12785662417603011</v>
      </c>
      <c r="J76" s="31">
        <v>105361</v>
      </c>
      <c r="K76" s="36">
        <f t="shared" si="10"/>
        <v>4.1830653367482533E-2</v>
      </c>
      <c r="L76" s="31">
        <v>0</v>
      </c>
      <c r="M76" s="36">
        <f t="shared" si="11"/>
        <v>0</v>
      </c>
      <c r="N76" s="31">
        <f t="shared" si="12"/>
        <v>929521</v>
      </c>
      <c r="O76" s="36">
        <f t="shared" si="13"/>
        <v>0.36904044901619892</v>
      </c>
      <c r="P76" s="31">
        <v>1510554</v>
      </c>
      <c r="Q76" s="31">
        <v>2304900</v>
      </c>
      <c r="R76" s="31">
        <v>2429904</v>
      </c>
      <c r="S76" s="31">
        <v>2552167</v>
      </c>
      <c r="T76" s="36">
        <f t="shared" si="14"/>
        <v>1.0503159795613324</v>
      </c>
      <c r="U76" s="36">
        <f t="shared" si="15"/>
        <v>-0.93025009367424139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5005512</v>
      </c>
      <c r="E77" s="31">
        <v>5541936</v>
      </c>
      <c r="F77" s="31">
        <v>2815250</v>
      </c>
      <c r="G77" s="36">
        <f t="shared" si="8"/>
        <v>0.56242997719314225</v>
      </c>
      <c r="H77" s="31">
        <v>2556212</v>
      </c>
      <c r="I77" s="36">
        <f t="shared" si="9"/>
        <v>0.51067942699967561</v>
      </c>
      <c r="J77" s="31">
        <v>619406</v>
      </c>
      <c r="K77" s="36">
        <f t="shared" si="10"/>
        <v>0.11176707923007412</v>
      </c>
      <c r="L77" s="31">
        <v>0</v>
      </c>
      <c r="M77" s="36">
        <f t="shared" si="11"/>
        <v>0</v>
      </c>
      <c r="N77" s="31">
        <f t="shared" si="12"/>
        <v>5990868</v>
      </c>
      <c r="O77" s="36">
        <f t="shared" si="13"/>
        <v>1.0810063486839256</v>
      </c>
      <c r="P77" s="31">
        <v>586655</v>
      </c>
      <c r="Q77" s="31">
        <v>1913004</v>
      </c>
      <c r="R77" s="31">
        <v>0</v>
      </c>
      <c r="S77" s="31">
        <v>2107867</v>
      </c>
      <c r="T77" s="36">
        <f t="shared" si="14"/>
        <v>0</v>
      </c>
      <c r="U77" s="36">
        <f t="shared" si="15"/>
        <v>5.5826678371444949E-2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82254871</v>
      </c>
      <c r="E78" s="32">
        <f>SUM(E71:E77)</f>
        <v>82794167</v>
      </c>
      <c r="F78" s="32">
        <f>SUM(F71:F77)</f>
        <v>34550043</v>
      </c>
      <c r="G78" s="37">
        <f t="shared" si="8"/>
        <v>0.42003643772050897</v>
      </c>
      <c r="H78" s="32">
        <f>SUM(H71:H77)</f>
        <v>24292251</v>
      </c>
      <c r="I78" s="37">
        <f t="shared" si="9"/>
        <v>0.29532902677581246</v>
      </c>
      <c r="J78" s="32">
        <f>SUM(J71:J77)</f>
        <v>36163879</v>
      </c>
      <c r="K78" s="37">
        <f t="shared" si="10"/>
        <v>0.43679259433819778</v>
      </c>
      <c r="L78" s="32">
        <f>SUM(L71:L77)</f>
        <v>0</v>
      </c>
      <c r="M78" s="37">
        <f t="shared" si="11"/>
        <v>0</v>
      </c>
      <c r="N78" s="32">
        <f t="shared" si="12"/>
        <v>95006173</v>
      </c>
      <c r="O78" s="37">
        <f t="shared" si="13"/>
        <v>1.1474983859672143</v>
      </c>
      <c r="P78" s="32">
        <f>SUM(P71:P77)</f>
        <v>37698733</v>
      </c>
      <c r="Q78" s="32">
        <f>SUM(Q71:Q77)</f>
        <v>77549228</v>
      </c>
      <c r="R78" s="32">
        <f>SUM(R71:R77)</f>
        <v>75632040</v>
      </c>
      <c r="S78" s="32">
        <f>SUM(S71:S77)</f>
        <v>69900022</v>
      </c>
      <c r="T78" s="37">
        <f t="shared" si="14"/>
        <v>0.92421177585584102</v>
      </c>
      <c r="U78" s="37">
        <f t="shared" si="15"/>
        <v>-4.0713675974203167E-2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226555</v>
      </c>
      <c r="E79" s="31">
        <v>226555</v>
      </c>
      <c r="F79" s="31">
        <v>107904</v>
      </c>
      <c r="G79" s="36">
        <f t="shared" si="8"/>
        <v>0.47628169760102401</v>
      </c>
      <c r="H79" s="31">
        <v>550137</v>
      </c>
      <c r="I79" s="36">
        <f t="shared" si="9"/>
        <v>2.4282712807044646</v>
      </c>
      <c r="J79" s="31">
        <v>222782</v>
      </c>
      <c r="K79" s="36">
        <f t="shared" si="10"/>
        <v>0.98334620732272515</v>
      </c>
      <c r="L79" s="31">
        <v>0</v>
      </c>
      <c r="M79" s="36">
        <f t="shared" si="11"/>
        <v>0</v>
      </c>
      <c r="N79" s="31">
        <f t="shared" si="12"/>
        <v>880823</v>
      </c>
      <c r="O79" s="36">
        <f t="shared" si="13"/>
        <v>3.8878991856282137</v>
      </c>
      <c r="P79" s="31">
        <v>365820</v>
      </c>
      <c r="Q79" s="31">
        <v>106998</v>
      </c>
      <c r="R79" s="31">
        <v>217007</v>
      </c>
      <c r="S79" s="31">
        <v>828112</v>
      </c>
      <c r="T79" s="36">
        <f t="shared" si="14"/>
        <v>3.8160612330477819</v>
      </c>
      <c r="U79" s="36">
        <f t="shared" si="15"/>
        <v>-0.39100650593187902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1912600</v>
      </c>
      <c r="E80" s="31">
        <v>1912600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2593350</v>
      </c>
      <c r="R80" s="31">
        <v>2432800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-10430</v>
      </c>
      <c r="E81" s="31">
        <v>-10430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3853</v>
      </c>
      <c r="K81" s="36">
        <f t="shared" si="10"/>
        <v>-0.36941514860977948</v>
      </c>
      <c r="L81" s="31">
        <v>0</v>
      </c>
      <c r="M81" s="36">
        <f t="shared" si="11"/>
        <v>0</v>
      </c>
      <c r="N81" s="31">
        <f t="shared" si="12"/>
        <v>3853</v>
      </c>
      <c r="O81" s="36">
        <f t="shared" si="13"/>
        <v>-0.36941514860977948</v>
      </c>
      <c r="P81" s="31">
        <v>3596</v>
      </c>
      <c r="Q81" s="31">
        <v>3000</v>
      </c>
      <c r="R81" s="31">
        <v>-10000</v>
      </c>
      <c r="S81" s="31">
        <v>20148</v>
      </c>
      <c r="T81" s="36">
        <f t="shared" si="14"/>
        <v>-2.0148000000000001</v>
      </c>
      <c r="U81" s="36">
        <f t="shared" si="15"/>
        <v>7.1468298109010009E-2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2128725</v>
      </c>
      <c r="E84" s="32">
        <f>SUM(E79:E83)</f>
        <v>2128725</v>
      </c>
      <c r="F84" s="32">
        <f>SUM(F79:F83)</f>
        <v>107904</v>
      </c>
      <c r="G84" s="37">
        <f t="shared" si="8"/>
        <v>5.0689497234259945E-2</v>
      </c>
      <c r="H84" s="32">
        <f>SUM(H79:H83)</f>
        <v>550137</v>
      </c>
      <c r="I84" s="37">
        <f t="shared" si="9"/>
        <v>0.25843497868442378</v>
      </c>
      <c r="J84" s="32">
        <f>SUM(J79:J83)</f>
        <v>226635</v>
      </c>
      <c r="K84" s="37">
        <f t="shared" si="10"/>
        <v>0.10646513758235564</v>
      </c>
      <c r="L84" s="32">
        <f>SUM(L79:L83)</f>
        <v>0</v>
      </c>
      <c r="M84" s="37">
        <f t="shared" si="11"/>
        <v>0</v>
      </c>
      <c r="N84" s="32">
        <f t="shared" si="12"/>
        <v>884676</v>
      </c>
      <c r="O84" s="37">
        <f t="shared" si="13"/>
        <v>0.41558961350103935</v>
      </c>
      <c r="P84" s="32">
        <f>SUM(P79:P83)</f>
        <v>369416</v>
      </c>
      <c r="Q84" s="32">
        <f>SUM(Q79:Q83)</f>
        <v>2703348</v>
      </c>
      <c r="R84" s="32">
        <f>SUM(R79:R83)</f>
        <v>2639807</v>
      </c>
      <c r="S84" s="32">
        <f>SUM(S79:S83)</f>
        <v>848260</v>
      </c>
      <c r="T84" s="37">
        <f t="shared" si="14"/>
        <v>0.32133409753061493</v>
      </c>
      <c r="U84" s="37">
        <f t="shared" si="15"/>
        <v>-0.3865046451696732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111584230</v>
      </c>
      <c r="E85" s="32">
        <f>SUM(E57,E59:E62,E64:E69,E71:E77,E79:E83)</f>
        <v>117085600</v>
      </c>
      <c r="F85" s="32">
        <f>SUM(F57,F59:F62,F64:F69,F71:F77,F79:F83)</f>
        <v>34238935</v>
      </c>
      <c r="G85" s="37">
        <f t="shared" si="8"/>
        <v>0.30684385239742212</v>
      </c>
      <c r="H85" s="32">
        <f>SUM(H57,H59:H62,H64:H69,H71:H77,H79:H83)</f>
        <v>25130909</v>
      </c>
      <c r="I85" s="37">
        <f t="shared" si="9"/>
        <v>0.2252191819578806</v>
      </c>
      <c r="J85" s="32">
        <f>SUM(J57,J59:J62,J64:J69,J71:J77,J79:J83)</f>
        <v>48472389</v>
      </c>
      <c r="K85" s="37">
        <f t="shared" si="10"/>
        <v>0.41399103732653719</v>
      </c>
      <c r="L85" s="32">
        <f>SUM(L57,L59:L62,L64:L69,L71:L77,L79:L83)</f>
        <v>0</v>
      </c>
      <c r="M85" s="37">
        <f t="shared" si="11"/>
        <v>0</v>
      </c>
      <c r="N85" s="32">
        <f t="shared" si="12"/>
        <v>107842233</v>
      </c>
      <c r="O85" s="37">
        <f t="shared" si="13"/>
        <v>0.92105462157600937</v>
      </c>
      <c r="P85" s="32">
        <f>SUM(P57,P59:P62,P64:P69,P71:P77,P79:P83)</f>
        <v>34164046</v>
      </c>
      <c r="Q85" s="32">
        <f>SUM(Q57,Q59:Q62,Q64:Q69,Q71:Q77,Q79:Q83)</f>
        <v>158287997</v>
      </c>
      <c r="R85" s="32">
        <f>SUM(R57,R59:R62,R64:R69,R71:R77,R79:R83)</f>
        <v>159232020</v>
      </c>
      <c r="S85" s="32">
        <f>SUM(S57,S59:S62,S64:S69,S71:S77,S79:S83)</f>
        <v>73290532</v>
      </c>
      <c r="T85" s="37">
        <f t="shared" si="14"/>
        <v>0.4602750878874739</v>
      </c>
      <c r="U85" s="37">
        <f t="shared" si="15"/>
        <v>0.41881289470222582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492035407</v>
      </c>
      <c r="E88" s="31">
        <v>458467107</v>
      </c>
      <c r="F88" s="31">
        <v>8091400</v>
      </c>
      <c r="G88" s="36">
        <f t="shared" ref="G88:G99" si="16">IF(($D88      =0),0,($F88      /$D88      ))</f>
        <v>1.6444751505454158E-2</v>
      </c>
      <c r="H88" s="31">
        <v>102924799</v>
      </c>
      <c r="I88" s="36">
        <f t="shared" ref="I88:I99" si="17">IF(($D88      =0),0,($H88      /$D88      ))</f>
        <v>0.20918169208095222</v>
      </c>
      <c r="J88" s="31">
        <v>89048099</v>
      </c>
      <c r="K88" s="36">
        <f t="shared" ref="K88:K99" si="18">IF(($E88      =0),0,($J88      /$E88      ))</f>
        <v>0.19423007155887412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200064298</v>
      </c>
      <c r="O88" s="36">
        <f t="shared" ref="O88:O99" si="21">IF(($E88      =0),0,($N88      /$E88      ))</f>
        <v>0.43637655776251794</v>
      </c>
      <c r="P88" s="31">
        <v>79293362</v>
      </c>
      <c r="Q88" s="31">
        <v>447260410</v>
      </c>
      <c r="R88" s="31">
        <v>529785421</v>
      </c>
      <c r="S88" s="31">
        <v>249776746</v>
      </c>
      <c r="T88" s="36">
        <f t="shared" ref="T88:T99" si="22">IF(($R88      =0),0,($S88      /$R88      ))</f>
        <v>0.47146776052940875</v>
      </c>
      <c r="U88" s="36">
        <f t="shared" ref="U88:U99" si="23">IF(($P88      =0),0,(($J88      /$P88      )-1))</f>
        <v>0.12302085261563267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573929576</v>
      </c>
      <c r="E89" s="31">
        <v>576051576</v>
      </c>
      <c r="F89" s="31">
        <v>65206457</v>
      </c>
      <c r="G89" s="36">
        <f t="shared" si="16"/>
        <v>0.1136140385976554</v>
      </c>
      <c r="H89" s="31">
        <v>155064284</v>
      </c>
      <c r="I89" s="36">
        <f t="shared" si="17"/>
        <v>0.27017998459100145</v>
      </c>
      <c r="J89" s="31">
        <v>63924678</v>
      </c>
      <c r="K89" s="36">
        <f t="shared" si="18"/>
        <v>0.11097040727478194</v>
      </c>
      <c r="L89" s="31">
        <v>0</v>
      </c>
      <c r="M89" s="36">
        <f t="shared" si="19"/>
        <v>0</v>
      </c>
      <c r="N89" s="31">
        <f t="shared" si="20"/>
        <v>284195419</v>
      </c>
      <c r="O89" s="36">
        <f t="shared" si="21"/>
        <v>0.49335064921339611</v>
      </c>
      <c r="P89" s="31">
        <v>157345259</v>
      </c>
      <c r="Q89" s="31">
        <v>823243076</v>
      </c>
      <c r="R89" s="31">
        <v>538695076</v>
      </c>
      <c r="S89" s="31">
        <v>250826670</v>
      </c>
      <c r="T89" s="36">
        <f t="shared" si="22"/>
        <v>0.46561901375166831</v>
      </c>
      <c r="U89" s="36">
        <f t="shared" si="23"/>
        <v>-0.59372987526748422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870727481</v>
      </c>
      <c r="E90" s="31">
        <v>738944516</v>
      </c>
      <c r="F90" s="31">
        <v>67926614</v>
      </c>
      <c r="G90" s="36">
        <f t="shared" si="16"/>
        <v>7.8011335902696752E-2</v>
      </c>
      <c r="H90" s="31">
        <v>225373544</v>
      </c>
      <c r="I90" s="36">
        <f t="shared" si="17"/>
        <v>0.25883361777116115</v>
      </c>
      <c r="J90" s="31">
        <v>190982627</v>
      </c>
      <c r="K90" s="36">
        <f t="shared" si="18"/>
        <v>0.25845327066477614</v>
      </c>
      <c r="L90" s="31">
        <v>0</v>
      </c>
      <c r="M90" s="36">
        <f t="shared" si="19"/>
        <v>0</v>
      </c>
      <c r="N90" s="31">
        <f t="shared" si="20"/>
        <v>484282785</v>
      </c>
      <c r="O90" s="36">
        <f t="shared" si="21"/>
        <v>0.65537097104595066</v>
      </c>
      <c r="P90" s="31">
        <v>259751612</v>
      </c>
      <c r="Q90" s="31">
        <v>890530128</v>
      </c>
      <c r="R90" s="31">
        <v>911504465</v>
      </c>
      <c r="S90" s="31">
        <v>572260408</v>
      </c>
      <c r="T90" s="36">
        <f t="shared" si="22"/>
        <v>0.62781964320931771</v>
      </c>
      <c r="U90" s="36">
        <f t="shared" si="23"/>
        <v>-0.26474902107633502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1936692464</v>
      </c>
      <c r="E91" s="32">
        <f>SUM(E88:E90)</f>
        <v>1773463199</v>
      </c>
      <c r="F91" s="32">
        <f>SUM(F88:F90)</f>
        <v>141224471</v>
      </c>
      <c r="G91" s="37">
        <f t="shared" si="16"/>
        <v>7.2920442261812823E-2</v>
      </c>
      <c r="H91" s="32">
        <f>SUM(H88:H90)</f>
        <v>483362627</v>
      </c>
      <c r="I91" s="37">
        <f t="shared" si="17"/>
        <v>0.24958150867261289</v>
      </c>
      <c r="J91" s="32">
        <f>SUM(J88:J90)</f>
        <v>343955404</v>
      </c>
      <c r="K91" s="37">
        <f t="shared" si="18"/>
        <v>0.1939456111600994</v>
      </c>
      <c r="L91" s="32">
        <f>SUM(L88:L90)</f>
        <v>0</v>
      </c>
      <c r="M91" s="37">
        <f t="shared" si="19"/>
        <v>0</v>
      </c>
      <c r="N91" s="32">
        <f t="shared" si="20"/>
        <v>968542502</v>
      </c>
      <c r="O91" s="37">
        <f t="shared" si="21"/>
        <v>0.54613058931593872</v>
      </c>
      <c r="P91" s="32">
        <f>SUM(P88:P90)</f>
        <v>496390233</v>
      </c>
      <c r="Q91" s="32">
        <f>SUM(Q88:Q90)</f>
        <v>2161033614</v>
      </c>
      <c r="R91" s="32">
        <f>SUM(R88:R90)</f>
        <v>1979984962</v>
      </c>
      <c r="S91" s="32">
        <f>SUM(S88:S90)</f>
        <v>1072863824</v>
      </c>
      <c r="T91" s="37">
        <f t="shared" si="22"/>
        <v>0.54185453151941665</v>
      </c>
      <c r="U91" s="37">
        <f t="shared" si="23"/>
        <v>-0.30708668073249534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-306821</v>
      </c>
      <c r="E92" s="31">
        <v>-306821</v>
      </c>
      <c r="F92" s="31">
        <v>2123663</v>
      </c>
      <c r="G92" s="36">
        <f t="shared" si="16"/>
        <v>-6.9215047209936742</v>
      </c>
      <c r="H92" s="31">
        <v>808400</v>
      </c>
      <c r="I92" s="36">
        <f t="shared" si="17"/>
        <v>-2.6347609844176247</v>
      </c>
      <c r="J92" s="31">
        <v>541947</v>
      </c>
      <c r="K92" s="36">
        <f t="shared" si="18"/>
        <v>-1.7663295537137289</v>
      </c>
      <c r="L92" s="31">
        <v>0</v>
      </c>
      <c r="M92" s="36">
        <f t="shared" si="19"/>
        <v>0</v>
      </c>
      <c r="N92" s="31">
        <f t="shared" si="20"/>
        <v>3474010</v>
      </c>
      <c r="O92" s="36">
        <f t="shared" si="21"/>
        <v>-11.322595259125027</v>
      </c>
      <c r="P92" s="31">
        <v>207166</v>
      </c>
      <c r="Q92" s="31">
        <v>1209938</v>
      </c>
      <c r="R92" s="31">
        <v>1209938</v>
      </c>
      <c r="S92" s="31">
        <v>441111</v>
      </c>
      <c r="T92" s="36">
        <f t="shared" si="22"/>
        <v>0.36457322606612902</v>
      </c>
      <c r="U92" s="36">
        <f t="shared" si="23"/>
        <v>1.6160035913229005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519250</v>
      </c>
      <c r="E93" s="31">
        <v>519250</v>
      </c>
      <c r="F93" s="31">
        <v>354516</v>
      </c>
      <c r="G93" s="36">
        <f t="shared" si="16"/>
        <v>0.68274626865671639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354516</v>
      </c>
      <c r="O93" s="36">
        <f t="shared" si="21"/>
        <v>0.68274626865671639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512497</v>
      </c>
      <c r="G94" s="36">
        <f t="shared" si="16"/>
        <v>0</v>
      </c>
      <c r="H94" s="31">
        <v>578898</v>
      </c>
      <c r="I94" s="36">
        <f t="shared" si="17"/>
        <v>0</v>
      </c>
      <c r="J94" s="31">
        <v>539613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1631008</v>
      </c>
      <c r="O94" s="36">
        <f t="shared" si="21"/>
        <v>0</v>
      </c>
      <c r="P94" s="31">
        <v>1154848</v>
      </c>
      <c r="Q94" s="31">
        <v>0</v>
      </c>
      <c r="R94" s="31">
        <v>260483</v>
      </c>
      <c r="S94" s="31">
        <v>1605446</v>
      </c>
      <c r="T94" s="36">
        <f t="shared" si="22"/>
        <v>6.1633427133440568</v>
      </c>
      <c r="U94" s="36">
        <f t="shared" si="23"/>
        <v>-0.5327411053229516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91160909</v>
      </c>
      <c r="E95" s="31">
        <v>91160909</v>
      </c>
      <c r="F95" s="31">
        <v>15002199</v>
      </c>
      <c r="G95" s="36">
        <f t="shared" si="16"/>
        <v>0.16456833487695915</v>
      </c>
      <c r="H95" s="31">
        <v>22540313</v>
      </c>
      <c r="I95" s="36">
        <f t="shared" si="17"/>
        <v>0.24725853709949294</v>
      </c>
      <c r="J95" s="31">
        <v>20946941</v>
      </c>
      <c r="K95" s="36">
        <f t="shared" si="18"/>
        <v>0.22977986101476894</v>
      </c>
      <c r="L95" s="31">
        <v>0</v>
      </c>
      <c r="M95" s="36">
        <f t="shared" si="19"/>
        <v>0</v>
      </c>
      <c r="N95" s="31">
        <f t="shared" si="20"/>
        <v>58489453</v>
      </c>
      <c r="O95" s="36">
        <f t="shared" si="21"/>
        <v>0.64160673299122106</v>
      </c>
      <c r="P95" s="31">
        <v>21895594</v>
      </c>
      <c r="Q95" s="31">
        <v>74446316</v>
      </c>
      <c r="R95" s="31">
        <v>86819914</v>
      </c>
      <c r="S95" s="31">
        <v>58515002</v>
      </c>
      <c r="T95" s="36">
        <f t="shared" si="22"/>
        <v>0.67398134027177226</v>
      </c>
      <c r="U95" s="36">
        <f t="shared" si="23"/>
        <v>-4.3326205263031436E-2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91373338</v>
      </c>
      <c r="E96" s="32">
        <f>SUM(E92:E95)</f>
        <v>91373338</v>
      </c>
      <c r="F96" s="32">
        <f>SUM(F92:F95)</f>
        <v>17992875</v>
      </c>
      <c r="G96" s="37">
        <f t="shared" si="16"/>
        <v>0.19691603036325542</v>
      </c>
      <c r="H96" s="32">
        <f>SUM(H92:H95)</f>
        <v>23927611</v>
      </c>
      <c r="I96" s="37">
        <f t="shared" si="17"/>
        <v>0.26186644292233258</v>
      </c>
      <c r="J96" s="32">
        <f>SUM(J92:J95)</f>
        <v>22028501</v>
      </c>
      <c r="K96" s="37">
        <f t="shared" si="18"/>
        <v>0.24108237131492341</v>
      </c>
      <c r="L96" s="32">
        <f>SUM(L92:L95)</f>
        <v>0</v>
      </c>
      <c r="M96" s="37">
        <f t="shared" si="19"/>
        <v>0</v>
      </c>
      <c r="N96" s="32">
        <f t="shared" si="20"/>
        <v>63948987</v>
      </c>
      <c r="O96" s="37">
        <f t="shared" si="21"/>
        <v>0.69986484460051135</v>
      </c>
      <c r="P96" s="32">
        <f>SUM(P92:P95)</f>
        <v>23257608</v>
      </c>
      <c r="Q96" s="32">
        <f>SUM(Q92:Q95)</f>
        <v>75656254</v>
      </c>
      <c r="R96" s="32">
        <f>SUM(R92:R95)</f>
        <v>88290335</v>
      </c>
      <c r="S96" s="32">
        <f>SUM(S92:S95)</f>
        <v>60561559</v>
      </c>
      <c r="T96" s="37">
        <f t="shared" si="22"/>
        <v>0.68593645046199003</v>
      </c>
      <c r="U96" s="37">
        <f t="shared" si="23"/>
        <v>-5.2847524130598456E-2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65751484</v>
      </c>
      <c r="E97" s="31">
        <v>82978561</v>
      </c>
      <c r="F97" s="31">
        <v>69974610</v>
      </c>
      <c r="G97" s="36">
        <f t="shared" si="16"/>
        <v>1.0642286035703772</v>
      </c>
      <c r="H97" s="31">
        <v>2337855</v>
      </c>
      <c r="I97" s="36">
        <f t="shared" si="17"/>
        <v>3.5555927528571063E-2</v>
      </c>
      <c r="J97" s="31">
        <v>53190311</v>
      </c>
      <c r="K97" s="36">
        <f t="shared" si="18"/>
        <v>0.64101269483330758</v>
      </c>
      <c r="L97" s="31">
        <v>0</v>
      </c>
      <c r="M97" s="36">
        <f t="shared" si="19"/>
        <v>0</v>
      </c>
      <c r="N97" s="31">
        <f t="shared" si="20"/>
        <v>125502776</v>
      </c>
      <c r="O97" s="36">
        <f t="shared" si="21"/>
        <v>1.5124723119746557</v>
      </c>
      <c r="P97" s="31">
        <v>35757537</v>
      </c>
      <c r="Q97" s="31">
        <v>73103848</v>
      </c>
      <c r="R97" s="31">
        <v>95007226</v>
      </c>
      <c r="S97" s="31">
        <v>108158592</v>
      </c>
      <c r="T97" s="36">
        <f t="shared" si="22"/>
        <v>1.1384249025437285</v>
      </c>
      <c r="U97" s="36">
        <f t="shared" si="23"/>
        <v>0.48752725893844429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31059160</v>
      </c>
      <c r="E98" s="31">
        <v>54975386</v>
      </c>
      <c r="F98" s="31">
        <v>0</v>
      </c>
      <c r="G98" s="36">
        <f t="shared" si="16"/>
        <v>0</v>
      </c>
      <c r="H98" s="31">
        <v>12640180</v>
      </c>
      <c r="I98" s="36">
        <f t="shared" si="17"/>
        <v>0.40697108357083706</v>
      </c>
      <c r="J98" s="31">
        <v>-12038</v>
      </c>
      <c r="K98" s="36">
        <f t="shared" si="18"/>
        <v>-2.1897072264303883E-4</v>
      </c>
      <c r="L98" s="31">
        <v>0</v>
      </c>
      <c r="M98" s="36">
        <f t="shared" si="19"/>
        <v>0</v>
      </c>
      <c r="N98" s="31">
        <f t="shared" si="20"/>
        <v>12628142</v>
      </c>
      <c r="O98" s="36">
        <f t="shared" si="21"/>
        <v>0.22970538124097936</v>
      </c>
      <c r="P98" s="31">
        <v>-319865</v>
      </c>
      <c r="Q98" s="31">
        <v>2841133</v>
      </c>
      <c r="R98" s="31">
        <v>34086092</v>
      </c>
      <c r="S98" s="31">
        <v>-1396335</v>
      </c>
      <c r="T98" s="36">
        <f t="shared" si="22"/>
        <v>-4.0964948401829113E-2</v>
      </c>
      <c r="U98" s="36">
        <f t="shared" si="23"/>
        <v>-0.96236537289168866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2422631</v>
      </c>
      <c r="E99" s="31">
        <v>2953966</v>
      </c>
      <c r="F99" s="31">
        <v>1095821</v>
      </c>
      <c r="G99" s="36">
        <f t="shared" si="16"/>
        <v>0.45232682979785199</v>
      </c>
      <c r="H99" s="31">
        <v>1000147</v>
      </c>
      <c r="I99" s="36">
        <f t="shared" si="17"/>
        <v>0.41283505412091237</v>
      </c>
      <c r="J99" s="31">
        <v>635683</v>
      </c>
      <c r="K99" s="36">
        <f t="shared" si="18"/>
        <v>0.21519645114398744</v>
      </c>
      <c r="L99" s="31">
        <v>0</v>
      </c>
      <c r="M99" s="36">
        <f t="shared" si="19"/>
        <v>0</v>
      </c>
      <c r="N99" s="31">
        <f t="shared" si="20"/>
        <v>2731651</v>
      </c>
      <c r="O99" s="36">
        <f t="shared" si="21"/>
        <v>0.92474016288609961</v>
      </c>
      <c r="P99" s="31">
        <v>21335209</v>
      </c>
      <c r="Q99" s="31">
        <v>85341018</v>
      </c>
      <c r="R99" s="31">
        <v>85341018</v>
      </c>
      <c r="S99" s="31">
        <v>85022859</v>
      </c>
      <c r="T99" s="36">
        <f t="shared" si="22"/>
        <v>0.99627190995073434</v>
      </c>
      <c r="U99" s="36">
        <f t="shared" si="23"/>
        <v>-0.97020497900911118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99233275</v>
      </c>
      <c r="E101" s="32">
        <f>SUM(E97:E100)</f>
        <v>140907913</v>
      </c>
      <c r="F101" s="32">
        <f>SUM(F97:F100)</f>
        <v>71070431</v>
      </c>
      <c r="G101" s="37">
        <f>IF(($D101     =0),0,($F101     /$D101     ))</f>
        <v>0.71619556041055787</v>
      </c>
      <c r="H101" s="32">
        <f>SUM(H97:H100)</f>
        <v>15978182</v>
      </c>
      <c r="I101" s="37">
        <f>IF(($D101     =0),0,($H101     /$D101     ))</f>
        <v>0.16101637278422989</v>
      </c>
      <c r="J101" s="32">
        <f>SUM(J97:J100)</f>
        <v>53813956</v>
      </c>
      <c r="K101" s="37">
        <f>IF(($E101     =0),0,($J101     /$E101     ))</f>
        <v>0.38190868670377653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140862569</v>
      </c>
      <c r="O101" s="37">
        <f>IF(($E101     =0),0,($N101     /$E101     ))</f>
        <v>0.9996782011809372</v>
      </c>
      <c r="P101" s="32">
        <f>SUM(P97:P100)</f>
        <v>56772881</v>
      </c>
      <c r="Q101" s="32">
        <f>SUM(Q97:Q100)</f>
        <v>161285999</v>
      </c>
      <c r="R101" s="32">
        <f>SUM(R97:R100)</f>
        <v>214434336</v>
      </c>
      <c r="S101" s="32">
        <f>SUM(S97:S100)</f>
        <v>191785116</v>
      </c>
      <c r="T101" s="37">
        <f>IF(($R101     =0),0,($S101     /$R101     ))</f>
        <v>0.8943768968044371</v>
      </c>
      <c r="U101" s="37">
        <f>IF(($P101     =0),0,(($J101     /$P101     )-1))</f>
        <v>-5.2118633894940092E-2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2127299077</v>
      </c>
      <c r="E102" s="32">
        <f>SUM(E88:E90,E92:E95,E97:E100)</f>
        <v>2005744450</v>
      </c>
      <c r="F102" s="32">
        <f>SUM(F88:F90,F92:F95,F97:F100)</f>
        <v>230287777</v>
      </c>
      <c r="G102" s="37">
        <f>IF(($D102     =0),0,($F102     /$D102     ))</f>
        <v>0.10825359700938751</v>
      </c>
      <c r="H102" s="32">
        <f>SUM(H88:H90,H92:H95,H97:H100)</f>
        <v>523268420</v>
      </c>
      <c r="I102" s="37">
        <f>IF(($D102     =0),0,($H102     /$D102     ))</f>
        <v>0.24597783436165144</v>
      </c>
      <c r="J102" s="32">
        <f>SUM(J88:J90,J92:J95,J97:J100)</f>
        <v>419797861</v>
      </c>
      <c r="K102" s="37">
        <f>IF(($E102     =0),0,($J102     /$E102     ))</f>
        <v>0.20929778018331299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1173354058</v>
      </c>
      <c r="O102" s="37">
        <f>IF(($E102     =0),0,($N102     /$E102     ))</f>
        <v>0.58499678660459464</v>
      </c>
      <c r="P102" s="32">
        <f>SUM(P88:P90,P92:P95,P97:P100)</f>
        <v>576420722</v>
      </c>
      <c r="Q102" s="32">
        <f>SUM(Q88:Q90,Q92:Q95,Q97:Q100)</f>
        <v>2397975867</v>
      </c>
      <c r="R102" s="32">
        <f>SUM(R88:R90,R92:R95,R97:R100)</f>
        <v>2282709633</v>
      </c>
      <c r="S102" s="32">
        <f>SUM(S88:S90,S92:S95,S97:S100)</f>
        <v>1325210499</v>
      </c>
      <c r="T102" s="37">
        <f>IF(($R102     =0),0,($S102     /$R102     ))</f>
        <v>0.58054273738634543</v>
      </c>
      <c r="U102" s="37">
        <f>IF(($P102     =0),0,(($J102     /$P102     )-1))</f>
        <v>-0.27171622223532765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584544070</v>
      </c>
      <c r="E105" s="31">
        <v>500344490</v>
      </c>
      <c r="F105" s="31">
        <v>61440460</v>
      </c>
      <c r="G105" s="36">
        <f t="shared" ref="G105:G136" si="24">IF(($D105     =0),0,($F105     /$D105     ))</f>
        <v>0.10510834538104201</v>
      </c>
      <c r="H105" s="31">
        <v>74358736</v>
      </c>
      <c r="I105" s="36">
        <f t="shared" ref="I105:I136" si="25">IF(($D105     =0),0,($H105     /$D105     ))</f>
        <v>0.12720809228293087</v>
      </c>
      <c r="J105" s="31">
        <v>77762210</v>
      </c>
      <c r="K105" s="36">
        <f t="shared" ref="K105:K136" si="26">IF(($E105     =0),0,($J105     /$E105     ))</f>
        <v>0.1554173405607005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213561406</v>
      </c>
      <c r="O105" s="36">
        <f t="shared" ref="O105:O136" si="29">IF(($E105     =0),0,($N105     /$E105     ))</f>
        <v>0.42682873553778916</v>
      </c>
      <c r="P105" s="31">
        <v>66186389</v>
      </c>
      <c r="Q105" s="31">
        <v>619247110</v>
      </c>
      <c r="R105" s="31">
        <v>414739610</v>
      </c>
      <c r="S105" s="31">
        <v>212902466</v>
      </c>
      <c r="T105" s="36">
        <f t="shared" ref="T105:T136" si="30">IF(($R105     =0),0,($S105     /$R105     ))</f>
        <v>0.51334008343210813</v>
      </c>
      <c r="U105" s="36">
        <f t="shared" ref="U105:U136" si="31">IF(($P105     =0),0,(($J105     /$P105     )-1))</f>
        <v>0.17489730403633286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584544070</v>
      </c>
      <c r="E106" s="32">
        <f>E105</f>
        <v>500344490</v>
      </c>
      <c r="F106" s="32">
        <f>F105</f>
        <v>61440460</v>
      </c>
      <c r="G106" s="37">
        <f t="shared" si="24"/>
        <v>0.10510834538104201</v>
      </c>
      <c r="H106" s="32">
        <f>H105</f>
        <v>74358736</v>
      </c>
      <c r="I106" s="37">
        <f t="shared" si="25"/>
        <v>0.12720809228293087</v>
      </c>
      <c r="J106" s="32">
        <f>J105</f>
        <v>77762210</v>
      </c>
      <c r="K106" s="37">
        <f t="shared" si="26"/>
        <v>0.1554173405607005</v>
      </c>
      <c r="L106" s="32">
        <f>L105</f>
        <v>0</v>
      </c>
      <c r="M106" s="37">
        <f t="shared" si="27"/>
        <v>0</v>
      </c>
      <c r="N106" s="32">
        <f t="shared" si="28"/>
        <v>213561406</v>
      </c>
      <c r="O106" s="37">
        <f t="shared" si="29"/>
        <v>0.42682873553778916</v>
      </c>
      <c r="P106" s="32">
        <f>P105</f>
        <v>66186389</v>
      </c>
      <c r="Q106" s="32">
        <f>Q105</f>
        <v>619247110</v>
      </c>
      <c r="R106" s="32">
        <f>R105</f>
        <v>414739610</v>
      </c>
      <c r="S106" s="32">
        <f>S105</f>
        <v>212902466</v>
      </c>
      <c r="T106" s="37">
        <f t="shared" si="30"/>
        <v>0.51334008343210813</v>
      </c>
      <c r="U106" s="37">
        <f t="shared" si="31"/>
        <v>0.17489730403633286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14721992</v>
      </c>
      <c r="E107" s="31">
        <v>14648594</v>
      </c>
      <c r="F107" s="31">
        <v>2547128</v>
      </c>
      <c r="G107" s="36">
        <f t="shared" si="24"/>
        <v>0.17301517349010923</v>
      </c>
      <c r="H107" s="31">
        <v>3708558</v>
      </c>
      <c r="I107" s="36">
        <f t="shared" si="25"/>
        <v>0.25190599206955144</v>
      </c>
      <c r="J107" s="31">
        <v>4823858</v>
      </c>
      <c r="K107" s="36">
        <f t="shared" si="26"/>
        <v>0.32930518792452024</v>
      </c>
      <c r="L107" s="31">
        <v>0</v>
      </c>
      <c r="M107" s="36">
        <f t="shared" si="27"/>
        <v>0</v>
      </c>
      <c r="N107" s="31">
        <f t="shared" si="28"/>
        <v>11079544</v>
      </c>
      <c r="O107" s="36">
        <f t="shared" si="29"/>
        <v>0.75635545636666568</v>
      </c>
      <c r="P107" s="31">
        <v>4149586</v>
      </c>
      <c r="Q107" s="31">
        <v>28879785</v>
      </c>
      <c r="R107" s="31">
        <v>23688137</v>
      </c>
      <c r="S107" s="31">
        <v>19634716</v>
      </c>
      <c r="T107" s="36">
        <f t="shared" si="30"/>
        <v>0.82888392616101469</v>
      </c>
      <c r="U107" s="36">
        <f t="shared" si="31"/>
        <v>0.16249139070741037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23152163</v>
      </c>
      <c r="E108" s="31">
        <v>12481045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23365455</v>
      </c>
      <c r="R108" s="31">
        <v>23365455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16343436</v>
      </c>
      <c r="E109" s="31">
        <v>16403436</v>
      </c>
      <c r="F109" s="31">
        <v>7610676</v>
      </c>
      <c r="G109" s="36">
        <f t="shared" si="24"/>
        <v>0.46567172288617892</v>
      </c>
      <c r="H109" s="31">
        <v>7712076</v>
      </c>
      <c r="I109" s="36">
        <f t="shared" si="25"/>
        <v>0.47187604858611126</v>
      </c>
      <c r="J109" s="31">
        <v>598694</v>
      </c>
      <c r="K109" s="36">
        <f t="shared" si="26"/>
        <v>3.649808491342911E-2</v>
      </c>
      <c r="L109" s="31">
        <v>0</v>
      </c>
      <c r="M109" s="36">
        <f t="shared" si="27"/>
        <v>0</v>
      </c>
      <c r="N109" s="31">
        <f t="shared" si="28"/>
        <v>15921446</v>
      </c>
      <c r="O109" s="36">
        <f t="shared" si="29"/>
        <v>0.97061652205062399</v>
      </c>
      <c r="P109" s="31">
        <v>8667122</v>
      </c>
      <c r="Q109" s="31">
        <v>16719480</v>
      </c>
      <c r="R109" s="31">
        <v>16269480</v>
      </c>
      <c r="S109" s="31">
        <v>15610256</v>
      </c>
      <c r="T109" s="36">
        <f t="shared" si="30"/>
        <v>0.95948094223048308</v>
      </c>
      <c r="U109" s="36">
        <f t="shared" si="31"/>
        <v>-0.93092355224721657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48537166</v>
      </c>
      <c r="E110" s="31">
        <v>47231758</v>
      </c>
      <c r="F110" s="31">
        <v>4451189</v>
      </c>
      <c r="G110" s="36">
        <f t="shared" si="24"/>
        <v>9.1706816998751023E-2</v>
      </c>
      <c r="H110" s="31">
        <v>9667127</v>
      </c>
      <c r="I110" s="36">
        <f t="shared" si="25"/>
        <v>0.19916958068792068</v>
      </c>
      <c r="J110" s="31">
        <v>9715608</v>
      </c>
      <c r="K110" s="36">
        <f t="shared" si="26"/>
        <v>0.20570074905956284</v>
      </c>
      <c r="L110" s="31">
        <v>0</v>
      </c>
      <c r="M110" s="36">
        <f t="shared" si="27"/>
        <v>0</v>
      </c>
      <c r="N110" s="31">
        <f t="shared" si="28"/>
        <v>23833924</v>
      </c>
      <c r="O110" s="36">
        <f t="shared" si="29"/>
        <v>0.50461649130231401</v>
      </c>
      <c r="P110" s="31">
        <v>8372877</v>
      </c>
      <c r="Q110" s="31">
        <v>51433108</v>
      </c>
      <c r="R110" s="31">
        <v>68660420</v>
      </c>
      <c r="S110" s="31">
        <v>24156676</v>
      </c>
      <c r="T110" s="36">
        <f t="shared" si="30"/>
        <v>0.35182825855128763</v>
      </c>
      <c r="U110" s="36">
        <f t="shared" si="31"/>
        <v>0.16036674132439788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102754757</v>
      </c>
      <c r="E112" s="32">
        <f>SUM(E107:E111)</f>
        <v>90764833</v>
      </c>
      <c r="F112" s="32">
        <f>SUM(F107:F111)</f>
        <v>14608993</v>
      </c>
      <c r="G112" s="37">
        <f t="shared" si="24"/>
        <v>0.14217339835663279</v>
      </c>
      <c r="H112" s="32">
        <f>SUM(H107:H111)</f>
        <v>21087761</v>
      </c>
      <c r="I112" s="37">
        <f t="shared" si="25"/>
        <v>0.20522418246777616</v>
      </c>
      <c r="J112" s="32">
        <f>SUM(J107:J111)</f>
        <v>15138160</v>
      </c>
      <c r="K112" s="37">
        <f t="shared" si="26"/>
        <v>0.16678441968818475</v>
      </c>
      <c r="L112" s="32">
        <f>SUM(L107:L111)</f>
        <v>0</v>
      </c>
      <c r="M112" s="37">
        <f t="shared" si="27"/>
        <v>0</v>
      </c>
      <c r="N112" s="32">
        <f t="shared" si="28"/>
        <v>50834914</v>
      </c>
      <c r="O112" s="37">
        <f t="shared" si="29"/>
        <v>0.56007279823893907</v>
      </c>
      <c r="P112" s="32">
        <f>SUM(P107:P111)</f>
        <v>21189585</v>
      </c>
      <c r="Q112" s="32">
        <f>SUM(Q107:Q111)</f>
        <v>120397828</v>
      </c>
      <c r="R112" s="32">
        <f>SUM(R107:R111)</f>
        <v>131983492</v>
      </c>
      <c r="S112" s="32">
        <f>SUM(S107:S111)</f>
        <v>59401648</v>
      </c>
      <c r="T112" s="37">
        <f t="shared" si="30"/>
        <v>0.45006877072172025</v>
      </c>
      <c r="U112" s="37">
        <f t="shared" si="31"/>
        <v>-0.28558487577741609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5282813</v>
      </c>
      <c r="E114" s="31">
        <v>5665007</v>
      </c>
      <c r="F114" s="31">
        <v>1124938</v>
      </c>
      <c r="G114" s="36">
        <f t="shared" si="24"/>
        <v>0.21294299078918749</v>
      </c>
      <c r="H114" s="31">
        <v>1264049</v>
      </c>
      <c r="I114" s="36">
        <f t="shared" si="25"/>
        <v>0.23927574192007176</v>
      </c>
      <c r="J114" s="31">
        <v>1958562</v>
      </c>
      <c r="K114" s="36">
        <f t="shared" si="26"/>
        <v>0.34572984640619153</v>
      </c>
      <c r="L114" s="31">
        <v>0</v>
      </c>
      <c r="M114" s="36">
        <f t="shared" si="27"/>
        <v>0</v>
      </c>
      <c r="N114" s="31">
        <f t="shared" si="28"/>
        <v>4347549</v>
      </c>
      <c r="O114" s="36">
        <f t="shared" si="29"/>
        <v>0.76743929883934825</v>
      </c>
      <c r="P114" s="31">
        <v>1222958</v>
      </c>
      <c r="Q114" s="31">
        <v>4615305</v>
      </c>
      <c r="R114" s="31">
        <v>4606703</v>
      </c>
      <c r="S114" s="31">
        <v>3218999</v>
      </c>
      <c r="T114" s="36">
        <f t="shared" si="30"/>
        <v>0.69876417038389493</v>
      </c>
      <c r="U114" s="36">
        <f t="shared" si="31"/>
        <v>0.60149571775972688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22623943</v>
      </c>
      <c r="E115" s="31">
        <v>23319958</v>
      </c>
      <c r="F115" s="31">
        <v>1962703</v>
      </c>
      <c r="G115" s="36">
        <f t="shared" si="24"/>
        <v>8.6753356830858358E-2</v>
      </c>
      <c r="H115" s="31">
        <v>1751991</v>
      </c>
      <c r="I115" s="36">
        <f t="shared" si="25"/>
        <v>7.7439684143475782E-2</v>
      </c>
      <c r="J115" s="31">
        <v>1516839</v>
      </c>
      <c r="K115" s="36">
        <f t="shared" si="26"/>
        <v>6.5044671178224253E-2</v>
      </c>
      <c r="L115" s="31">
        <v>0</v>
      </c>
      <c r="M115" s="36">
        <f t="shared" si="27"/>
        <v>0</v>
      </c>
      <c r="N115" s="31">
        <f t="shared" si="28"/>
        <v>5231533</v>
      </c>
      <c r="O115" s="36">
        <f t="shared" si="29"/>
        <v>0.22433715360893874</v>
      </c>
      <c r="P115" s="31">
        <v>1411078</v>
      </c>
      <c r="Q115" s="31">
        <v>21607623</v>
      </c>
      <c r="R115" s="31">
        <v>23056804</v>
      </c>
      <c r="S115" s="31">
        <v>6305119</v>
      </c>
      <c r="T115" s="36">
        <f t="shared" si="30"/>
        <v>0.27346023325695962</v>
      </c>
      <c r="U115" s="36">
        <f t="shared" si="31"/>
        <v>7.4950498838476598E-2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60181</v>
      </c>
      <c r="G116" s="36">
        <f t="shared" si="24"/>
        <v>0</v>
      </c>
      <c r="H116" s="31">
        <v>0</v>
      </c>
      <c r="I116" s="36">
        <f t="shared" si="25"/>
        <v>0</v>
      </c>
      <c r="J116" s="31">
        <v>11395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71576</v>
      </c>
      <c r="O116" s="36">
        <f t="shared" si="29"/>
        <v>0</v>
      </c>
      <c r="P116" s="31">
        <v>7701</v>
      </c>
      <c r="Q116" s="31">
        <v>0</v>
      </c>
      <c r="R116" s="31">
        <v>0</v>
      </c>
      <c r="S116" s="31">
        <v>57805</v>
      </c>
      <c r="T116" s="36">
        <f t="shared" si="30"/>
        <v>0</v>
      </c>
      <c r="U116" s="36">
        <f t="shared" si="31"/>
        <v>0.4796779639007922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50000000</v>
      </c>
      <c r="E117" s="31">
        <v>33705315</v>
      </c>
      <c r="F117" s="31">
        <v>2543625</v>
      </c>
      <c r="G117" s="36">
        <f t="shared" si="24"/>
        <v>5.0872500000000001E-2</v>
      </c>
      <c r="H117" s="31">
        <v>4098217</v>
      </c>
      <c r="I117" s="36">
        <f t="shared" si="25"/>
        <v>8.1964339999999997E-2</v>
      </c>
      <c r="J117" s="31">
        <v>6229494</v>
      </c>
      <c r="K117" s="36">
        <f t="shared" si="26"/>
        <v>0.18482230473146447</v>
      </c>
      <c r="L117" s="31">
        <v>0</v>
      </c>
      <c r="M117" s="36">
        <f t="shared" si="27"/>
        <v>0</v>
      </c>
      <c r="N117" s="31">
        <f t="shared" si="28"/>
        <v>12871336</v>
      </c>
      <c r="O117" s="36">
        <f t="shared" si="29"/>
        <v>0.38187852568652747</v>
      </c>
      <c r="P117" s="31">
        <v>9506422</v>
      </c>
      <c r="Q117" s="31">
        <v>30000000</v>
      </c>
      <c r="R117" s="31">
        <v>30000000</v>
      </c>
      <c r="S117" s="31">
        <v>25460708</v>
      </c>
      <c r="T117" s="36">
        <f t="shared" si="30"/>
        <v>0.84869026666666669</v>
      </c>
      <c r="U117" s="36">
        <f t="shared" si="31"/>
        <v>-0.34470676769871988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3256884</v>
      </c>
      <c r="E119" s="31">
        <v>4206899</v>
      </c>
      <c r="F119" s="31">
        <v>918805</v>
      </c>
      <c r="G119" s="36">
        <f t="shared" si="24"/>
        <v>0.28211167484012328</v>
      </c>
      <c r="H119" s="31">
        <v>985544</v>
      </c>
      <c r="I119" s="36">
        <f t="shared" si="25"/>
        <v>0.30260334724847432</v>
      </c>
      <c r="J119" s="31">
        <v>1207248</v>
      </c>
      <c r="K119" s="36">
        <f t="shared" si="26"/>
        <v>0.28696861987891792</v>
      </c>
      <c r="L119" s="31">
        <v>0</v>
      </c>
      <c r="M119" s="36">
        <f t="shared" si="27"/>
        <v>0</v>
      </c>
      <c r="N119" s="31">
        <f t="shared" si="28"/>
        <v>3111597</v>
      </c>
      <c r="O119" s="36">
        <f t="shared" si="29"/>
        <v>0.73964147938897506</v>
      </c>
      <c r="P119" s="31">
        <v>862691</v>
      </c>
      <c r="Q119" s="31">
        <v>6054468</v>
      </c>
      <c r="R119" s="31">
        <v>3119623</v>
      </c>
      <c r="S119" s="31">
        <v>2240772</v>
      </c>
      <c r="T119" s="36">
        <f t="shared" si="30"/>
        <v>0.71828294636884005</v>
      </c>
      <c r="U119" s="36">
        <f t="shared" si="31"/>
        <v>0.39939793042931937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2967000</v>
      </c>
      <c r="E120" s="31">
        <v>2967000</v>
      </c>
      <c r="F120" s="31">
        <v>341414</v>
      </c>
      <c r="G120" s="36">
        <f t="shared" si="24"/>
        <v>0.11507044152342434</v>
      </c>
      <c r="H120" s="31">
        <v>843657</v>
      </c>
      <c r="I120" s="36">
        <f t="shared" si="25"/>
        <v>0.28434681496461073</v>
      </c>
      <c r="J120" s="31">
        <v>567857</v>
      </c>
      <c r="K120" s="36">
        <f t="shared" si="26"/>
        <v>0.19139096730704416</v>
      </c>
      <c r="L120" s="31">
        <v>0</v>
      </c>
      <c r="M120" s="36">
        <f t="shared" si="27"/>
        <v>0</v>
      </c>
      <c r="N120" s="31">
        <f t="shared" si="28"/>
        <v>1752928</v>
      </c>
      <c r="O120" s="36">
        <f t="shared" si="29"/>
        <v>0.59080822379507925</v>
      </c>
      <c r="P120" s="31">
        <v>423713</v>
      </c>
      <c r="Q120" s="31">
        <v>2840000</v>
      </c>
      <c r="R120" s="31">
        <v>2840000</v>
      </c>
      <c r="S120" s="31">
        <v>1600945</v>
      </c>
      <c r="T120" s="36">
        <f t="shared" si="30"/>
        <v>0.56371302816901403</v>
      </c>
      <c r="U120" s="36">
        <f t="shared" si="31"/>
        <v>0.34019253598544297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84130640</v>
      </c>
      <c r="E121" s="32">
        <f>SUM(E113:E120)</f>
        <v>69864179</v>
      </c>
      <c r="F121" s="32">
        <f>SUM(F113:F120)</f>
        <v>6951666</v>
      </c>
      <c r="G121" s="37">
        <f t="shared" si="24"/>
        <v>8.2629420149424745E-2</v>
      </c>
      <c r="H121" s="32">
        <f>SUM(H113:H120)</f>
        <v>8943458</v>
      </c>
      <c r="I121" s="37">
        <f t="shared" si="25"/>
        <v>0.10630440942800387</v>
      </c>
      <c r="J121" s="32">
        <f>SUM(J113:J120)</f>
        <v>11491395</v>
      </c>
      <c r="K121" s="37">
        <f t="shared" si="26"/>
        <v>0.16448193000307068</v>
      </c>
      <c r="L121" s="32">
        <f>SUM(L113:L120)</f>
        <v>0</v>
      </c>
      <c r="M121" s="37">
        <f t="shared" si="27"/>
        <v>0</v>
      </c>
      <c r="N121" s="32">
        <f t="shared" si="28"/>
        <v>27386519</v>
      </c>
      <c r="O121" s="37">
        <f t="shared" si="29"/>
        <v>0.39199657667200238</v>
      </c>
      <c r="P121" s="32">
        <f>SUM(P113:P120)</f>
        <v>13434563</v>
      </c>
      <c r="Q121" s="32">
        <f>SUM(Q113:Q120)</f>
        <v>65117396</v>
      </c>
      <c r="R121" s="32">
        <f>SUM(R113:R120)</f>
        <v>63623130</v>
      </c>
      <c r="S121" s="32">
        <f>SUM(S113:S120)</f>
        <v>38884348</v>
      </c>
      <c r="T121" s="37">
        <f t="shared" si="30"/>
        <v>0.61116685079781519</v>
      </c>
      <c r="U121" s="37">
        <f t="shared" si="31"/>
        <v>-0.1446394646405692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157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157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6375546</v>
      </c>
      <c r="E123" s="31">
        <v>5868665</v>
      </c>
      <c r="F123" s="31">
        <v>2384605</v>
      </c>
      <c r="G123" s="36">
        <f t="shared" si="24"/>
        <v>0.37402365224876427</v>
      </c>
      <c r="H123" s="31">
        <v>1271768</v>
      </c>
      <c r="I123" s="36">
        <f t="shared" si="25"/>
        <v>0.19947593508069741</v>
      </c>
      <c r="J123" s="31">
        <v>1429892</v>
      </c>
      <c r="K123" s="36">
        <f t="shared" si="26"/>
        <v>0.24364859810536127</v>
      </c>
      <c r="L123" s="31">
        <v>0</v>
      </c>
      <c r="M123" s="36">
        <f t="shared" si="27"/>
        <v>0</v>
      </c>
      <c r="N123" s="31">
        <f t="shared" si="28"/>
        <v>5086265</v>
      </c>
      <c r="O123" s="36">
        <f t="shared" si="29"/>
        <v>0.86668177515670086</v>
      </c>
      <c r="P123" s="31">
        <v>9099858</v>
      </c>
      <c r="Q123" s="31">
        <v>6724956</v>
      </c>
      <c r="R123" s="31">
        <v>6576025</v>
      </c>
      <c r="S123" s="31">
        <v>12900435</v>
      </c>
      <c r="T123" s="36">
        <f t="shared" si="30"/>
        <v>1.9617375238080756</v>
      </c>
      <c r="U123" s="36">
        <f t="shared" si="31"/>
        <v>-0.84286655901663521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13449156</v>
      </c>
      <c r="E124" s="31">
        <v>14589126</v>
      </c>
      <c r="F124" s="31">
        <v>2575597</v>
      </c>
      <c r="G124" s="36">
        <f t="shared" si="24"/>
        <v>0.19150621793664971</v>
      </c>
      <c r="H124" s="31">
        <v>3641082</v>
      </c>
      <c r="I124" s="36">
        <f t="shared" si="25"/>
        <v>0.27072940487864072</v>
      </c>
      <c r="J124" s="31">
        <v>2553526</v>
      </c>
      <c r="K124" s="36">
        <f t="shared" si="26"/>
        <v>0.17502940203546122</v>
      </c>
      <c r="L124" s="31">
        <v>0</v>
      </c>
      <c r="M124" s="36">
        <f t="shared" si="27"/>
        <v>0</v>
      </c>
      <c r="N124" s="31">
        <f t="shared" si="28"/>
        <v>8770205</v>
      </c>
      <c r="O124" s="36">
        <f t="shared" si="29"/>
        <v>0.60114670337345777</v>
      </c>
      <c r="P124" s="31">
        <v>2374115</v>
      </c>
      <c r="Q124" s="31">
        <v>17247812</v>
      </c>
      <c r="R124" s="31">
        <v>14582609</v>
      </c>
      <c r="S124" s="31">
        <v>10167184</v>
      </c>
      <c r="T124" s="36">
        <f t="shared" si="30"/>
        <v>0.69721296100032581</v>
      </c>
      <c r="U124" s="36">
        <f t="shared" si="31"/>
        <v>7.5569633315993645E-2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19824702</v>
      </c>
      <c r="E126" s="32">
        <f>SUM(E122:E125)</f>
        <v>20457791</v>
      </c>
      <c r="F126" s="32">
        <f>SUM(F122:F125)</f>
        <v>4960202</v>
      </c>
      <c r="G126" s="37">
        <f t="shared" si="24"/>
        <v>0.25020310519673888</v>
      </c>
      <c r="H126" s="32">
        <f>SUM(H122:H125)</f>
        <v>4912850</v>
      </c>
      <c r="I126" s="37">
        <f t="shared" si="25"/>
        <v>0.24781456992392623</v>
      </c>
      <c r="J126" s="32">
        <f>SUM(J122:J125)</f>
        <v>3983575</v>
      </c>
      <c r="K126" s="37">
        <f t="shared" si="26"/>
        <v>0.19472165885358786</v>
      </c>
      <c r="L126" s="32">
        <f>SUM(L122:L125)</f>
        <v>0</v>
      </c>
      <c r="M126" s="37">
        <f t="shared" si="27"/>
        <v>0</v>
      </c>
      <c r="N126" s="32">
        <f t="shared" si="28"/>
        <v>13856627</v>
      </c>
      <c r="O126" s="37">
        <f t="shared" si="29"/>
        <v>0.67732762545086123</v>
      </c>
      <c r="P126" s="32">
        <f>SUM(P122:P125)</f>
        <v>11473973</v>
      </c>
      <c r="Q126" s="32">
        <f>SUM(Q122:Q125)</f>
        <v>23972768</v>
      </c>
      <c r="R126" s="32">
        <f>SUM(R122:R125)</f>
        <v>21158634</v>
      </c>
      <c r="S126" s="32">
        <f>SUM(S122:S125)</f>
        <v>23067619</v>
      </c>
      <c r="T126" s="37">
        <f t="shared" si="30"/>
        <v>1.0902225068026603</v>
      </c>
      <c r="U126" s="37">
        <f t="shared" si="31"/>
        <v>-0.65281642200134171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6537473</v>
      </c>
      <c r="E127" s="31">
        <v>7402073</v>
      </c>
      <c r="F127" s="31">
        <v>1408593</v>
      </c>
      <c r="G127" s="36">
        <f t="shared" si="24"/>
        <v>0.21546444627763664</v>
      </c>
      <c r="H127" s="31">
        <v>2677093</v>
      </c>
      <c r="I127" s="36">
        <f t="shared" si="25"/>
        <v>0.40949966447280167</v>
      </c>
      <c r="J127" s="31">
        <v>1362697</v>
      </c>
      <c r="K127" s="36">
        <f t="shared" si="26"/>
        <v>0.18409667129735144</v>
      </c>
      <c r="L127" s="31">
        <v>0</v>
      </c>
      <c r="M127" s="36">
        <f t="shared" si="27"/>
        <v>0</v>
      </c>
      <c r="N127" s="31">
        <f t="shared" si="28"/>
        <v>5448383</v>
      </c>
      <c r="O127" s="36">
        <f t="shared" si="29"/>
        <v>0.7360617762078272</v>
      </c>
      <c r="P127" s="31">
        <v>1395634</v>
      </c>
      <c r="Q127" s="31">
        <v>10662516</v>
      </c>
      <c r="R127" s="31">
        <v>6374016</v>
      </c>
      <c r="S127" s="31">
        <v>3391476</v>
      </c>
      <c r="T127" s="36">
        <f t="shared" si="30"/>
        <v>0.53207836315440693</v>
      </c>
      <c r="U127" s="36">
        <f t="shared" si="31"/>
        <v>-2.3600026941160812E-2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289332</v>
      </c>
      <c r="G129" s="36">
        <f t="shared" si="24"/>
        <v>0</v>
      </c>
      <c r="H129" s="31">
        <v>199464</v>
      </c>
      <c r="I129" s="36">
        <f t="shared" si="25"/>
        <v>0</v>
      </c>
      <c r="J129" s="31">
        <v>699067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1187863</v>
      </c>
      <c r="O129" s="36">
        <f t="shared" si="29"/>
        <v>0</v>
      </c>
      <c r="P129" s="31">
        <v>302400</v>
      </c>
      <c r="Q129" s="31">
        <v>0</v>
      </c>
      <c r="R129" s="31">
        <v>0</v>
      </c>
      <c r="S129" s="31">
        <v>823800</v>
      </c>
      <c r="T129" s="36">
        <f t="shared" si="30"/>
        <v>0</v>
      </c>
      <c r="U129" s="36">
        <f t="shared" si="31"/>
        <v>1.3117294973544973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2142000</v>
      </c>
      <c r="E130" s="31">
        <v>2142000</v>
      </c>
      <c r="F130" s="31">
        <v>137569</v>
      </c>
      <c r="G130" s="36">
        <f t="shared" si="24"/>
        <v>6.4224556489262369E-2</v>
      </c>
      <c r="H130" s="31">
        <v>570686</v>
      </c>
      <c r="I130" s="36">
        <f t="shared" si="25"/>
        <v>0.26642670401493929</v>
      </c>
      <c r="J130" s="31">
        <v>265192</v>
      </c>
      <c r="K130" s="36">
        <f t="shared" si="26"/>
        <v>0.12380578898225957</v>
      </c>
      <c r="L130" s="31">
        <v>0</v>
      </c>
      <c r="M130" s="36">
        <f t="shared" si="27"/>
        <v>0</v>
      </c>
      <c r="N130" s="31">
        <f t="shared" si="28"/>
        <v>973447</v>
      </c>
      <c r="O130" s="36">
        <f t="shared" si="29"/>
        <v>0.45445704948646126</v>
      </c>
      <c r="P130" s="31">
        <v>794842</v>
      </c>
      <c r="Q130" s="31">
        <v>2115000</v>
      </c>
      <c r="R130" s="31">
        <v>2115000</v>
      </c>
      <c r="S130" s="31">
        <v>1652246</v>
      </c>
      <c r="T130" s="36">
        <f t="shared" si="30"/>
        <v>0.78120378250591016</v>
      </c>
      <c r="U130" s="36">
        <f t="shared" si="31"/>
        <v>-0.66635884867684392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8679473</v>
      </c>
      <c r="E132" s="32">
        <f>SUM(E127:E131)</f>
        <v>9544073</v>
      </c>
      <c r="F132" s="32">
        <f>SUM(F127:F131)</f>
        <v>1835494</v>
      </c>
      <c r="G132" s="37">
        <f t="shared" si="24"/>
        <v>0.21147528196700421</v>
      </c>
      <c r="H132" s="32">
        <f>SUM(H127:H131)</f>
        <v>3447243</v>
      </c>
      <c r="I132" s="37">
        <f t="shared" si="25"/>
        <v>0.39717192506964422</v>
      </c>
      <c r="J132" s="32">
        <f>SUM(J127:J131)</f>
        <v>2326956</v>
      </c>
      <c r="K132" s="37">
        <f t="shared" si="26"/>
        <v>0.24381163052713448</v>
      </c>
      <c r="L132" s="32">
        <f>SUM(L127:L131)</f>
        <v>0</v>
      </c>
      <c r="M132" s="37">
        <f t="shared" si="27"/>
        <v>0</v>
      </c>
      <c r="N132" s="32">
        <f t="shared" si="28"/>
        <v>7609693</v>
      </c>
      <c r="O132" s="37">
        <f t="shared" si="29"/>
        <v>0.79732133230749602</v>
      </c>
      <c r="P132" s="32">
        <f>SUM(P127:P131)</f>
        <v>2492876</v>
      </c>
      <c r="Q132" s="32">
        <f>SUM(Q127:Q131)</f>
        <v>12777516</v>
      </c>
      <c r="R132" s="32">
        <f>SUM(R127:R131)</f>
        <v>8489016</v>
      </c>
      <c r="S132" s="32">
        <f>SUM(S127:S131)</f>
        <v>5867522</v>
      </c>
      <c r="T132" s="37">
        <f t="shared" si="30"/>
        <v>0.69118988584778263</v>
      </c>
      <c r="U132" s="37">
        <f t="shared" si="31"/>
        <v>-6.6557662715674537E-2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16903957</v>
      </c>
      <c r="E133" s="31">
        <v>16903957</v>
      </c>
      <c r="F133" s="31">
        <v>3403580</v>
      </c>
      <c r="G133" s="36">
        <f t="shared" si="24"/>
        <v>0.20134812221777421</v>
      </c>
      <c r="H133" s="31">
        <v>8085286</v>
      </c>
      <c r="I133" s="36">
        <f t="shared" si="25"/>
        <v>0.47830729810777439</v>
      </c>
      <c r="J133" s="31">
        <v>3005124</v>
      </c>
      <c r="K133" s="36">
        <f t="shared" si="26"/>
        <v>0.17777636325033244</v>
      </c>
      <c r="L133" s="31">
        <v>0</v>
      </c>
      <c r="M133" s="36">
        <f t="shared" si="27"/>
        <v>0</v>
      </c>
      <c r="N133" s="31">
        <f t="shared" si="28"/>
        <v>14493990</v>
      </c>
      <c r="O133" s="36">
        <f t="shared" si="29"/>
        <v>0.85743178357588112</v>
      </c>
      <c r="P133" s="31">
        <v>5406309</v>
      </c>
      <c r="Q133" s="31">
        <v>29446627</v>
      </c>
      <c r="R133" s="31">
        <v>46444957</v>
      </c>
      <c r="S133" s="31">
        <v>41885409</v>
      </c>
      <c r="T133" s="36">
        <f t="shared" si="30"/>
        <v>0.90182899727951094</v>
      </c>
      <c r="U133" s="36">
        <f t="shared" si="31"/>
        <v>-0.44414497950450116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236941</v>
      </c>
      <c r="E134" s="31">
        <v>236941</v>
      </c>
      <c r="F134" s="31">
        <v>16311</v>
      </c>
      <c r="G134" s="36">
        <f t="shared" si="24"/>
        <v>6.8839922174718599E-2</v>
      </c>
      <c r="H134" s="31">
        <v>2609</v>
      </c>
      <c r="I134" s="36">
        <f t="shared" si="25"/>
        <v>1.1011179998396224E-2</v>
      </c>
      <c r="J134" s="31">
        <v>18640</v>
      </c>
      <c r="K134" s="36">
        <f t="shared" si="26"/>
        <v>7.8669373388311856E-2</v>
      </c>
      <c r="L134" s="31">
        <v>0</v>
      </c>
      <c r="M134" s="36">
        <f t="shared" si="27"/>
        <v>0</v>
      </c>
      <c r="N134" s="31">
        <f t="shared" si="28"/>
        <v>37560</v>
      </c>
      <c r="O134" s="36">
        <f t="shared" si="29"/>
        <v>0.15852047556142668</v>
      </c>
      <c r="P134" s="31">
        <v>86635</v>
      </c>
      <c r="Q134" s="31">
        <v>78337</v>
      </c>
      <c r="R134" s="31">
        <v>123010</v>
      </c>
      <c r="S134" s="31">
        <v>168642</v>
      </c>
      <c r="T134" s="36">
        <f t="shared" si="30"/>
        <v>1.3709617104300464</v>
      </c>
      <c r="U134" s="36">
        <f t="shared" si="31"/>
        <v>-0.78484446239972294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17140898</v>
      </c>
      <c r="E137" s="32">
        <f>SUM(E133:E136)</f>
        <v>17140898</v>
      </c>
      <c r="F137" s="32">
        <f>SUM(F133:F136)</f>
        <v>3419891</v>
      </c>
      <c r="G137" s="37">
        <f t="shared" ref="G137:G170" si="32">IF(($D137     =0),0,($F137     /$D137     ))</f>
        <v>0.1995164430708356</v>
      </c>
      <c r="H137" s="32">
        <f>SUM(H133:H136)</f>
        <v>8087895</v>
      </c>
      <c r="I137" s="37">
        <f t="shared" ref="I137:I170" si="33">IF(($D137     =0),0,($H137     /$D137     ))</f>
        <v>0.47184779933933452</v>
      </c>
      <c r="J137" s="32">
        <f>SUM(J133:J136)</f>
        <v>3023764</v>
      </c>
      <c r="K137" s="37">
        <f t="shared" ref="K137:K170" si="34">IF(($E137     =0),0,($J137     /$E137     ))</f>
        <v>0.17640639364402028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14531550</v>
      </c>
      <c r="O137" s="37">
        <f t="shared" ref="O137:O170" si="37">IF(($E137     =0),0,($N137     /$E137     ))</f>
        <v>0.84777063605419034</v>
      </c>
      <c r="P137" s="32">
        <f>SUM(P133:P136)</f>
        <v>5492944</v>
      </c>
      <c r="Q137" s="32">
        <f>SUM(Q133:Q136)</f>
        <v>29524964</v>
      </c>
      <c r="R137" s="32">
        <f>SUM(R133:R136)</f>
        <v>46567967</v>
      </c>
      <c r="S137" s="32">
        <f>SUM(S133:S136)</f>
        <v>42054051</v>
      </c>
      <c r="T137" s="37">
        <f t="shared" ref="T137:T170" si="38">IF(($R137     =0),0,($S137     /$R137     ))</f>
        <v>0.90306821854602326</v>
      </c>
      <c r="U137" s="37">
        <f t="shared" ref="U137:U170" si="39">IF(($P137     =0),0,(($J137     /$P137     )-1))</f>
        <v>-0.44951850956427009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2024430</v>
      </c>
      <c r="E138" s="31">
        <v>2024430</v>
      </c>
      <c r="F138" s="31">
        <v>264934</v>
      </c>
      <c r="G138" s="36">
        <f t="shared" si="32"/>
        <v>0.13086844198119965</v>
      </c>
      <c r="H138" s="31">
        <v>148936</v>
      </c>
      <c r="I138" s="36">
        <f t="shared" si="33"/>
        <v>7.3569350385046653E-2</v>
      </c>
      <c r="J138" s="31">
        <v>318821</v>
      </c>
      <c r="K138" s="36">
        <f t="shared" si="34"/>
        <v>0.1574867987532293</v>
      </c>
      <c r="L138" s="31">
        <v>0</v>
      </c>
      <c r="M138" s="36">
        <f t="shared" si="35"/>
        <v>0</v>
      </c>
      <c r="N138" s="31">
        <f t="shared" si="36"/>
        <v>732691</v>
      </c>
      <c r="O138" s="36">
        <f t="shared" si="37"/>
        <v>0.36192459111947561</v>
      </c>
      <c r="P138" s="31">
        <v>298822</v>
      </c>
      <c r="Q138" s="31">
        <v>1939110</v>
      </c>
      <c r="R138" s="31">
        <v>1939110</v>
      </c>
      <c r="S138" s="31">
        <v>798091</v>
      </c>
      <c r="T138" s="36">
        <f t="shared" si="38"/>
        <v>0.4115759291633791</v>
      </c>
      <c r="U138" s="36">
        <f t="shared" si="39"/>
        <v>6.6926129936885514E-2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14014045</v>
      </c>
      <c r="E139" s="31">
        <v>14014045</v>
      </c>
      <c r="F139" s="31">
        <v>5474359</v>
      </c>
      <c r="G139" s="36">
        <f t="shared" si="32"/>
        <v>0.39063375349515433</v>
      </c>
      <c r="H139" s="31">
        <v>4488345</v>
      </c>
      <c r="I139" s="36">
        <f t="shared" si="33"/>
        <v>0.32027476720675579</v>
      </c>
      <c r="J139" s="31">
        <v>3510155</v>
      </c>
      <c r="K139" s="36">
        <f t="shared" si="34"/>
        <v>0.25047407796963689</v>
      </c>
      <c r="L139" s="31">
        <v>0</v>
      </c>
      <c r="M139" s="36">
        <f t="shared" si="35"/>
        <v>0</v>
      </c>
      <c r="N139" s="31">
        <f t="shared" si="36"/>
        <v>13472859</v>
      </c>
      <c r="O139" s="36">
        <f t="shared" si="37"/>
        <v>0.96138259867154696</v>
      </c>
      <c r="P139" s="31">
        <v>3524706</v>
      </c>
      <c r="Q139" s="31">
        <v>13942880</v>
      </c>
      <c r="R139" s="31">
        <v>13942880</v>
      </c>
      <c r="S139" s="31">
        <v>13510412</v>
      </c>
      <c r="T139" s="36">
        <f t="shared" si="38"/>
        <v>0.96898287871659228</v>
      </c>
      <c r="U139" s="36">
        <f t="shared" si="39"/>
        <v>-4.128287579162615E-3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7000000</v>
      </c>
      <c r="E140" s="31">
        <v>7000000</v>
      </c>
      <c r="F140" s="31">
        <v>1530499</v>
      </c>
      <c r="G140" s="36">
        <f t="shared" si="32"/>
        <v>0.21864271428571427</v>
      </c>
      <c r="H140" s="31">
        <v>1286009</v>
      </c>
      <c r="I140" s="36">
        <f t="shared" si="33"/>
        <v>0.18371557142857142</v>
      </c>
      <c r="J140" s="31">
        <v>1920040</v>
      </c>
      <c r="K140" s="36">
        <f t="shared" si="34"/>
        <v>0.27429142857142857</v>
      </c>
      <c r="L140" s="31">
        <v>0</v>
      </c>
      <c r="M140" s="36">
        <f t="shared" si="35"/>
        <v>0</v>
      </c>
      <c r="N140" s="31">
        <f t="shared" si="36"/>
        <v>4736548</v>
      </c>
      <c r="O140" s="36">
        <f t="shared" si="37"/>
        <v>0.6766497142857143</v>
      </c>
      <c r="P140" s="31">
        <v>2027878</v>
      </c>
      <c r="Q140" s="31">
        <v>3500000</v>
      </c>
      <c r="R140" s="31">
        <v>7003600</v>
      </c>
      <c r="S140" s="31">
        <v>3517094</v>
      </c>
      <c r="T140" s="36">
        <f t="shared" si="38"/>
        <v>0.50218373407961625</v>
      </c>
      <c r="U140" s="36">
        <f t="shared" si="39"/>
        <v>-5.3177755269301241E-2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2105719</v>
      </c>
      <c r="E141" s="31">
        <v>2105719</v>
      </c>
      <c r="F141" s="31">
        <v>678397</v>
      </c>
      <c r="G141" s="36">
        <f t="shared" si="32"/>
        <v>0.32216881739681313</v>
      </c>
      <c r="H141" s="31">
        <v>858039</v>
      </c>
      <c r="I141" s="36">
        <f t="shared" si="33"/>
        <v>0.40748029532905389</v>
      </c>
      <c r="J141" s="31">
        <v>367358</v>
      </c>
      <c r="K141" s="36">
        <f t="shared" si="34"/>
        <v>0.17445727563839239</v>
      </c>
      <c r="L141" s="31">
        <v>0</v>
      </c>
      <c r="M141" s="36">
        <f t="shared" si="35"/>
        <v>0</v>
      </c>
      <c r="N141" s="31">
        <f t="shared" si="36"/>
        <v>1903794</v>
      </c>
      <c r="O141" s="36">
        <f t="shared" si="37"/>
        <v>0.90410638836425938</v>
      </c>
      <c r="P141" s="31">
        <v>122903</v>
      </c>
      <c r="Q141" s="31">
        <v>2307000</v>
      </c>
      <c r="R141" s="31">
        <v>2619950</v>
      </c>
      <c r="S141" s="31">
        <v>2579451</v>
      </c>
      <c r="T141" s="36">
        <f t="shared" si="38"/>
        <v>0.98454207141357664</v>
      </c>
      <c r="U141" s="36">
        <f t="shared" si="39"/>
        <v>1.98900759135253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30000000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30000000</v>
      </c>
      <c r="K142" s="36">
        <f t="shared" si="34"/>
        <v>1</v>
      </c>
      <c r="L142" s="31">
        <v>0</v>
      </c>
      <c r="M142" s="36">
        <f t="shared" si="35"/>
        <v>0</v>
      </c>
      <c r="N142" s="31">
        <f t="shared" si="36"/>
        <v>30000000</v>
      </c>
      <c r="O142" s="36">
        <f t="shared" si="37"/>
        <v>1</v>
      </c>
      <c r="P142" s="31">
        <v>0</v>
      </c>
      <c r="Q142" s="31">
        <v>0</v>
      </c>
      <c r="R142" s="31">
        <v>5505500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25144194</v>
      </c>
      <c r="E144" s="32">
        <f>SUM(E138:E143)</f>
        <v>55144194</v>
      </c>
      <c r="F144" s="32">
        <f>SUM(F138:F143)</f>
        <v>7948189</v>
      </c>
      <c r="G144" s="37">
        <f t="shared" si="32"/>
        <v>0.31610434599733045</v>
      </c>
      <c r="H144" s="32">
        <f>SUM(H138:H143)</f>
        <v>6781329</v>
      </c>
      <c r="I144" s="37">
        <f t="shared" si="33"/>
        <v>0.26969760891918032</v>
      </c>
      <c r="J144" s="32">
        <f>SUM(J138:J143)</f>
        <v>36116374</v>
      </c>
      <c r="K144" s="37">
        <f t="shared" si="34"/>
        <v>0.65494427210233597</v>
      </c>
      <c r="L144" s="32">
        <f>SUM(L138:L143)</f>
        <v>0</v>
      </c>
      <c r="M144" s="37">
        <f t="shared" si="35"/>
        <v>0</v>
      </c>
      <c r="N144" s="32">
        <f t="shared" si="36"/>
        <v>50845892</v>
      </c>
      <c r="O144" s="37">
        <f t="shared" si="37"/>
        <v>0.92205340783473955</v>
      </c>
      <c r="P144" s="32">
        <f>SUM(P138:P143)</f>
        <v>5974309</v>
      </c>
      <c r="Q144" s="32">
        <f>SUM(Q138:Q143)</f>
        <v>21688990</v>
      </c>
      <c r="R144" s="32">
        <f>SUM(R138:R143)</f>
        <v>31011040</v>
      </c>
      <c r="S144" s="32">
        <f>SUM(S138:S143)</f>
        <v>20405048</v>
      </c>
      <c r="T144" s="37">
        <f t="shared" si="38"/>
        <v>0.65799302441969054</v>
      </c>
      <c r="U144" s="37">
        <f t="shared" si="39"/>
        <v>5.0452805504368792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3948607</v>
      </c>
      <c r="E145" s="31">
        <v>4764072</v>
      </c>
      <c r="F145" s="31">
        <v>855701</v>
      </c>
      <c r="G145" s="36">
        <f t="shared" si="32"/>
        <v>0.2167095889765682</v>
      </c>
      <c r="H145" s="31">
        <v>1094909</v>
      </c>
      <c r="I145" s="36">
        <f t="shared" si="33"/>
        <v>0.27728994047774319</v>
      </c>
      <c r="J145" s="31">
        <v>1055735</v>
      </c>
      <c r="K145" s="36">
        <f t="shared" si="34"/>
        <v>0.2216034938178936</v>
      </c>
      <c r="L145" s="31">
        <v>0</v>
      </c>
      <c r="M145" s="36">
        <f t="shared" si="35"/>
        <v>0</v>
      </c>
      <c r="N145" s="31">
        <f t="shared" si="36"/>
        <v>3006345</v>
      </c>
      <c r="O145" s="36">
        <f t="shared" si="37"/>
        <v>0.63104524868641787</v>
      </c>
      <c r="P145" s="31">
        <v>836766</v>
      </c>
      <c r="Q145" s="31">
        <v>4424977</v>
      </c>
      <c r="R145" s="31">
        <v>4072201</v>
      </c>
      <c r="S145" s="31">
        <v>2892405</v>
      </c>
      <c r="T145" s="36">
        <f t="shared" si="38"/>
        <v>0.71028050923812458</v>
      </c>
      <c r="U145" s="36">
        <f t="shared" si="39"/>
        <v>0.26168486769299903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439434</v>
      </c>
      <c r="E146" s="31">
        <v>439434</v>
      </c>
      <c r="F146" s="31">
        <v>71498</v>
      </c>
      <c r="G146" s="36">
        <f t="shared" si="32"/>
        <v>0.16270475202191911</v>
      </c>
      <c r="H146" s="31">
        <v>71498</v>
      </c>
      <c r="I146" s="36">
        <f t="shared" si="33"/>
        <v>0.16270475202191911</v>
      </c>
      <c r="J146" s="31">
        <v>105247</v>
      </c>
      <c r="K146" s="36">
        <f t="shared" si="34"/>
        <v>0.23950581884879185</v>
      </c>
      <c r="L146" s="31">
        <v>0</v>
      </c>
      <c r="M146" s="36">
        <f t="shared" si="35"/>
        <v>0</v>
      </c>
      <c r="N146" s="31">
        <f t="shared" si="36"/>
        <v>248243</v>
      </c>
      <c r="O146" s="36">
        <f t="shared" si="37"/>
        <v>0.56491532289263002</v>
      </c>
      <c r="P146" s="31">
        <v>162961</v>
      </c>
      <c r="Q146" s="31">
        <v>200000</v>
      </c>
      <c r="R146" s="31">
        <v>439434</v>
      </c>
      <c r="S146" s="31">
        <v>369094</v>
      </c>
      <c r="T146" s="36">
        <f t="shared" si="38"/>
        <v>0.83993045599566718</v>
      </c>
      <c r="U146" s="36">
        <f t="shared" si="39"/>
        <v>-0.35415835690748088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30178753</v>
      </c>
      <c r="E147" s="31">
        <v>30070753</v>
      </c>
      <c r="F147" s="31">
        <v>2694725</v>
      </c>
      <c r="G147" s="36">
        <f t="shared" si="32"/>
        <v>8.9292125489744384E-2</v>
      </c>
      <c r="H147" s="31">
        <v>12462381</v>
      </c>
      <c r="I147" s="36">
        <f t="shared" si="33"/>
        <v>0.41295215213166692</v>
      </c>
      <c r="J147" s="31">
        <v>30308999</v>
      </c>
      <c r="K147" s="36">
        <f t="shared" si="34"/>
        <v>1.007922847824928</v>
      </c>
      <c r="L147" s="31">
        <v>0</v>
      </c>
      <c r="M147" s="36">
        <f t="shared" si="35"/>
        <v>0</v>
      </c>
      <c r="N147" s="31">
        <f t="shared" si="36"/>
        <v>45466105</v>
      </c>
      <c r="O147" s="36">
        <f t="shared" si="37"/>
        <v>1.5119709506443022</v>
      </c>
      <c r="P147" s="31">
        <v>21156554</v>
      </c>
      <c r="Q147" s="31">
        <v>29534777</v>
      </c>
      <c r="R147" s="31">
        <v>51771777</v>
      </c>
      <c r="S147" s="31">
        <v>30356503</v>
      </c>
      <c r="T147" s="36">
        <f t="shared" si="38"/>
        <v>0.58635234792114632</v>
      </c>
      <c r="U147" s="36">
        <f t="shared" si="39"/>
        <v>0.4326056596929726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2500000</v>
      </c>
      <c r="E148" s="31">
        <v>2500000</v>
      </c>
      <c r="F148" s="31">
        <v>1906543</v>
      </c>
      <c r="G148" s="36">
        <f t="shared" si="32"/>
        <v>0.7626172</v>
      </c>
      <c r="H148" s="31">
        <v>-1160183</v>
      </c>
      <c r="I148" s="36">
        <f t="shared" si="33"/>
        <v>-0.46407320000000002</v>
      </c>
      <c r="J148" s="31">
        <v>442621</v>
      </c>
      <c r="K148" s="36">
        <f t="shared" si="34"/>
        <v>0.17704839999999999</v>
      </c>
      <c r="L148" s="31">
        <v>0</v>
      </c>
      <c r="M148" s="36">
        <f t="shared" si="35"/>
        <v>0</v>
      </c>
      <c r="N148" s="31">
        <f t="shared" si="36"/>
        <v>1188981</v>
      </c>
      <c r="O148" s="36">
        <f t="shared" si="37"/>
        <v>0.47559240000000003</v>
      </c>
      <c r="P148" s="31">
        <v>387564</v>
      </c>
      <c r="Q148" s="31">
        <v>1560000</v>
      </c>
      <c r="R148" s="31">
        <v>1560000</v>
      </c>
      <c r="S148" s="31">
        <v>1047030</v>
      </c>
      <c r="T148" s="36">
        <f t="shared" si="38"/>
        <v>0.67117307692307693</v>
      </c>
      <c r="U148" s="36">
        <f t="shared" si="39"/>
        <v>0.14205911797793402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3077000</v>
      </c>
      <c r="E149" s="31">
        <v>3077000</v>
      </c>
      <c r="F149" s="31">
        <v>0</v>
      </c>
      <c r="G149" s="36">
        <f t="shared" si="32"/>
        <v>0</v>
      </c>
      <c r="H149" s="31">
        <v>1614353</v>
      </c>
      <c r="I149" s="36">
        <f t="shared" si="33"/>
        <v>0.52465160870978222</v>
      </c>
      <c r="J149" s="31">
        <v>224058</v>
      </c>
      <c r="K149" s="36">
        <f t="shared" si="34"/>
        <v>7.2817029574260644E-2</v>
      </c>
      <c r="L149" s="31">
        <v>0</v>
      </c>
      <c r="M149" s="36">
        <f t="shared" si="35"/>
        <v>0</v>
      </c>
      <c r="N149" s="31">
        <f t="shared" si="36"/>
        <v>1838411</v>
      </c>
      <c r="O149" s="36">
        <f t="shared" si="37"/>
        <v>0.59746863828404295</v>
      </c>
      <c r="P149" s="31">
        <v>394456</v>
      </c>
      <c r="Q149" s="31">
        <v>2945000</v>
      </c>
      <c r="R149" s="31">
        <v>2945000</v>
      </c>
      <c r="S149" s="31">
        <v>2074226</v>
      </c>
      <c r="T149" s="36">
        <f t="shared" si="38"/>
        <v>0.70432122241086592</v>
      </c>
      <c r="U149" s="36">
        <f t="shared" si="39"/>
        <v>-0.43198227432210434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40143794</v>
      </c>
      <c r="E150" s="32">
        <f>SUM(E145:E149)</f>
        <v>40851259</v>
      </c>
      <c r="F150" s="32">
        <f>SUM(F145:F149)</f>
        <v>5528467</v>
      </c>
      <c r="G150" s="37">
        <f t="shared" si="32"/>
        <v>0.13771660446444101</v>
      </c>
      <c r="H150" s="32">
        <f>SUM(H145:H149)</f>
        <v>14082958</v>
      </c>
      <c r="I150" s="37">
        <f t="shared" si="33"/>
        <v>0.35081283049629042</v>
      </c>
      <c r="J150" s="32">
        <f>SUM(J145:J149)</f>
        <v>32136660</v>
      </c>
      <c r="K150" s="37">
        <f t="shared" si="34"/>
        <v>0.78667489782873035</v>
      </c>
      <c r="L150" s="32">
        <f>SUM(L145:L149)</f>
        <v>0</v>
      </c>
      <c r="M150" s="37">
        <f t="shared" si="35"/>
        <v>0</v>
      </c>
      <c r="N150" s="32">
        <f t="shared" si="36"/>
        <v>51748085</v>
      </c>
      <c r="O150" s="37">
        <f t="shared" si="37"/>
        <v>1.2667439453946818</v>
      </c>
      <c r="P150" s="32">
        <f>SUM(P145:P149)</f>
        <v>22938301</v>
      </c>
      <c r="Q150" s="32">
        <f>SUM(Q145:Q149)</f>
        <v>38664754</v>
      </c>
      <c r="R150" s="32">
        <f>SUM(R145:R149)</f>
        <v>60788412</v>
      </c>
      <c r="S150" s="32">
        <f>SUM(S145:S149)</f>
        <v>36739258</v>
      </c>
      <c r="T150" s="37">
        <f t="shared" si="38"/>
        <v>0.60437930176560628</v>
      </c>
      <c r="U150" s="37">
        <f t="shared" si="39"/>
        <v>0.40100437255575283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358110</v>
      </c>
      <c r="E151" s="31">
        <v>450000</v>
      </c>
      <c r="F151" s="31">
        <v>147459</v>
      </c>
      <c r="G151" s="36">
        <f t="shared" si="32"/>
        <v>0.41177012649744493</v>
      </c>
      <c r="H151" s="31">
        <v>113950</v>
      </c>
      <c r="I151" s="36">
        <f t="shared" si="33"/>
        <v>0.31819831895227724</v>
      </c>
      <c r="J151" s="31">
        <v>175760</v>
      </c>
      <c r="K151" s="36">
        <f t="shared" si="34"/>
        <v>0.3905777777777778</v>
      </c>
      <c r="L151" s="31">
        <v>0</v>
      </c>
      <c r="M151" s="36">
        <f t="shared" si="35"/>
        <v>0</v>
      </c>
      <c r="N151" s="31">
        <f t="shared" si="36"/>
        <v>437169</v>
      </c>
      <c r="O151" s="36">
        <f t="shared" si="37"/>
        <v>0.97148666666666672</v>
      </c>
      <c r="P151" s="31">
        <v>121100</v>
      </c>
      <c r="Q151" s="31">
        <v>414335</v>
      </c>
      <c r="R151" s="31">
        <v>344355</v>
      </c>
      <c r="S151" s="31">
        <v>280750</v>
      </c>
      <c r="T151" s="36">
        <f t="shared" si="38"/>
        <v>0.81529235817688139</v>
      </c>
      <c r="U151" s="36">
        <f t="shared" si="39"/>
        <v>0.45136251032204799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17162600</v>
      </c>
      <c r="E152" s="31">
        <v>18662602</v>
      </c>
      <c r="F152" s="31">
        <v>4341275</v>
      </c>
      <c r="G152" s="36">
        <f t="shared" si="32"/>
        <v>0.25294972789670561</v>
      </c>
      <c r="H152" s="31">
        <v>4014336</v>
      </c>
      <c r="I152" s="36">
        <f t="shared" si="33"/>
        <v>0.23390022490764803</v>
      </c>
      <c r="J152" s="31">
        <v>5951953</v>
      </c>
      <c r="K152" s="36">
        <f t="shared" si="34"/>
        <v>0.3189240707163985</v>
      </c>
      <c r="L152" s="31">
        <v>0</v>
      </c>
      <c r="M152" s="36">
        <f t="shared" si="35"/>
        <v>0</v>
      </c>
      <c r="N152" s="31">
        <f t="shared" si="36"/>
        <v>14307564</v>
      </c>
      <c r="O152" s="36">
        <f t="shared" si="37"/>
        <v>0.76664357949657824</v>
      </c>
      <c r="P152" s="31">
        <v>4453197</v>
      </c>
      <c r="Q152" s="31">
        <v>15899700</v>
      </c>
      <c r="R152" s="31">
        <v>15899897</v>
      </c>
      <c r="S152" s="31">
        <v>12170614</v>
      </c>
      <c r="T152" s="36">
        <f t="shared" si="38"/>
        <v>0.76545237997453697</v>
      </c>
      <c r="U152" s="36">
        <f t="shared" si="39"/>
        <v>0.3365573092769083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5671018</v>
      </c>
      <c r="E153" s="31">
        <v>5271018</v>
      </c>
      <c r="F153" s="31">
        <v>1332865</v>
      </c>
      <c r="G153" s="36">
        <f t="shared" si="32"/>
        <v>0.23503099443521427</v>
      </c>
      <c r="H153" s="31">
        <v>1283306</v>
      </c>
      <c r="I153" s="36">
        <f t="shared" si="33"/>
        <v>0.22629199907318229</v>
      </c>
      <c r="J153" s="31">
        <v>1669679</v>
      </c>
      <c r="K153" s="36">
        <f t="shared" si="34"/>
        <v>0.31676594540181802</v>
      </c>
      <c r="L153" s="31">
        <v>0</v>
      </c>
      <c r="M153" s="36">
        <f t="shared" si="35"/>
        <v>0</v>
      </c>
      <c r="N153" s="31">
        <f t="shared" si="36"/>
        <v>4285850</v>
      </c>
      <c r="O153" s="36">
        <f t="shared" si="37"/>
        <v>0.81309720437304522</v>
      </c>
      <c r="P153" s="31">
        <v>1622388</v>
      </c>
      <c r="Q153" s="31">
        <v>5701950</v>
      </c>
      <c r="R153" s="31">
        <v>25430370</v>
      </c>
      <c r="S153" s="31">
        <v>4150263</v>
      </c>
      <c r="T153" s="36">
        <f t="shared" si="38"/>
        <v>0.16320104662260124</v>
      </c>
      <c r="U153" s="36">
        <f t="shared" si="39"/>
        <v>2.9149007512383029E-2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5741673</v>
      </c>
      <c r="E154" s="31">
        <v>5741673</v>
      </c>
      <c r="F154" s="31">
        <v>611271</v>
      </c>
      <c r="G154" s="36">
        <f t="shared" si="32"/>
        <v>0.10646217574564068</v>
      </c>
      <c r="H154" s="31">
        <v>882453</v>
      </c>
      <c r="I154" s="36">
        <f t="shared" si="33"/>
        <v>0.15369266065831336</v>
      </c>
      <c r="J154" s="31">
        <v>174836</v>
      </c>
      <c r="K154" s="36">
        <f t="shared" si="34"/>
        <v>3.0450358284075042E-2</v>
      </c>
      <c r="L154" s="31">
        <v>0</v>
      </c>
      <c r="M154" s="36">
        <f t="shared" si="35"/>
        <v>0</v>
      </c>
      <c r="N154" s="31">
        <f t="shared" si="36"/>
        <v>1668560</v>
      </c>
      <c r="O154" s="36">
        <f t="shared" si="37"/>
        <v>0.29060519468802909</v>
      </c>
      <c r="P154" s="31">
        <v>74496</v>
      </c>
      <c r="Q154" s="31">
        <v>4509392</v>
      </c>
      <c r="R154" s="31">
        <v>6509392</v>
      </c>
      <c r="S154" s="31">
        <v>2334946</v>
      </c>
      <c r="T154" s="36">
        <f t="shared" si="38"/>
        <v>0.35870416161755198</v>
      </c>
      <c r="U154" s="36">
        <f t="shared" si="39"/>
        <v>1.3469179553264605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1000000</v>
      </c>
      <c r="E155" s="31">
        <v>949449</v>
      </c>
      <c r="F155" s="31">
        <v>245391</v>
      </c>
      <c r="G155" s="36">
        <f t="shared" si="32"/>
        <v>0.245391</v>
      </c>
      <c r="H155" s="31">
        <v>237167</v>
      </c>
      <c r="I155" s="36">
        <f t="shared" si="33"/>
        <v>0.23716699999999999</v>
      </c>
      <c r="J155" s="31">
        <v>306769</v>
      </c>
      <c r="K155" s="36">
        <f t="shared" si="34"/>
        <v>0.32310213608103228</v>
      </c>
      <c r="L155" s="31">
        <v>0</v>
      </c>
      <c r="M155" s="36">
        <f t="shared" si="35"/>
        <v>0</v>
      </c>
      <c r="N155" s="31">
        <f t="shared" si="36"/>
        <v>789327</v>
      </c>
      <c r="O155" s="36">
        <f t="shared" si="37"/>
        <v>0.83135271088810458</v>
      </c>
      <c r="P155" s="31">
        <v>284055</v>
      </c>
      <c r="Q155" s="31">
        <v>1303751</v>
      </c>
      <c r="R155" s="31">
        <v>892155</v>
      </c>
      <c r="S155" s="31">
        <v>730938</v>
      </c>
      <c r="T155" s="36">
        <f t="shared" si="38"/>
        <v>0.81929485347277098</v>
      </c>
      <c r="U155" s="36">
        <f t="shared" si="39"/>
        <v>7.9963387372163908E-2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29933401</v>
      </c>
      <c r="E157" s="32">
        <f>SUM(E151:E156)</f>
        <v>31074742</v>
      </c>
      <c r="F157" s="32">
        <f>SUM(F151:F156)</f>
        <v>6678261</v>
      </c>
      <c r="G157" s="37">
        <f t="shared" si="32"/>
        <v>0.22310398340636267</v>
      </c>
      <c r="H157" s="32">
        <f>SUM(H151:H156)</f>
        <v>6531212</v>
      </c>
      <c r="I157" s="37">
        <f t="shared" si="33"/>
        <v>0.21819144440018692</v>
      </c>
      <c r="J157" s="32">
        <f>SUM(J151:J156)</f>
        <v>8278997</v>
      </c>
      <c r="K157" s="37">
        <f t="shared" si="34"/>
        <v>0.26642206715666378</v>
      </c>
      <c r="L157" s="32">
        <f>SUM(L151:L156)</f>
        <v>0</v>
      </c>
      <c r="M157" s="37">
        <f t="shared" si="35"/>
        <v>0</v>
      </c>
      <c r="N157" s="32">
        <f t="shared" si="36"/>
        <v>21488470</v>
      </c>
      <c r="O157" s="37">
        <f t="shared" si="37"/>
        <v>0.69150920062345167</v>
      </c>
      <c r="P157" s="32">
        <f>SUM(P151:P156)</f>
        <v>6555236</v>
      </c>
      <c r="Q157" s="32">
        <f>SUM(Q151:Q156)</f>
        <v>27829128</v>
      </c>
      <c r="R157" s="32">
        <f>SUM(R151:R156)</f>
        <v>49076169</v>
      </c>
      <c r="S157" s="32">
        <f>SUM(S151:S156)</f>
        <v>19667511</v>
      </c>
      <c r="T157" s="37">
        <f t="shared" si="38"/>
        <v>0.40075481441919397</v>
      </c>
      <c r="U157" s="37">
        <f t="shared" si="39"/>
        <v>0.26295941137740875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3976856</v>
      </c>
      <c r="E158" s="31">
        <v>3976856</v>
      </c>
      <c r="F158" s="31">
        <v>897659</v>
      </c>
      <c r="G158" s="36">
        <f t="shared" si="32"/>
        <v>0.22572077037740365</v>
      </c>
      <c r="H158" s="31">
        <v>898107</v>
      </c>
      <c r="I158" s="36">
        <f t="shared" si="33"/>
        <v>0.22583342218073774</v>
      </c>
      <c r="J158" s="31">
        <v>498682</v>
      </c>
      <c r="K158" s="36">
        <f t="shared" si="34"/>
        <v>0.12539604149609643</v>
      </c>
      <c r="L158" s="31">
        <v>0</v>
      </c>
      <c r="M158" s="36">
        <f t="shared" si="35"/>
        <v>0</v>
      </c>
      <c r="N158" s="31">
        <f t="shared" si="36"/>
        <v>2294448</v>
      </c>
      <c r="O158" s="36">
        <f t="shared" si="37"/>
        <v>0.57695023405423784</v>
      </c>
      <c r="P158" s="31">
        <v>827247</v>
      </c>
      <c r="Q158" s="31">
        <v>3984565</v>
      </c>
      <c r="R158" s="31">
        <v>3984565</v>
      </c>
      <c r="S158" s="31">
        <v>2527692</v>
      </c>
      <c r="T158" s="36">
        <f t="shared" si="38"/>
        <v>0.63437087862790542</v>
      </c>
      <c r="U158" s="36">
        <f t="shared" si="39"/>
        <v>-0.39717883534180243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33927654</v>
      </c>
      <c r="E159" s="31">
        <v>34427654</v>
      </c>
      <c r="F159" s="31">
        <v>9073869</v>
      </c>
      <c r="G159" s="36">
        <f t="shared" si="32"/>
        <v>0.26744758125628137</v>
      </c>
      <c r="H159" s="31">
        <v>9161888</v>
      </c>
      <c r="I159" s="36">
        <f t="shared" si="33"/>
        <v>0.27004189561706804</v>
      </c>
      <c r="J159" s="31">
        <v>9507816</v>
      </c>
      <c r="K159" s="36">
        <f t="shared" si="34"/>
        <v>0.27616798983747193</v>
      </c>
      <c r="L159" s="31">
        <v>0</v>
      </c>
      <c r="M159" s="36">
        <f t="shared" si="35"/>
        <v>0</v>
      </c>
      <c r="N159" s="31">
        <f t="shared" si="36"/>
        <v>27743573</v>
      </c>
      <c r="O159" s="36">
        <f t="shared" si="37"/>
        <v>0.80585139492804247</v>
      </c>
      <c r="P159" s="31">
        <v>8828436</v>
      </c>
      <c r="Q159" s="31">
        <v>32833414</v>
      </c>
      <c r="R159" s="31">
        <v>32580308</v>
      </c>
      <c r="S159" s="31">
        <v>27867469</v>
      </c>
      <c r="T159" s="36">
        <f t="shared" si="38"/>
        <v>0.85534700899696836</v>
      </c>
      <c r="U159" s="36">
        <f t="shared" si="39"/>
        <v>7.695360763786474E-2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12323361</v>
      </c>
      <c r="E160" s="31">
        <v>11715535</v>
      </c>
      <c r="F160" s="31">
        <v>5142004</v>
      </c>
      <c r="G160" s="36">
        <f t="shared" si="32"/>
        <v>0.41725662341629038</v>
      </c>
      <c r="H160" s="31">
        <v>4053878</v>
      </c>
      <c r="I160" s="36">
        <f t="shared" si="33"/>
        <v>0.32895879622450402</v>
      </c>
      <c r="J160" s="31">
        <v>3138696</v>
      </c>
      <c r="K160" s="36">
        <f t="shared" si="34"/>
        <v>0.26790889191146627</v>
      </c>
      <c r="L160" s="31">
        <v>0</v>
      </c>
      <c r="M160" s="36">
        <f t="shared" si="35"/>
        <v>0</v>
      </c>
      <c r="N160" s="31">
        <f t="shared" si="36"/>
        <v>12334578</v>
      </c>
      <c r="O160" s="36">
        <f t="shared" si="37"/>
        <v>1.0528394990070875</v>
      </c>
      <c r="P160" s="31">
        <v>4700317</v>
      </c>
      <c r="Q160" s="31">
        <v>18801174</v>
      </c>
      <c r="R160" s="31">
        <v>18769156</v>
      </c>
      <c r="S160" s="31">
        <v>18801175</v>
      </c>
      <c r="T160" s="36">
        <f t="shared" si="38"/>
        <v>1.0017059371236512</v>
      </c>
      <c r="U160" s="36">
        <f t="shared" si="39"/>
        <v>-0.33223737888316895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1439896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1439896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50227871</v>
      </c>
      <c r="E163" s="32">
        <f>SUM(E158:E162)</f>
        <v>50120045</v>
      </c>
      <c r="F163" s="32">
        <f>SUM(F158:F162)</f>
        <v>16553428</v>
      </c>
      <c r="G163" s="37">
        <f t="shared" si="32"/>
        <v>0.32956658664668464</v>
      </c>
      <c r="H163" s="32">
        <f>SUM(H158:H162)</f>
        <v>14113873</v>
      </c>
      <c r="I163" s="37">
        <f t="shared" si="33"/>
        <v>0.28099683938425341</v>
      </c>
      <c r="J163" s="32">
        <f>SUM(J158:J162)</f>
        <v>13145194</v>
      </c>
      <c r="K163" s="37">
        <f t="shared" si="34"/>
        <v>0.26227418590705576</v>
      </c>
      <c r="L163" s="32">
        <f>SUM(L158:L162)</f>
        <v>0</v>
      </c>
      <c r="M163" s="37">
        <f t="shared" si="35"/>
        <v>0</v>
      </c>
      <c r="N163" s="32">
        <f t="shared" si="36"/>
        <v>43812495</v>
      </c>
      <c r="O163" s="37">
        <f t="shared" si="37"/>
        <v>0.87415115050275793</v>
      </c>
      <c r="P163" s="32">
        <f>SUM(P158:P162)</f>
        <v>14356000</v>
      </c>
      <c r="Q163" s="32">
        <f>SUM(Q158:Q162)</f>
        <v>55619153</v>
      </c>
      <c r="R163" s="32">
        <f>SUM(R158:R162)</f>
        <v>55334029</v>
      </c>
      <c r="S163" s="32">
        <f>SUM(S158:S162)</f>
        <v>49196336</v>
      </c>
      <c r="T163" s="37">
        <f t="shared" si="38"/>
        <v>0.88907923187736793</v>
      </c>
      <c r="U163" s="37">
        <f t="shared" si="39"/>
        <v>-8.4341460016717718E-2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8403005</v>
      </c>
      <c r="E164" s="31">
        <v>2090</v>
      </c>
      <c r="F164" s="31">
        <v>1779866</v>
      </c>
      <c r="G164" s="36">
        <f t="shared" si="32"/>
        <v>0.21181303593178868</v>
      </c>
      <c r="H164" s="31">
        <v>2647108</v>
      </c>
      <c r="I164" s="36">
        <f t="shared" si="33"/>
        <v>0.31501921038961656</v>
      </c>
      <c r="J164" s="31">
        <v>-4207459</v>
      </c>
      <c r="K164" s="36">
        <f t="shared" si="34"/>
        <v>-2013.1382775119616</v>
      </c>
      <c r="L164" s="31">
        <v>0</v>
      </c>
      <c r="M164" s="36">
        <f t="shared" si="35"/>
        <v>0</v>
      </c>
      <c r="N164" s="31">
        <f t="shared" si="36"/>
        <v>219515</v>
      </c>
      <c r="O164" s="36">
        <f t="shared" si="37"/>
        <v>105.0311004784689</v>
      </c>
      <c r="P164" s="31">
        <v>2153885</v>
      </c>
      <c r="Q164" s="31">
        <v>1104</v>
      </c>
      <c r="R164" s="31">
        <v>7902819</v>
      </c>
      <c r="S164" s="31">
        <v>6174261</v>
      </c>
      <c r="T164" s="36">
        <f t="shared" si="38"/>
        <v>0.7812732393339642</v>
      </c>
      <c r="U164" s="36">
        <f t="shared" si="39"/>
        <v>-2.9534278756758137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100000</v>
      </c>
      <c r="E165" s="31">
        <v>100000</v>
      </c>
      <c r="F165" s="31">
        <v>22261</v>
      </c>
      <c r="G165" s="36">
        <f t="shared" si="32"/>
        <v>0.22261</v>
      </c>
      <c r="H165" s="31">
        <v>2348</v>
      </c>
      <c r="I165" s="36">
        <f t="shared" si="33"/>
        <v>2.3480000000000001E-2</v>
      </c>
      <c r="J165" s="31">
        <v>33393</v>
      </c>
      <c r="K165" s="36">
        <f t="shared" si="34"/>
        <v>0.33393</v>
      </c>
      <c r="L165" s="31">
        <v>0</v>
      </c>
      <c r="M165" s="36">
        <f t="shared" si="35"/>
        <v>0</v>
      </c>
      <c r="N165" s="31">
        <f t="shared" si="36"/>
        <v>58002</v>
      </c>
      <c r="O165" s="36">
        <f t="shared" si="37"/>
        <v>0.58001999999999998</v>
      </c>
      <c r="P165" s="31">
        <v>50698</v>
      </c>
      <c r="Q165" s="31">
        <v>80000</v>
      </c>
      <c r="R165" s="31">
        <v>70000</v>
      </c>
      <c r="S165" s="31">
        <v>77704</v>
      </c>
      <c r="T165" s="36">
        <f t="shared" si="38"/>
        <v>1.1100571428571429</v>
      </c>
      <c r="U165" s="36">
        <f t="shared" si="39"/>
        <v>-0.3413349639039015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68814577</v>
      </c>
      <c r="E166" s="31">
        <v>69966141</v>
      </c>
      <c r="F166" s="31">
        <v>28010141</v>
      </c>
      <c r="G166" s="36">
        <f t="shared" si="32"/>
        <v>0.40703790128652539</v>
      </c>
      <c r="H166" s="31">
        <v>23334826</v>
      </c>
      <c r="I166" s="36">
        <f t="shared" si="33"/>
        <v>0.33909713635237487</v>
      </c>
      <c r="J166" s="31">
        <v>17826675</v>
      </c>
      <c r="K166" s="36">
        <f t="shared" si="34"/>
        <v>0.25479002765066033</v>
      </c>
      <c r="L166" s="31">
        <v>0</v>
      </c>
      <c r="M166" s="36">
        <f t="shared" si="35"/>
        <v>0</v>
      </c>
      <c r="N166" s="31">
        <f t="shared" si="36"/>
        <v>69171642</v>
      </c>
      <c r="O166" s="36">
        <f t="shared" si="37"/>
        <v>0.98864452164083194</v>
      </c>
      <c r="P166" s="31">
        <v>16961499</v>
      </c>
      <c r="Q166" s="31">
        <v>67029249</v>
      </c>
      <c r="R166" s="31">
        <v>68082721</v>
      </c>
      <c r="S166" s="31">
        <v>66081756</v>
      </c>
      <c r="T166" s="36">
        <f t="shared" si="38"/>
        <v>0.97060979686754878</v>
      </c>
      <c r="U166" s="36">
        <f t="shared" si="39"/>
        <v>5.100822751574019E-2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2135000</v>
      </c>
      <c r="E167" s="31">
        <v>2135000</v>
      </c>
      <c r="F167" s="31">
        <v>296186</v>
      </c>
      <c r="G167" s="36">
        <f t="shared" si="32"/>
        <v>0.13872880562060891</v>
      </c>
      <c r="H167" s="31">
        <v>1198814</v>
      </c>
      <c r="I167" s="36">
        <f t="shared" si="33"/>
        <v>0.56150538641686187</v>
      </c>
      <c r="J167" s="31">
        <v>640000</v>
      </c>
      <c r="K167" s="36">
        <f t="shared" si="34"/>
        <v>0.29976580796252927</v>
      </c>
      <c r="L167" s="31">
        <v>0</v>
      </c>
      <c r="M167" s="36">
        <f t="shared" si="35"/>
        <v>0</v>
      </c>
      <c r="N167" s="31">
        <f t="shared" si="36"/>
        <v>2135000</v>
      </c>
      <c r="O167" s="36">
        <f t="shared" si="37"/>
        <v>1</v>
      </c>
      <c r="P167" s="31">
        <v>36392</v>
      </c>
      <c r="Q167" s="31">
        <v>1832000</v>
      </c>
      <c r="R167" s="31">
        <v>1832000</v>
      </c>
      <c r="S167" s="31">
        <v>1236829</v>
      </c>
      <c r="T167" s="36">
        <f t="shared" si="38"/>
        <v>0.67512499999999998</v>
      </c>
      <c r="U167" s="36">
        <f t="shared" si="39"/>
        <v>16.586282699494394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79452582</v>
      </c>
      <c r="E169" s="32">
        <f>SUM(E164:E168)</f>
        <v>72203231</v>
      </c>
      <c r="F169" s="32">
        <f>SUM(F164:F168)</f>
        <v>30108454</v>
      </c>
      <c r="G169" s="37">
        <f t="shared" si="32"/>
        <v>0.37894871685856601</v>
      </c>
      <c r="H169" s="32">
        <f>SUM(H164:H168)</f>
        <v>27183096</v>
      </c>
      <c r="I169" s="37">
        <f t="shared" si="33"/>
        <v>0.34212980013664002</v>
      </c>
      <c r="J169" s="32">
        <f>SUM(J164:J168)</f>
        <v>14292609</v>
      </c>
      <c r="K169" s="37">
        <f t="shared" si="34"/>
        <v>0.19794971502037076</v>
      </c>
      <c r="L169" s="32">
        <f>SUM(L164:L168)</f>
        <v>0</v>
      </c>
      <c r="M169" s="37">
        <f t="shared" si="35"/>
        <v>0</v>
      </c>
      <c r="N169" s="32">
        <f t="shared" si="36"/>
        <v>71584159</v>
      </c>
      <c r="O169" s="37">
        <f t="shared" si="37"/>
        <v>0.99142597926123277</v>
      </c>
      <c r="P169" s="32">
        <f>SUM(P164:P168)</f>
        <v>19202474</v>
      </c>
      <c r="Q169" s="32">
        <f>SUM(Q164:Q168)</f>
        <v>68942353</v>
      </c>
      <c r="R169" s="32">
        <f>SUM(R164:R168)</f>
        <v>77887540</v>
      </c>
      <c r="S169" s="32">
        <f>SUM(S164:S168)</f>
        <v>73570550</v>
      </c>
      <c r="T169" s="37">
        <f t="shared" si="38"/>
        <v>0.9445740615251168</v>
      </c>
      <c r="U169" s="37">
        <f t="shared" si="39"/>
        <v>-0.25568918879931823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1041976382</v>
      </c>
      <c r="E170" s="32">
        <f>SUM(E105,E107:E111,E113:E120,E122:E125,E127:E131,E133:E136,E138:E143,E145:E149,E151:E156,E158:E162,E164:E168)</f>
        <v>957509735</v>
      </c>
      <c r="F170" s="32">
        <f>SUM(F105,F107:F111,F113:F120,F122:F125,F127:F131,F133:F136,F138:F143,F145:F149,F151:F156,F158:F162,F164:F168)</f>
        <v>160033505</v>
      </c>
      <c r="G170" s="37">
        <f t="shared" si="32"/>
        <v>0.15358649942988822</v>
      </c>
      <c r="H170" s="32">
        <f>SUM(H105,H107:H111,H113:H120,H122:H125,H127:H131,H133:H136,H138:H143,H145:H149,H151:H156,H158:H162,H164:H168)</f>
        <v>189530411</v>
      </c>
      <c r="I170" s="37">
        <f t="shared" si="33"/>
        <v>0.18189511228288091</v>
      </c>
      <c r="J170" s="32">
        <f>SUM(J105,J107:J111,J113:J120,J122:J125,J127:J131,J133:J136,J138:J143,J145:J149,J151:J156,J158:J162,J164:J168)</f>
        <v>217695894</v>
      </c>
      <c r="K170" s="37">
        <f t="shared" si="34"/>
        <v>0.22735632447642948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567259810</v>
      </c>
      <c r="O170" s="37">
        <f t="shared" si="37"/>
        <v>0.59243242054348411</v>
      </c>
      <c r="P170" s="32">
        <f>SUM(P105,P107:P111,P113:P120,P122:P125,P127:P131,P133:P136,P138:P143,P145:P149,P151:P156,P158:P162,P164:P168)</f>
        <v>189296650</v>
      </c>
      <c r="Q170" s="32">
        <f>SUM(Q105,Q107:Q111,Q113:Q120,Q122:Q125,Q127:Q131,Q133:Q136,Q138:Q143,Q145:Q149,Q151:Q156,Q158:Q162,Q164:Q168)</f>
        <v>1083781960</v>
      </c>
      <c r="R170" s="32">
        <f>SUM(R105,R107:R111,R113:R120,R122:R125,R127:R131,R133:R136,R138:R143,R145:R149,R151:R156,R158:R162,R164:R168)</f>
        <v>960659039</v>
      </c>
      <c r="S170" s="32">
        <f>SUM(S105,S107:S111,S113:S120,S122:S125,S127:S131,S133:S136,S138:S143,S145:S149,S151:S156,S158:S162,S164:S168)</f>
        <v>581756357</v>
      </c>
      <c r="T170" s="37">
        <f t="shared" si="38"/>
        <v>0.60558047484316646</v>
      </c>
      <c r="U170" s="37">
        <f t="shared" si="39"/>
        <v>0.15002507440041857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9912995</v>
      </c>
      <c r="E173" s="31">
        <v>9022050</v>
      </c>
      <c r="F173" s="31">
        <v>2045990</v>
      </c>
      <c r="G173" s="36">
        <f t="shared" ref="G173:G205" si="40">IF(($D173     =0),0,($F173     /$D173     ))</f>
        <v>0.2063947374128606</v>
      </c>
      <c r="H173" s="31">
        <v>1685506</v>
      </c>
      <c r="I173" s="36">
        <f t="shared" ref="I173:I205" si="41">IF(($D173     =0),0,($H173     /$D173     ))</f>
        <v>0.17002994554118103</v>
      </c>
      <c r="J173" s="31">
        <v>1742165</v>
      </c>
      <c r="K173" s="36">
        <f t="shared" ref="K173:K205" si="42">IF(($E173     =0),0,($J173     /$E173     ))</f>
        <v>0.19310079194861479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5473661</v>
      </c>
      <c r="O173" s="36">
        <f t="shared" ref="O173:O205" si="45">IF(($E173     =0),0,($N173     /$E173     ))</f>
        <v>0.60669814510006037</v>
      </c>
      <c r="P173" s="31">
        <v>2046524</v>
      </c>
      <c r="Q173" s="31">
        <v>8850000</v>
      </c>
      <c r="R173" s="31">
        <v>8845000</v>
      </c>
      <c r="S173" s="31">
        <v>1853013</v>
      </c>
      <c r="T173" s="36">
        <f t="shared" ref="T173:T205" si="46">IF(($R173     =0),0,($S173     /$R173     ))</f>
        <v>0.20949836065573771</v>
      </c>
      <c r="U173" s="36">
        <f t="shared" ref="U173:U205" si="47">IF(($P173     =0),0,(($J173     /$P173     )-1))</f>
        <v>-0.14871997592014552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30944412</v>
      </c>
      <c r="E174" s="31">
        <v>30944412</v>
      </c>
      <c r="F174" s="31">
        <v>6881951</v>
      </c>
      <c r="G174" s="36">
        <f t="shared" si="40"/>
        <v>0.22239721342903526</v>
      </c>
      <c r="H174" s="31">
        <v>6643967</v>
      </c>
      <c r="I174" s="36">
        <f t="shared" si="41"/>
        <v>0.21470651954866682</v>
      </c>
      <c r="J174" s="31">
        <v>6595693</v>
      </c>
      <c r="K174" s="36">
        <f t="shared" si="42"/>
        <v>0.21314649636903749</v>
      </c>
      <c r="L174" s="31">
        <v>0</v>
      </c>
      <c r="M174" s="36">
        <f t="shared" si="43"/>
        <v>0</v>
      </c>
      <c r="N174" s="31">
        <f t="shared" si="44"/>
        <v>20121611</v>
      </c>
      <c r="O174" s="36">
        <f t="shared" si="45"/>
        <v>0.65025022934673959</v>
      </c>
      <c r="P174" s="31">
        <v>4737859</v>
      </c>
      <c r="Q174" s="31">
        <v>29622234</v>
      </c>
      <c r="R174" s="31">
        <v>30423399</v>
      </c>
      <c r="S174" s="31">
        <v>19972473</v>
      </c>
      <c r="T174" s="36">
        <f t="shared" si="46"/>
        <v>0.65648394513709663</v>
      </c>
      <c r="U174" s="36">
        <f t="shared" si="47"/>
        <v>0.39212521942928236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22923536</v>
      </c>
      <c r="E175" s="31">
        <v>22923536</v>
      </c>
      <c r="F175" s="31">
        <v>80754</v>
      </c>
      <c r="G175" s="36">
        <f t="shared" si="40"/>
        <v>3.5227549536860281E-3</v>
      </c>
      <c r="H175" s="31">
        <v>5817790</v>
      </c>
      <c r="I175" s="36">
        <f t="shared" si="41"/>
        <v>0.25379112541799836</v>
      </c>
      <c r="J175" s="31">
        <v>42319</v>
      </c>
      <c r="K175" s="36">
        <f t="shared" si="42"/>
        <v>1.8460939010456327E-3</v>
      </c>
      <c r="L175" s="31">
        <v>0</v>
      </c>
      <c r="M175" s="36">
        <f t="shared" si="43"/>
        <v>0</v>
      </c>
      <c r="N175" s="31">
        <f t="shared" si="44"/>
        <v>5940863</v>
      </c>
      <c r="O175" s="36">
        <f t="shared" si="45"/>
        <v>0.25915997427273002</v>
      </c>
      <c r="P175" s="31">
        <v>770025</v>
      </c>
      <c r="Q175" s="31">
        <v>23190491</v>
      </c>
      <c r="R175" s="31">
        <v>22434391</v>
      </c>
      <c r="S175" s="31">
        <v>87606</v>
      </c>
      <c r="T175" s="36">
        <f t="shared" si="46"/>
        <v>3.9049867678601128E-3</v>
      </c>
      <c r="U175" s="36">
        <f t="shared" si="47"/>
        <v>-0.94504204408947756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5192574</v>
      </c>
      <c r="E176" s="31">
        <v>5556476</v>
      </c>
      <c r="F176" s="31">
        <v>1225112</v>
      </c>
      <c r="G176" s="36">
        <f t="shared" si="40"/>
        <v>0.23593539543201503</v>
      </c>
      <c r="H176" s="31">
        <v>1850827</v>
      </c>
      <c r="I176" s="36">
        <f t="shared" si="41"/>
        <v>0.35643728909785399</v>
      </c>
      <c r="J176" s="31">
        <v>847828</v>
      </c>
      <c r="K176" s="36">
        <f t="shared" si="42"/>
        <v>0.15258375992265602</v>
      </c>
      <c r="L176" s="31">
        <v>0</v>
      </c>
      <c r="M176" s="36">
        <f t="shared" si="43"/>
        <v>0</v>
      </c>
      <c r="N176" s="31">
        <f t="shared" si="44"/>
        <v>3923767</v>
      </c>
      <c r="O176" s="36">
        <f t="shared" si="45"/>
        <v>0.70616106323504324</v>
      </c>
      <c r="P176" s="31">
        <v>915177</v>
      </c>
      <c r="Q176" s="31">
        <v>5172556</v>
      </c>
      <c r="R176" s="31">
        <v>5222556</v>
      </c>
      <c r="S176" s="31">
        <v>3314642</v>
      </c>
      <c r="T176" s="36">
        <f t="shared" si="46"/>
        <v>0.63467811546683273</v>
      </c>
      <c r="U176" s="36">
        <f t="shared" si="47"/>
        <v>-7.3591228800548913E-2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7709940</v>
      </c>
      <c r="E177" s="31">
        <v>35098540</v>
      </c>
      <c r="F177" s="31">
        <v>877024</v>
      </c>
      <c r="G177" s="36">
        <f t="shared" si="40"/>
        <v>0.11375237680189469</v>
      </c>
      <c r="H177" s="31">
        <v>906284</v>
      </c>
      <c r="I177" s="36">
        <f t="shared" si="41"/>
        <v>0.11754747767168097</v>
      </c>
      <c r="J177" s="31">
        <v>1049943</v>
      </c>
      <c r="K177" s="36">
        <f t="shared" si="42"/>
        <v>2.9914150275196633E-2</v>
      </c>
      <c r="L177" s="31">
        <v>0</v>
      </c>
      <c r="M177" s="36">
        <f t="shared" si="43"/>
        <v>0</v>
      </c>
      <c r="N177" s="31">
        <f t="shared" si="44"/>
        <v>2833251</v>
      </c>
      <c r="O177" s="36">
        <f t="shared" si="45"/>
        <v>8.0722759408226097E-2</v>
      </c>
      <c r="P177" s="31">
        <v>826828</v>
      </c>
      <c r="Q177" s="31">
        <v>8842000</v>
      </c>
      <c r="R177" s="31">
        <v>7385000</v>
      </c>
      <c r="S177" s="31">
        <v>2599166</v>
      </c>
      <c r="T177" s="36">
        <f t="shared" si="46"/>
        <v>0.35195206499661474</v>
      </c>
      <c r="U177" s="36">
        <f t="shared" si="47"/>
        <v>0.26984451421577393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76683457</v>
      </c>
      <c r="E179" s="32">
        <f>SUM(E173:E178)</f>
        <v>103545014</v>
      </c>
      <c r="F179" s="32">
        <f>SUM(F173:F178)</f>
        <v>11110831</v>
      </c>
      <c r="G179" s="37">
        <f t="shared" si="40"/>
        <v>0.14489215059774888</v>
      </c>
      <c r="H179" s="32">
        <f>SUM(H173:H178)</f>
        <v>16904374</v>
      </c>
      <c r="I179" s="37">
        <f t="shared" si="41"/>
        <v>0.22044355668524437</v>
      </c>
      <c r="J179" s="32">
        <f>SUM(J173:J178)</f>
        <v>10277948</v>
      </c>
      <c r="K179" s="37">
        <f t="shared" si="42"/>
        <v>9.9260675168772489E-2</v>
      </c>
      <c r="L179" s="32">
        <f>SUM(L173:L178)</f>
        <v>0</v>
      </c>
      <c r="M179" s="37">
        <f t="shared" si="43"/>
        <v>0</v>
      </c>
      <c r="N179" s="32">
        <f t="shared" si="44"/>
        <v>38293153</v>
      </c>
      <c r="O179" s="37">
        <f t="shared" si="45"/>
        <v>0.36982131269015039</v>
      </c>
      <c r="P179" s="32">
        <f>SUM(P173:P178)</f>
        <v>9296413</v>
      </c>
      <c r="Q179" s="32">
        <f>SUM(Q173:Q178)</f>
        <v>75677281</v>
      </c>
      <c r="R179" s="32">
        <f>SUM(R173:R178)</f>
        <v>74310346</v>
      </c>
      <c r="S179" s="32">
        <f>SUM(S173:S178)</f>
        <v>27826900</v>
      </c>
      <c r="T179" s="37">
        <f t="shared" si="46"/>
        <v>0.37446871798982068</v>
      </c>
      <c r="U179" s="37">
        <f t="shared" si="47"/>
        <v>0.10558212075991036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42209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42209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27599480</v>
      </c>
      <c r="E181" s="31">
        <v>25902000</v>
      </c>
      <c r="F181" s="31">
        <v>4197406</v>
      </c>
      <c r="G181" s="36">
        <f t="shared" si="40"/>
        <v>0.15208279286421339</v>
      </c>
      <c r="H181" s="31">
        <v>4534882</v>
      </c>
      <c r="I181" s="36">
        <f t="shared" si="41"/>
        <v>0.16431041454404213</v>
      </c>
      <c r="J181" s="31">
        <v>3812278</v>
      </c>
      <c r="K181" s="36">
        <f t="shared" si="42"/>
        <v>0.14718083545672148</v>
      </c>
      <c r="L181" s="31">
        <v>0</v>
      </c>
      <c r="M181" s="36">
        <f t="shared" si="43"/>
        <v>0</v>
      </c>
      <c r="N181" s="31">
        <f t="shared" si="44"/>
        <v>12544566</v>
      </c>
      <c r="O181" s="36">
        <f t="shared" si="45"/>
        <v>0.48430877924484594</v>
      </c>
      <c r="P181" s="31">
        <v>3950603</v>
      </c>
      <c r="Q181" s="31">
        <v>26963000</v>
      </c>
      <c r="R181" s="31">
        <v>25343000</v>
      </c>
      <c r="S181" s="31">
        <v>11923996</v>
      </c>
      <c r="T181" s="36">
        <f t="shared" si="46"/>
        <v>0.47050451801286353</v>
      </c>
      <c r="U181" s="36">
        <f t="shared" si="47"/>
        <v>-3.5013642221200181E-2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28932696</v>
      </c>
      <c r="E182" s="31">
        <v>29513731</v>
      </c>
      <c r="F182" s="31">
        <v>2915509</v>
      </c>
      <c r="G182" s="36">
        <f t="shared" si="40"/>
        <v>0.10076865978891147</v>
      </c>
      <c r="H182" s="31">
        <v>2535930</v>
      </c>
      <c r="I182" s="36">
        <f t="shared" si="41"/>
        <v>8.7649280938077806E-2</v>
      </c>
      <c r="J182" s="31">
        <v>4253211</v>
      </c>
      <c r="K182" s="36">
        <f t="shared" si="42"/>
        <v>0.14410956717061629</v>
      </c>
      <c r="L182" s="31">
        <v>0</v>
      </c>
      <c r="M182" s="36">
        <f t="shared" si="43"/>
        <v>0</v>
      </c>
      <c r="N182" s="31">
        <f t="shared" si="44"/>
        <v>9704650</v>
      </c>
      <c r="O182" s="36">
        <f t="shared" si="45"/>
        <v>0.32881813553155986</v>
      </c>
      <c r="P182" s="31">
        <v>5868214</v>
      </c>
      <c r="Q182" s="31">
        <v>38306772</v>
      </c>
      <c r="R182" s="31">
        <v>20833429</v>
      </c>
      <c r="S182" s="31">
        <v>11331981</v>
      </c>
      <c r="T182" s="36">
        <f t="shared" si="46"/>
        <v>0.5439325902615455</v>
      </c>
      <c r="U182" s="36">
        <f t="shared" si="47"/>
        <v>-0.27521201510374371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11896548</v>
      </c>
      <c r="E183" s="31">
        <v>13502548</v>
      </c>
      <c r="F183" s="31">
        <v>3068611</v>
      </c>
      <c r="G183" s="36">
        <f t="shared" si="40"/>
        <v>0.25794129523959386</v>
      </c>
      <c r="H183" s="31">
        <v>2410471</v>
      </c>
      <c r="I183" s="36">
        <f t="shared" si="41"/>
        <v>0.2026193648779461</v>
      </c>
      <c r="J183" s="31">
        <v>1944704</v>
      </c>
      <c r="K183" s="36">
        <f t="shared" si="42"/>
        <v>0.14402496476961238</v>
      </c>
      <c r="L183" s="31">
        <v>0</v>
      </c>
      <c r="M183" s="36">
        <f t="shared" si="43"/>
        <v>0</v>
      </c>
      <c r="N183" s="31">
        <f t="shared" si="44"/>
        <v>7423786</v>
      </c>
      <c r="O183" s="36">
        <f t="shared" si="45"/>
        <v>0.54980630322513946</v>
      </c>
      <c r="P183" s="31">
        <v>1946843</v>
      </c>
      <c r="Q183" s="31">
        <v>13345551</v>
      </c>
      <c r="R183" s="31">
        <v>11330046</v>
      </c>
      <c r="S183" s="31">
        <v>6783759</v>
      </c>
      <c r="T183" s="36">
        <f t="shared" si="46"/>
        <v>0.5987406405940453</v>
      </c>
      <c r="U183" s="36">
        <f t="shared" si="47"/>
        <v>-1.0987018470416388E-3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3987000</v>
      </c>
      <c r="E184" s="31">
        <v>5117545</v>
      </c>
      <c r="F184" s="31">
        <v>583333</v>
      </c>
      <c r="G184" s="36">
        <f t="shared" si="40"/>
        <v>0.14630875344870831</v>
      </c>
      <c r="H184" s="31">
        <v>779727</v>
      </c>
      <c r="I184" s="36">
        <f t="shared" si="41"/>
        <v>0.1955673438675696</v>
      </c>
      <c r="J184" s="31">
        <v>2349024</v>
      </c>
      <c r="K184" s="36">
        <f t="shared" si="42"/>
        <v>0.45901384355193753</v>
      </c>
      <c r="L184" s="31">
        <v>0</v>
      </c>
      <c r="M184" s="36">
        <f t="shared" si="43"/>
        <v>0</v>
      </c>
      <c r="N184" s="31">
        <f t="shared" si="44"/>
        <v>3712084</v>
      </c>
      <c r="O184" s="36">
        <f t="shared" si="45"/>
        <v>0.72536421272309282</v>
      </c>
      <c r="P184" s="31">
        <v>776804</v>
      </c>
      <c r="Q184" s="31">
        <v>3924000</v>
      </c>
      <c r="R184" s="31">
        <v>3924000</v>
      </c>
      <c r="S184" s="31">
        <v>2873567</v>
      </c>
      <c r="T184" s="36">
        <f t="shared" si="46"/>
        <v>0.73230555555555554</v>
      </c>
      <c r="U184" s="36">
        <f t="shared" si="47"/>
        <v>2.0239597118449439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72415724</v>
      </c>
      <c r="E185" s="32">
        <f>SUM(E180:E184)</f>
        <v>74035824</v>
      </c>
      <c r="F185" s="32">
        <f>SUM(F180:F184)</f>
        <v>10764859</v>
      </c>
      <c r="G185" s="37">
        <f t="shared" si="40"/>
        <v>0.14865361285347364</v>
      </c>
      <c r="H185" s="32">
        <f>SUM(H180:H184)</f>
        <v>10303219</v>
      </c>
      <c r="I185" s="37">
        <f t="shared" si="41"/>
        <v>0.14227875426613149</v>
      </c>
      <c r="J185" s="32">
        <f>SUM(J180:J184)</f>
        <v>12359217</v>
      </c>
      <c r="K185" s="37">
        <f t="shared" si="42"/>
        <v>0.16693563105342085</v>
      </c>
      <c r="L185" s="32">
        <f>SUM(L180:L184)</f>
        <v>0</v>
      </c>
      <c r="M185" s="37">
        <f t="shared" si="43"/>
        <v>0</v>
      </c>
      <c r="N185" s="32">
        <f t="shared" si="44"/>
        <v>33427295</v>
      </c>
      <c r="O185" s="37">
        <f t="shared" si="45"/>
        <v>0.45150162710419756</v>
      </c>
      <c r="P185" s="32">
        <f>SUM(P180:P184)</f>
        <v>12542464</v>
      </c>
      <c r="Q185" s="32">
        <f>SUM(Q180:Q184)</f>
        <v>82539323</v>
      </c>
      <c r="R185" s="32">
        <f>SUM(R180:R184)</f>
        <v>61430475</v>
      </c>
      <c r="S185" s="32">
        <f>SUM(S180:S184)</f>
        <v>32913303</v>
      </c>
      <c r="T185" s="37">
        <f t="shared" si="46"/>
        <v>0.53578135282203176</v>
      </c>
      <c r="U185" s="37">
        <f t="shared" si="47"/>
        <v>-1.4610127643180815E-2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348427761</v>
      </c>
      <c r="E188" s="31">
        <v>322967155</v>
      </c>
      <c r="F188" s="31">
        <v>97456630</v>
      </c>
      <c r="G188" s="36">
        <f t="shared" si="40"/>
        <v>0.27970397571162536</v>
      </c>
      <c r="H188" s="31">
        <v>84855257</v>
      </c>
      <c r="I188" s="36">
        <f t="shared" si="41"/>
        <v>0.24353758941727952</v>
      </c>
      <c r="J188" s="31">
        <v>56922134</v>
      </c>
      <c r="K188" s="36">
        <f t="shared" si="42"/>
        <v>0.17624743915522928</v>
      </c>
      <c r="L188" s="31">
        <v>0</v>
      </c>
      <c r="M188" s="36">
        <f t="shared" si="43"/>
        <v>0</v>
      </c>
      <c r="N188" s="31">
        <f t="shared" si="44"/>
        <v>239234021</v>
      </c>
      <c r="O188" s="36">
        <f t="shared" si="45"/>
        <v>0.74073792735982702</v>
      </c>
      <c r="P188" s="31">
        <v>55191605</v>
      </c>
      <c r="Q188" s="31">
        <v>282074921</v>
      </c>
      <c r="R188" s="31">
        <v>305887863</v>
      </c>
      <c r="S188" s="31">
        <v>220878830</v>
      </c>
      <c r="T188" s="36">
        <f t="shared" si="46"/>
        <v>0.72209085981289811</v>
      </c>
      <c r="U188" s="36">
        <f t="shared" si="47"/>
        <v>3.1354931605993341E-2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9348575</v>
      </c>
      <c r="E189" s="31">
        <v>9348575</v>
      </c>
      <c r="F189" s="31">
        <v>3481183</v>
      </c>
      <c r="G189" s="36">
        <f t="shared" si="40"/>
        <v>0.37237578989311204</v>
      </c>
      <c r="H189" s="31">
        <v>1208593</v>
      </c>
      <c r="I189" s="36">
        <f t="shared" si="41"/>
        <v>0.12928098667443969</v>
      </c>
      <c r="J189" s="31">
        <v>8671986</v>
      </c>
      <c r="K189" s="36">
        <f t="shared" si="42"/>
        <v>0.92762650992263529</v>
      </c>
      <c r="L189" s="31">
        <v>0</v>
      </c>
      <c r="M189" s="36">
        <f t="shared" si="43"/>
        <v>0</v>
      </c>
      <c r="N189" s="31">
        <f t="shared" si="44"/>
        <v>13361762</v>
      </c>
      <c r="O189" s="36">
        <f t="shared" si="45"/>
        <v>1.429283286490187</v>
      </c>
      <c r="P189" s="31">
        <v>-4897307</v>
      </c>
      <c r="Q189" s="31">
        <v>11205753</v>
      </c>
      <c r="R189" s="31">
        <v>8964963</v>
      </c>
      <c r="S189" s="31">
        <v>4267984</v>
      </c>
      <c r="T189" s="36">
        <f t="shared" si="46"/>
        <v>0.47607379974685898</v>
      </c>
      <c r="U189" s="36">
        <f t="shared" si="47"/>
        <v>-2.7707662599056992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9621000</v>
      </c>
      <c r="E190" s="31">
        <v>9231000</v>
      </c>
      <c r="F190" s="31">
        <v>3392513</v>
      </c>
      <c r="G190" s="36">
        <f t="shared" si="40"/>
        <v>0.35261542459203826</v>
      </c>
      <c r="H190" s="31">
        <v>3015421</v>
      </c>
      <c r="I190" s="36">
        <f t="shared" si="41"/>
        <v>0.31342074628417005</v>
      </c>
      <c r="J190" s="31">
        <v>2404270</v>
      </c>
      <c r="K190" s="36">
        <f t="shared" si="42"/>
        <v>0.26045607193153503</v>
      </c>
      <c r="L190" s="31">
        <v>0</v>
      </c>
      <c r="M190" s="36">
        <f t="shared" si="43"/>
        <v>0</v>
      </c>
      <c r="N190" s="31">
        <f t="shared" si="44"/>
        <v>8812204</v>
      </c>
      <c r="O190" s="36">
        <f t="shared" si="45"/>
        <v>0.95463156754414469</v>
      </c>
      <c r="P190" s="31">
        <v>2120221</v>
      </c>
      <c r="Q190" s="31">
        <v>9101000</v>
      </c>
      <c r="R190" s="31">
        <v>9101000</v>
      </c>
      <c r="S190" s="31">
        <v>7951620</v>
      </c>
      <c r="T190" s="36">
        <f t="shared" si="46"/>
        <v>0.87370838369409953</v>
      </c>
      <c r="U190" s="36">
        <f t="shared" si="47"/>
        <v>0.13397141147078528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367397336</v>
      </c>
      <c r="E191" s="32">
        <f>SUM(E186:E190)</f>
        <v>341546730</v>
      </c>
      <c r="F191" s="32">
        <f>SUM(F186:F190)</f>
        <v>104330326</v>
      </c>
      <c r="G191" s="37">
        <f t="shared" si="40"/>
        <v>0.28397137316205256</v>
      </c>
      <c r="H191" s="32">
        <f>SUM(H186:H190)</f>
        <v>89079271</v>
      </c>
      <c r="I191" s="37">
        <f t="shared" si="41"/>
        <v>0.24246030733331175</v>
      </c>
      <c r="J191" s="32">
        <f>SUM(J186:J190)</f>
        <v>67998390</v>
      </c>
      <c r="K191" s="37">
        <f t="shared" si="42"/>
        <v>0.19908956528437557</v>
      </c>
      <c r="L191" s="32">
        <f>SUM(L186:L190)</f>
        <v>0</v>
      </c>
      <c r="M191" s="37">
        <f t="shared" si="43"/>
        <v>0</v>
      </c>
      <c r="N191" s="32">
        <f t="shared" si="44"/>
        <v>261407987</v>
      </c>
      <c r="O191" s="37">
        <f t="shared" si="45"/>
        <v>0.76536521664253676</v>
      </c>
      <c r="P191" s="32">
        <f>SUM(P186:P190)</f>
        <v>52414519</v>
      </c>
      <c r="Q191" s="32">
        <f>SUM(Q186:Q190)</f>
        <v>302381674</v>
      </c>
      <c r="R191" s="32">
        <f>SUM(R186:R190)</f>
        <v>323953826</v>
      </c>
      <c r="S191" s="32">
        <f>SUM(S186:S190)</f>
        <v>233098434</v>
      </c>
      <c r="T191" s="37">
        <f t="shared" si="46"/>
        <v>0.71954215475139971</v>
      </c>
      <c r="U191" s="37">
        <f t="shared" si="47"/>
        <v>0.29731973692251179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1454000</v>
      </c>
      <c r="F192" s="31">
        <v>2745</v>
      </c>
      <c r="G192" s="36">
        <f t="shared" si="40"/>
        <v>0</v>
      </c>
      <c r="H192" s="31">
        <v>0</v>
      </c>
      <c r="I192" s="36">
        <f t="shared" si="41"/>
        <v>0</v>
      </c>
      <c r="J192" s="31">
        <v>845422</v>
      </c>
      <c r="K192" s="36">
        <f t="shared" si="42"/>
        <v>0.58144566712517198</v>
      </c>
      <c r="L192" s="31">
        <v>0</v>
      </c>
      <c r="M192" s="36">
        <f t="shared" si="43"/>
        <v>0</v>
      </c>
      <c r="N192" s="31">
        <f t="shared" si="44"/>
        <v>848167</v>
      </c>
      <c r="O192" s="36">
        <f t="shared" si="45"/>
        <v>0.58333356258596969</v>
      </c>
      <c r="P192" s="31">
        <v>0</v>
      </c>
      <c r="Q192" s="31">
        <v>1360000</v>
      </c>
      <c r="R192" s="31">
        <v>1360000</v>
      </c>
      <c r="S192" s="31">
        <v>340000</v>
      </c>
      <c r="T192" s="36">
        <f t="shared" si="46"/>
        <v>0.25</v>
      </c>
      <c r="U192" s="36">
        <f t="shared" si="47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1341799</v>
      </c>
      <c r="E193" s="31">
        <v>1141799</v>
      </c>
      <c r="F193" s="31">
        <v>31425</v>
      </c>
      <c r="G193" s="36">
        <f t="shared" si="40"/>
        <v>2.3420050245975738E-2</v>
      </c>
      <c r="H193" s="31">
        <v>43691</v>
      </c>
      <c r="I193" s="36">
        <f t="shared" si="41"/>
        <v>3.2561508839997644E-2</v>
      </c>
      <c r="J193" s="31">
        <v>20527</v>
      </c>
      <c r="K193" s="36">
        <f t="shared" si="42"/>
        <v>1.7977770167954255E-2</v>
      </c>
      <c r="L193" s="31">
        <v>0</v>
      </c>
      <c r="M193" s="36">
        <f t="shared" si="43"/>
        <v>0</v>
      </c>
      <c r="N193" s="31">
        <f t="shared" si="44"/>
        <v>95643</v>
      </c>
      <c r="O193" s="36">
        <f t="shared" si="45"/>
        <v>8.3765181087038967E-2</v>
      </c>
      <c r="P193" s="31">
        <v>61112</v>
      </c>
      <c r="Q193" s="31">
        <v>1249954</v>
      </c>
      <c r="R193" s="31">
        <v>1249954</v>
      </c>
      <c r="S193" s="31">
        <v>294919</v>
      </c>
      <c r="T193" s="36">
        <f t="shared" si="46"/>
        <v>0.23594388273488465</v>
      </c>
      <c r="U193" s="36">
        <f t="shared" si="47"/>
        <v>-0.66410852205786097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17627299</v>
      </c>
      <c r="E195" s="31">
        <v>22892219</v>
      </c>
      <c r="F195" s="31">
        <v>2748644</v>
      </c>
      <c r="G195" s="36">
        <f t="shared" si="40"/>
        <v>0.15593109301657618</v>
      </c>
      <c r="H195" s="31">
        <v>1816357</v>
      </c>
      <c r="I195" s="36">
        <f t="shared" si="41"/>
        <v>0.10304227550687148</v>
      </c>
      <c r="J195" s="31">
        <v>6979221</v>
      </c>
      <c r="K195" s="36">
        <f t="shared" si="42"/>
        <v>0.3048730662588891</v>
      </c>
      <c r="L195" s="31">
        <v>0</v>
      </c>
      <c r="M195" s="36">
        <f t="shared" si="43"/>
        <v>0</v>
      </c>
      <c r="N195" s="31">
        <f t="shared" si="44"/>
        <v>11544222</v>
      </c>
      <c r="O195" s="36">
        <f t="shared" si="45"/>
        <v>0.5042858448977795</v>
      </c>
      <c r="P195" s="31">
        <v>9479437</v>
      </c>
      <c r="Q195" s="31">
        <v>15963362</v>
      </c>
      <c r="R195" s="31">
        <v>16895142</v>
      </c>
      <c r="S195" s="31">
        <v>11017751</v>
      </c>
      <c r="T195" s="36">
        <f t="shared" si="46"/>
        <v>0.65212538610211146</v>
      </c>
      <c r="U195" s="36">
        <f t="shared" si="47"/>
        <v>-0.26375152870365615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831840</v>
      </c>
      <c r="E196" s="31">
        <v>131840</v>
      </c>
      <c r="F196" s="31">
        <v>36063</v>
      </c>
      <c r="G196" s="36">
        <f t="shared" si="40"/>
        <v>4.335328909405655E-2</v>
      </c>
      <c r="H196" s="31">
        <v>5799</v>
      </c>
      <c r="I196" s="36">
        <f t="shared" si="41"/>
        <v>6.9712925562608191E-3</v>
      </c>
      <c r="J196" s="31">
        <v>8967</v>
      </c>
      <c r="K196" s="36">
        <f t="shared" si="42"/>
        <v>6.8014259708737868E-2</v>
      </c>
      <c r="L196" s="31">
        <v>0</v>
      </c>
      <c r="M196" s="36">
        <f t="shared" si="43"/>
        <v>0</v>
      </c>
      <c r="N196" s="31">
        <f t="shared" si="44"/>
        <v>50829</v>
      </c>
      <c r="O196" s="36">
        <f t="shared" si="45"/>
        <v>0.38553549757281552</v>
      </c>
      <c r="P196" s="31">
        <v>666</v>
      </c>
      <c r="Q196" s="31">
        <v>797544</v>
      </c>
      <c r="R196" s="31">
        <v>797544</v>
      </c>
      <c r="S196" s="31">
        <v>23381</v>
      </c>
      <c r="T196" s="36">
        <f t="shared" si="46"/>
        <v>2.9316250890233014E-2</v>
      </c>
      <c r="U196" s="36">
        <f t="shared" si="47"/>
        <v>12.463963963963964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2500000</v>
      </c>
      <c r="E197" s="31">
        <v>2500000</v>
      </c>
      <c r="F197" s="31">
        <v>0</v>
      </c>
      <c r="G197" s="36">
        <f t="shared" si="40"/>
        <v>0</v>
      </c>
      <c r="H197" s="31">
        <v>1426531</v>
      </c>
      <c r="I197" s="36">
        <f t="shared" si="41"/>
        <v>0.57061240000000002</v>
      </c>
      <c r="J197" s="31">
        <v>324221</v>
      </c>
      <c r="K197" s="36">
        <f t="shared" si="42"/>
        <v>0.12968840000000001</v>
      </c>
      <c r="L197" s="31">
        <v>0</v>
      </c>
      <c r="M197" s="36">
        <f t="shared" si="43"/>
        <v>0</v>
      </c>
      <c r="N197" s="31">
        <f t="shared" si="44"/>
        <v>1750752</v>
      </c>
      <c r="O197" s="36">
        <f t="shared" si="45"/>
        <v>0.70030079999999995</v>
      </c>
      <c r="P197" s="31">
        <v>947563</v>
      </c>
      <c r="Q197" s="31">
        <v>2393000</v>
      </c>
      <c r="R197" s="31">
        <v>2393000</v>
      </c>
      <c r="S197" s="31">
        <v>1953967</v>
      </c>
      <c r="T197" s="36">
        <f t="shared" si="46"/>
        <v>0.81653447555369829</v>
      </c>
      <c r="U197" s="36">
        <f t="shared" si="47"/>
        <v>-0.65783699870087786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22300938</v>
      </c>
      <c r="E198" s="32">
        <f>SUM(E192:E197)</f>
        <v>28119858</v>
      </c>
      <c r="F198" s="32">
        <f>SUM(F192:F197)</f>
        <v>2818877</v>
      </c>
      <c r="G198" s="37">
        <f t="shared" si="40"/>
        <v>0.12640172355082105</v>
      </c>
      <c r="H198" s="32">
        <f>SUM(H192:H197)</f>
        <v>3292378</v>
      </c>
      <c r="I198" s="37">
        <f t="shared" si="41"/>
        <v>0.14763405915930533</v>
      </c>
      <c r="J198" s="32">
        <f>SUM(J192:J197)</f>
        <v>8178358</v>
      </c>
      <c r="K198" s="37">
        <f t="shared" si="42"/>
        <v>0.29083923539016449</v>
      </c>
      <c r="L198" s="32">
        <f>SUM(L192:L197)</f>
        <v>0</v>
      </c>
      <c r="M198" s="37">
        <f t="shared" si="43"/>
        <v>0</v>
      </c>
      <c r="N198" s="32">
        <f t="shared" si="44"/>
        <v>14289613</v>
      </c>
      <c r="O198" s="37">
        <f t="shared" si="45"/>
        <v>0.50816803555693635</v>
      </c>
      <c r="P198" s="32">
        <f>SUM(P192:P197)</f>
        <v>10488778</v>
      </c>
      <c r="Q198" s="32">
        <f>SUM(Q192:Q197)</f>
        <v>21763860</v>
      </c>
      <c r="R198" s="32">
        <f>SUM(R192:R197)</f>
        <v>22695640</v>
      </c>
      <c r="S198" s="32">
        <f>SUM(S192:S197)</f>
        <v>13630018</v>
      </c>
      <c r="T198" s="37">
        <f t="shared" si="46"/>
        <v>0.60055667079668162</v>
      </c>
      <c r="U198" s="37">
        <f t="shared" si="47"/>
        <v>-0.22027542197956707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14800000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176803578</v>
      </c>
      <c r="E200" s="31">
        <v>196814863</v>
      </c>
      <c r="F200" s="31">
        <v>22651738</v>
      </c>
      <c r="G200" s="36">
        <f t="shared" si="40"/>
        <v>0.12811809724800932</v>
      </c>
      <c r="H200" s="31">
        <v>68089798</v>
      </c>
      <c r="I200" s="36">
        <f t="shared" si="41"/>
        <v>0.38511549805852913</v>
      </c>
      <c r="J200" s="31">
        <v>21260477</v>
      </c>
      <c r="K200" s="36">
        <f t="shared" si="42"/>
        <v>0.10802272082469706</v>
      </c>
      <c r="L200" s="31">
        <v>0</v>
      </c>
      <c r="M200" s="36">
        <f t="shared" si="43"/>
        <v>0</v>
      </c>
      <c r="N200" s="31">
        <f t="shared" si="44"/>
        <v>112002013</v>
      </c>
      <c r="O200" s="36">
        <f t="shared" si="45"/>
        <v>0.56907294140686926</v>
      </c>
      <c r="P200" s="31">
        <v>14759462</v>
      </c>
      <c r="Q200" s="31">
        <v>162037422</v>
      </c>
      <c r="R200" s="31">
        <v>145522007</v>
      </c>
      <c r="S200" s="31">
        <v>43638386</v>
      </c>
      <c r="T200" s="36">
        <f t="shared" si="46"/>
        <v>0.29987482236965024</v>
      </c>
      <c r="U200" s="36">
        <f t="shared" si="47"/>
        <v>0.44046422559304665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4300000</v>
      </c>
      <c r="E201" s="31">
        <v>4300000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2500000</v>
      </c>
      <c r="R201" s="31">
        <v>3000000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5242896</v>
      </c>
      <c r="E202" s="31">
        <v>40242896</v>
      </c>
      <c r="F202" s="31">
        <v>1284408</v>
      </c>
      <c r="G202" s="36">
        <f t="shared" si="40"/>
        <v>0.24498063665577194</v>
      </c>
      <c r="H202" s="31">
        <v>1676655</v>
      </c>
      <c r="I202" s="36">
        <f t="shared" si="41"/>
        <v>0.31979558625614546</v>
      </c>
      <c r="J202" s="31">
        <v>3955858</v>
      </c>
      <c r="K202" s="36">
        <f t="shared" si="42"/>
        <v>9.8299535898211693E-2</v>
      </c>
      <c r="L202" s="31">
        <v>0</v>
      </c>
      <c r="M202" s="36">
        <f t="shared" si="43"/>
        <v>0</v>
      </c>
      <c r="N202" s="31">
        <f t="shared" si="44"/>
        <v>6916921</v>
      </c>
      <c r="O202" s="36">
        <f t="shared" si="45"/>
        <v>0.17187930510766422</v>
      </c>
      <c r="P202" s="31">
        <v>1144710</v>
      </c>
      <c r="Q202" s="31">
        <v>5465200</v>
      </c>
      <c r="R202" s="31">
        <v>5465200</v>
      </c>
      <c r="S202" s="31">
        <v>3515199</v>
      </c>
      <c r="T202" s="36">
        <f t="shared" si="46"/>
        <v>0.64319677230476469</v>
      </c>
      <c r="U202" s="36">
        <f t="shared" si="47"/>
        <v>2.4557730778974589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186346474</v>
      </c>
      <c r="E204" s="32">
        <f>SUM(E199:E203)</f>
        <v>256157759</v>
      </c>
      <c r="F204" s="32">
        <f>SUM(F199:F203)</f>
        <v>23936146</v>
      </c>
      <c r="G204" s="37">
        <f t="shared" si="40"/>
        <v>0.12844968561090134</v>
      </c>
      <c r="H204" s="32">
        <f>SUM(H199:H203)</f>
        <v>69766453</v>
      </c>
      <c r="I204" s="37">
        <f t="shared" si="41"/>
        <v>0.37439105501937214</v>
      </c>
      <c r="J204" s="32">
        <f>SUM(J199:J203)</f>
        <v>25216335</v>
      </c>
      <c r="K204" s="37">
        <f t="shared" si="42"/>
        <v>9.8440644930845131E-2</v>
      </c>
      <c r="L204" s="32">
        <f>SUM(L199:L203)</f>
        <v>0</v>
      </c>
      <c r="M204" s="37">
        <f t="shared" si="43"/>
        <v>0</v>
      </c>
      <c r="N204" s="32">
        <f t="shared" si="44"/>
        <v>118918934</v>
      </c>
      <c r="O204" s="37">
        <f t="shared" si="45"/>
        <v>0.46424099923516271</v>
      </c>
      <c r="P204" s="32">
        <f>SUM(P199:P203)</f>
        <v>15904172</v>
      </c>
      <c r="Q204" s="32">
        <f>SUM(Q199:Q203)</f>
        <v>170002622</v>
      </c>
      <c r="R204" s="32">
        <f>SUM(R199:R203)</f>
        <v>153987207</v>
      </c>
      <c r="S204" s="32">
        <f>SUM(S199:S203)</f>
        <v>47153585</v>
      </c>
      <c r="T204" s="37">
        <f t="shared" si="46"/>
        <v>0.30621754831880288</v>
      </c>
      <c r="U204" s="37">
        <f t="shared" si="47"/>
        <v>0.58551699516328171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725143929</v>
      </c>
      <c r="E205" s="32">
        <f>SUM(E173:E178,E180:E184,E186:E190,E192:E197,E199:E203)</f>
        <v>803405185</v>
      </c>
      <c r="F205" s="32">
        <f>SUM(F173:F178,F180:F184,F186:F190,F192:F197,F199:F203)</f>
        <v>152961039</v>
      </c>
      <c r="G205" s="37">
        <f t="shared" si="40"/>
        <v>0.21093886728244263</v>
      </c>
      <c r="H205" s="32">
        <f>SUM(H173:H178,H180:H184,H186:H190,H192:H197,H199:H203)</f>
        <v>189345695</v>
      </c>
      <c r="I205" s="37">
        <f t="shared" si="41"/>
        <v>0.26111463866368523</v>
      </c>
      <c r="J205" s="32">
        <f>SUM(J173:J178,J180:J184,J186:J190,J192:J197,J199:J203)</f>
        <v>124030248</v>
      </c>
      <c r="K205" s="37">
        <f t="shared" si="42"/>
        <v>0.15438069148134761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466336982</v>
      </c>
      <c r="O205" s="37">
        <f t="shared" si="45"/>
        <v>0.58045055061475614</v>
      </c>
      <c r="P205" s="32">
        <f>SUM(P173:P178,P180:P184,P186:P190,P192:P197,P199:P203)</f>
        <v>100646346</v>
      </c>
      <c r="Q205" s="32">
        <f>SUM(Q173:Q178,Q180:Q184,Q186:Q190,Q192:Q197,Q199:Q203)</f>
        <v>652364760</v>
      </c>
      <c r="R205" s="32">
        <f>SUM(R173:R178,R180:R184,R186:R190,R192:R197,R199:R203)</f>
        <v>636377494</v>
      </c>
      <c r="S205" s="32">
        <f>SUM(S173:S178,S180:S184,S186:S190,S192:S197,S199:S203)</f>
        <v>354622240</v>
      </c>
      <c r="T205" s="37">
        <f t="shared" si="46"/>
        <v>0.55725138513462258</v>
      </c>
      <c r="U205" s="37">
        <f t="shared" si="47"/>
        <v>0.23233731704477378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630350</v>
      </c>
      <c r="G208" s="36">
        <f t="shared" ref="G208:G231" si="48">IF(($D208     =0),0,($F208     /$D208     ))</f>
        <v>0</v>
      </c>
      <c r="H208" s="31">
        <v>274100</v>
      </c>
      <c r="I208" s="36">
        <f t="shared" ref="I208:I231" si="49">IF(($D208     =0),0,($H208     /$D208     ))</f>
        <v>0</v>
      </c>
      <c r="J208" s="31">
        <v>36350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940800</v>
      </c>
      <c r="O208" s="36">
        <f t="shared" ref="O208:O231" si="53">IF(($E208     =0),0,($N208     /$E208     ))</f>
        <v>0</v>
      </c>
      <c r="P208" s="31">
        <v>675600</v>
      </c>
      <c r="Q208" s="31">
        <v>0</v>
      </c>
      <c r="R208" s="31">
        <v>0</v>
      </c>
      <c r="S208" s="31">
        <v>1538350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-0.94619597394908228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449619</v>
      </c>
      <c r="E209" s="31">
        <v>211334</v>
      </c>
      <c r="F209" s="31">
        <v>67762</v>
      </c>
      <c r="G209" s="36">
        <f t="shared" si="48"/>
        <v>0.15070982320586987</v>
      </c>
      <c r="H209" s="31">
        <v>43852</v>
      </c>
      <c r="I209" s="36">
        <f t="shared" si="49"/>
        <v>9.7531465529704042E-2</v>
      </c>
      <c r="J209" s="31">
        <v>73884</v>
      </c>
      <c r="K209" s="36">
        <f t="shared" si="50"/>
        <v>0.34960772994406958</v>
      </c>
      <c r="L209" s="31">
        <v>0</v>
      </c>
      <c r="M209" s="36">
        <f t="shared" si="51"/>
        <v>0</v>
      </c>
      <c r="N209" s="31">
        <f t="shared" si="52"/>
        <v>185498</v>
      </c>
      <c r="O209" s="36">
        <f t="shared" si="53"/>
        <v>0.87774801972233529</v>
      </c>
      <c r="P209" s="31">
        <v>-55420</v>
      </c>
      <c r="Q209" s="31">
        <v>431080</v>
      </c>
      <c r="R209" s="31">
        <v>431080</v>
      </c>
      <c r="S209" s="31">
        <v>-55420</v>
      </c>
      <c r="T209" s="36">
        <f t="shared" si="54"/>
        <v>-0.12856082397698804</v>
      </c>
      <c r="U209" s="36">
        <f t="shared" si="55"/>
        <v>-2.3331649224106821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3093425</v>
      </c>
      <c r="E210" s="31">
        <v>3093425</v>
      </c>
      <c r="F210" s="31">
        <v>-753123</v>
      </c>
      <c r="G210" s="36">
        <f t="shared" si="48"/>
        <v>-0.24345927248923119</v>
      </c>
      <c r="H210" s="31">
        <v>-1373858</v>
      </c>
      <c r="I210" s="36">
        <f t="shared" si="49"/>
        <v>-0.44412196836839424</v>
      </c>
      <c r="J210" s="31">
        <v>750675</v>
      </c>
      <c r="K210" s="36">
        <f t="shared" si="50"/>
        <v>0.24266791662962575</v>
      </c>
      <c r="L210" s="31">
        <v>0</v>
      </c>
      <c r="M210" s="36">
        <f t="shared" si="51"/>
        <v>0</v>
      </c>
      <c r="N210" s="31">
        <f t="shared" si="52"/>
        <v>-1376306</v>
      </c>
      <c r="O210" s="36">
        <f t="shared" si="53"/>
        <v>-0.44491332422799973</v>
      </c>
      <c r="P210" s="31">
        <v>2998310</v>
      </c>
      <c r="Q210" s="31">
        <v>2053844</v>
      </c>
      <c r="R210" s="31">
        <v>2881394</v>
      </c>
      <c r="S210" s="31">
        <v>3417595</v>
      </c>
      <c r="T210" s="36">
        <f t="shared" si="54"/>
        <v>1.1860908296470389</v>
      </c>
      <c r="U210" s="36">
        <f t="shared" si="55"/>
        <v>-0.7496339604643949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16744780</v>
      </c>
      <c r="E211" s="31">
        <v>16744780</v>
      </c>
      <c r="F211" s="31">
        <v>15352</v>
      </c>
      <c r="G211" s="36">
        <f t="shared" si="48"/>
        <v>9.16823033805162E-4</v>
      </c>
      <c r="H211" s="31">
        <v>13802</v>
      </c>
      <c r="I211" s="36">
        <f t="shared" si="49"/>
        <v>8.2425687288814782E-4</v>
      </c>
      <c r="J211" s="31">
        <v>6650</v>
      </c>
      <c r="K211" s="36">
        <f t="shared" si="50"/>
        <v>3.9713869038589939E-4</v>
      </c>
      <c r="L211" s="31">
        <v>0</v>
      </c>
      <c r="M211" s="36">
        <f t="shared" si="51"/>
        <v>0</v>
      </c>
      <c r="N211" s="31">
        <f t="shared" si="52"/>
        <v>35804</v>
      </c>
      <c r="O211" s="36">
        <f t="shared" si="53"/>
        <v>2.1382185970792093E-3</v>
      </c>
      <c r="P211" s="31">
        <v>75895</v>
      </c>
      <c r="Q211" s="31">
        <v>16408619</v>
      </c>
      <c r="R211" s="31">
        <v>16224159</v>
      </c>
      <c r="S211" s="31">
        <v>30173</v>
      </c>
      <c r="T211" s="36">
        <f t="shared" si="54"/>
        <v>1.8597574148527514E-3</v>
      </c>
      <c r="U211" s="36">
        <f t="shared" si="55"/>
        <v>-0.91237894459450553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4289000</v>
      </c>
      <c r="E212" s="31">
        <v>4284000</v>
      </c>
      <c r="F212" s="31">
        <v>824830</v>
      </c>
      <c r="G212" s="36">
        <f t="shared" si="48"/>
        <v>0.19231289344835625</v>
      </c>
      <c r="H212" s="31">
        <v>1218361</v>
      </c>
      <c r="I212" s="36">
        <f t="shared" si="49"/>
        <v>0.28406644905572392</v>
      </c>
      <c r="J212" s="31">
        <v>1198441</v>
      </c>
      <c r="K212" s="36">
        <f t="shared" si="50"/>
        <v>0.27974813258636788</v>
      </c>
      <c r="L212" s="31">
        <v>0</v>
      </c>
      <c r="M212" s="36">
        <f t="shared" si="51"/>
        <v>0</v>
      </c>
      <c r="N212" s="31">
        <f t="shared" si="52"/>
        <v>3241632</v>
      </c>
      <c r="O212" s="36">
        <f t="shared" si="53"/>
        <v>0.75668347338935571</v>
      </c>
      <c r="P212" s="31">
        <v>8717763</v>
      </c>
      <c r="Q212" s="31">
        <v>3960000</v>
      </c>
      <c r="R212" s="31">
        <v>3747265</v>
      </c>
      <c r="S212" s="31">
        <v>9716818</v>
      </c>
      <c r="T212" s="36">
        <f t="shared" si="54"/>
        <v>2.5930426591127129</v>
      </c>
      <c r="U212" s="36">
        <f t="shared" si="55"/>
        <v>-0.86252883910700484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2939000</v>
      </c>
      <c r="E214" s="31">
        <v>2946000</v>
      </c>
      <c r="F214" s="31">
        <v>4763934</v>
      </c>
      <c r="G214" s="36">
        <f t="shared" si="48"/>
        <v>1.6209370534195304</v>
      </c>
      <c r="H214" s="31">
        <v>0</v>
      </c>
      <c r="I214" s="36">
        <f t="shared" si="49"/>
        <v>0</v>
      </c>
      <c r="J214" s="31">
        <v>-1769983</v>
      </c>
      <c r="K214" s="36">
        <f t="shared" si="50"/>
        <v>-0.60080889341479971</v>
      </c>
      <c r="L214" s="31">
        <v>0</v>
      </c>
      <c r="M214" s="36">
        <f t="shared" si="51"/>
        <v>0</v>
      </c>
      <c r="N214" s="31">
        <f t="shared" si="52"/>
        <v>2993951</v>
      </c>
      <c r="O214" s="36">
        <f t="shared" si="53"/>
        <v>1.0162766463000679</v>
      </c>
      <c r="P214" s="31">
        <v>-5337044</v>
      </c>
      <c r="Q214" s="31">
        <v>1597000</v>
      </c>
      <c r="R214" s="31">
        <v>1597000</v>
      </c>
      <c r="S214" s="31">
        <v>1597000</v>
      </c>
      <c r="T214" s="36">
        <f t="shared" si="54"/>
        <v>1</v>
      </c>
      <c r="U214" s="36">
        <f t="shared" si="55"/>
        <v>-0.66835892677669517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27515824</v>
      </c>
      <c r="E216" s="32">
        <f>SUM(E208:E215)</f>
        <v>27279539</v>
      </c>
      <c r="F216" s="32">
        <f>SUM(F208:F215)</f>
        <v>5549105</v>
      </c>
      <c r="G216" s="37">
        <f t="shared" si="48"/>
        <v>0.20166959201367185</v>
      </c>
      <c r="H216" s="32">
        <f>SUM(H208:H215)</f>
        <v>176257</v>
      </c>
      <c r="I216" s="37">
        <f t="shared" si="49"/>
        <v>6.4056595215901948E-3</v>
      </c>
      <c r="J216" s="32">
        <f>SUM(J208:J215)</f>
        <v>296017</v>
      </c>
      <c r="K216" s="37">
        <f t="shared" si="50"/>
        <v>1.0851246423189189E-2</v>
      </c>
      <c r="L216" s="32">
        <f>SUM(L208:L215)</f>
        <v>0</v>
      </c>
      <c r="M216" s="37">
        <f t="shared" si="51"/>
        <v>0</v>
      </c>
      <c r="N216" s="32">
        <f t="shared" si="52"/>
        <v>6021379</v>
      </c>
      <c r="O216" s="37">
        <f t="shared" si="53"/>
        <v>0.22072876671412958</v>
      </c>
      <c r="P216" s="32">
        <f>SUM(P208:P215)</f>
        <v>7075104</v>
      </c>
      <c r="Q216" s="32">
        <f>SUM(Q208:Q215)</f>
        <v>24450543</v>
      </c>
      <c r="R216" s="32">
        <f>SUM(R208:R215)</f>
        <v>24880898</v>
      </c>
      <c r="S216" s="32">
        <f>SUM(S208:S215)</f>
        <v>16244516</v>
      </c>
      <c r="T216" s="37">
        <f t="shared" si="54"/>
        <v>0.65289106526621343</v>
      </c>
      <c r="U216" s="37">
        <f t="shared" si="55"/>
        <v>-0.95816075636485343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210105</v>
      </c>
      <c r="E218" s="31">
        <v>21830324</v>
      </c>
      <c r="F218" s="31">
        <v>1996094</v>
      </c>
      <c r="G218" s="36">
        <f t="shared" si="48"/>
        <v>9.5004592941624431</v>
      </c>
      <c r="H218" s="31">
        <v>16686141</v>
      </c>
      <c r="I218" s="36">
        <f t="shared" si="49"/>
        <v>79.418105233097734</v>
      </c>
      <c r="J218" s="31">
        <v>5257339</v>
      </c>
      <c r="K218" s="36">
        <f t="shared" si="50"/>
        <v>0.24082734640127193</v>
      </c>
      <c r="L218" s="31">
        <v>0</v>
      </c>
      <c r="M218" s="36">
        <f t="shared" si="51"/>
        <v>0</v>
      </c>
      <c r="N218" s="31">
        <f t="shared" si="52"/>
        <v>23939574</v>
      </c>
      <c r="O218" s="36">
        <f t="shared" si="53"/>
        <v>1.0966201875886039</v>
      </c>
      <c r="P218" s="31">
        <v>673770</v>
      </c>
      <c r="Q218" s="31">
        <v>150508</v>
      </c>
      <c r="R218" s="31">
        <v>25201443</v>
      </c>
      <c r="S218" s="31">
        <v>774492</v>
      </c>
      <c r="T218" s="36">
        <f t="shared" si="54"/>
        <v>3.0732049748103708E-2</v>
      </c>
      <c r="U218" s="36">
        <f t="shared" si="55"/>
        <v>6.8028689315345003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1376484</v>
      </c>
      <c r="E219" s="31">
        <v>1376484</v>
      </c>
      <c r="F219" s="31">
        <v>340883</v>
      </c>
      <c r="G219" s="36">
        <f t="shared" si="48"/>
        <v>0.24764762975813739</v>
      </c>
      <c r="H219" s="31">
        <v>347104</v>
      </c>
      <c r="I219" s="36">
        <f t="shared" si="49"/>
        <v>0.25216711563665106</v>
      </c>
      <c r="J219" s="31">
        <v>242423</v>
      </c>
      <c r="K219" s="36">
        <f t="shared" si="50"/>
        <v>0.17611755748704672</v>
      </c>
      <c r="L219" s="31">
        <v>0</v>
      </c>
      <c r="M219" s="36">
        <f t="shared" si="51"/>
        <v>0</v>
      </c>
      <c r="N219" s="31">
        <f t="shared" si="52"/>
        <v>930410</v>
      </c>
      <c r="O219" s="36">
        <f t="shared" si="53"/>
        <v>0.67593230288183515</v>
      </c>
      <c r="P219" s="31">
        <v>667228</v>
      </c>
      <c r="Q219" s="31">
        <v>659856</v>
      </c>
      <c r="R219" s="31">
        <v>1324607</v>
      </c>
      <c r="S219" s="31">
        <v>1216284</v>
      </c>
      <c r="T219" s="36">
        <f t="shared" si="54"/>
        <v>0.91822253694869493</v>
      </c>
      <c r="U219" s="36">
        <f t="shared" si="55"/>
        <v>-0.63667142266211851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35088</v>
      </c>
      <c r="E220" s="31">
        <v>32654</v>
      </c>
      <c r="F220" s="31">
        <v>1068</v>
      </c>
      <c r="G220" s="36">
        <f t="shared" si="48"/>
        <v>3.0437756497948016E-2</v>
      </c>
      <c r="H220" s="31">
        <v>8619</v>
      </c>
      <c r="I220" s="36">
        <f t="shared" si="49"/>
        <v>0.24563953488372092</v>
      </c>
      <c r="J220" s="31">
        <v>1500</v>
      </c>
      <c r="K220" s="36">
        <f t="shared" si="50"/>
        <v>4.5936179334844125E-2</v>
      </c>
      <c r="L220" s="31">
        <v>0</v>
      </c>
      <c r="M220" s="36">
        <f t="shared" si="51"/>
        <v>0</v>
      </c>
      <c r="N220" s="31">
        <f t="shared" si="52"/>
        <v>11187</v>
      </c>
      <c r="O220" s="36">
        <f t="shared" si="53"/>
        <v>0.34259202547926748</v>
      </c>
      <c r="P220" s="31">
        <v>1970</v>
      </c>
      <c r="Q220" s="31">
        <v>19020</v>
      </c>
      <c r="R220" s="31">
        <v>33020</v>
      </c>
      <c r="S220" s="31">
        <v>29181</v>
      </c>
      <c r="T220" s="36">
        <f t="shared" si="54"/>
        <v>0.88373712901271961</v>
      </c>
      <c r="U220" s="36">
        <f t="shared" si="55"/>
        <v>-0.23857868020304573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5070412</v>
      </c>
      <c r="E221" s="31">
        <v>19294647</v>
      </c>
      <c r="F221" s="31">
        <v>44498</v>
      </c>
      <c r="G221" s="36">
        <f t="shared" si="48"/>
        <v>8.7760126790485671E-3</v>
      </c>
      <c r="H221" s="31">
        <v>207576</v>
      </c>
      <c r="I221" s="36">
        <f t="shared" si="49"/>
        <v>4.0938685061490072E-2</v>
      </c>
      <c r="J221" s="31">
        <v>2482588</v>
      </c>
      <c r="K221" s="36">
        <f t="shared" si="50"/>
        <v>0.12866718940232491</v>
      </c>
      <c r="L221" s="31">
        <v>0</v>
      </c>
      <c r="M221" s="36">
        <f t="shared" si="51"/>
        <v>0</v>
      </c>
      <c r="N221" s="31">
        <f t="shared" si="52"/>
        <v>2734662</v>
      </c>
      <c r="O221" s="36">
        <f t="shared" si="53"/>
        <v>0.14173164194193344</v>
      </c>
      <c r="P221" s="31">
        <v>41650</v>
      </c>
      <c r="Q221" s="31">
        <v>3345109</v>
      </c>
      <c r="R221" s="31">
        <v>18171172</v>
      </c>
      <c r="S221" s="31">
        <v>139464</v>
      </c>
      <c r="T221" s="36">
        <f t="shared" si="54"/>
        <v>7.6750140277137878E-3</v>
      </c>
      <c r="U221" s="36">
        <f t="shared" si="55"/>
        <v>58.605954381752703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4180117</v>
      </c>
      <c r="E222" s="31">
        <v>4180117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544</v>
      </c>
      <c r="K222" s="36">
        <f t="shared" si="50"/>
        <v>1.3013989799807039E-4</v>
      </c>
      <c r="L222" s="31">
        <v>0</v>
      </c>
      <c r="M222" s="36">
        <f t="shared" si="51"/>
        <v>0</v>
      </c>
      <c r="N222" s="31">
        <f t="shared" si="52"/>
        <v>544</v>
      </c>
      <c r="O222" s="36">
        <f t="shared" si="53"/>
        <v>1.3013989799807039E-4</v>
      </c>
      <c r="P222" s="31">
        <v>60</v>
      </c>
      <c r="Q222" s="31">
        <v>3839</v>
      </c>
      <c r="R222" s="31">
        <v>4019343</v>
      </c>
      <c r="S222" s="31">
        <v>1644</v>
      </c>
      <c r="T222" s="36">
        <f t="shared" si="54"/>
        <v>4.0902207151765848E-4</v>
      </c>
      <c r="U222" s="36">
        <f t="shared" si="55"/>
        <v>8.0666666666666664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10872206</v>
      </c>
      <c r="E224" s="32">
        <f>SUM(E217:E223)</f>
        <v>46714226</v>
      </c>
      <c r="F224" s="32">
        <f>SUM(F217:F223)</f>
        <v>2382543</v>
      </c>
      <c r="G224" s="37">
        <f t="shared" si="48"/>
        <v>0.21914071532493037</v>
      </c>
      <c r="H224" s="32">
        <f>SUM(H217:H223)</f>
        <v>17249440</v>
      </c>
      <c r="I224" s="37">
        <f t="shared" si="49"/>
        <v>1.5865630213408393</v>
      </c>
      <c r="J224" s="32">
        <f>SUM(J217:J223)</f>
        <v>7984394</v>
      </c>
      <c r="K224" s="37">
        <f t="shared" si="50"/>
        <v>0.17091996772032572</v>
      </c>
      <c r="L224" s="32">
        <f>SUM(L217:L223)</f>
        <v>0</v>
      </c>
      <c r="M224" s="37">
        <f t="shared" si="51"/>
        <v>0</v>
      </c>
      <c r="N224" s="32">
        <f t="shared" si="52"/>
        <v>27616377</v>
      </c>
      <c r="O224" s="37">
        <f t="shared" si="53"/>
        <v>0.59117702174922049</v>
      </c>
      <c r="P224" s="32">
        <f>SUM(P217:P223)</f>
        <v>1384678</v>
      </c>
      <c r="Q224" s="32">
        <f>SUM(Q217:Q223)</f>
        <v>4178332</v>
      </c>
      <c r="R224" s="32">
        <f>SUM(R217:R223)</f>
        <v>48749585</v>
      </c>
      <c r="S224" s="32">
        <f>SUM(S217:S223)</f>
        <v>2161065</v>
      </c>
      <c r="T224" s="37">
        <f t="shared" si="54"/>
        <v>4.4329915834155305E-2</v>
      </c>
      <c r="U224" s="37">
        <f t="shared" si="55"/>
        <v>4.7662460153190853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18548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18548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2365984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51</v>
      </c>
      <c r="Q226" s="31">
        <v>0</v>
      </c>
      <c r="R226" s="31">
        <v>0</v>
      </c>
      <c r="S226" s="31">
        <v>51</v>
      </c>
      <c r="T226" s="36">
        <f t="shared" si="54"/>
        <v>0</v>
      </c>
      <c r="U226" s="36">
        <f t="shared" si="55"/>
        <v>-1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17232992</v>
      </c>
      <c r="E227" s="31">
        <v>25045296</v>
      </c>
      <c r="F227" s="31">
        <v>4308209</v>
      </c>
      <c r="G227" s="36">
        <f t="shared" si="48"/>
        <v>0.24999773689908286</v>
      </c>
      <c r="H227" s="31">
        <v>4021904</v>
      </c>
      <c r="I227" s="36">
        <f t="shared" si="49"/>
        <v>0.2333839648970997</v>
      </c>
      <c r="J227" s="31">
        <v>3930270</v>
      </c>
      <c r="K227" s="36">
        <f t="shared" si="50"/>
        <v>0.15692647433673773</v>
      </c>
      <c r="L227" s="31">
        <v>0</v>
      </c>
      <c r="M227" s="36">
        <f t="shared" si="51"/>
        <v>0</v>
      </c>
      <c r="N227" s="31">
        <f t="shared" si="52"/>
        <v>12260383</v>
      </c>
      <c r="O227" s="36">
        <f t="shared" si="53"/>
        <v>0.48952837291282164</v>
      </c>
      <c r="P227" s="31">
        <v>11286057</v>
      </c>
      <c r="Q227" s="31">
        <v>17232992</v>
      </c>
      <c r="R227" s="31">
        <v>17232992</v>
      </c>
      <c r="S227" s="31">
        <v>36457701</v>
      </c>
      <c r="T227" s="36">
        <f t="shared" si="54"/>
        <v>2.1155758094705783</v>
      </c>
      <c r="U227" s="36">
        <f t="shared" si="55"/>
        <v>-0.65175880291938981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8336622</v>
      </c>
      <c r="E228" s="31">
        <v>1503670</v>
      </c>
      <c r="F228" s="31">
        <v>543831</v>
      </c>
      <c r="G228" s="36">
        <f t="shared" si="48"/>
        <v>6.5233976063686222E-2</v>
      </c>
      <c r="H228" s="31">
        <v>278891</v>
      </c>
      <c r="I228" s="36">
        <f t="shared" si="49"/>
        <v>3.345371782479762E-2</v>
      </c>
      <c r="J228" s="31">
        <v>922849</v>
      </c>
      <c r="K228" s="36">
        <f t="shared" si="50"/>
        <v>0.61373107131218951</v>
      </c>
      <c r="L228" s="31">
        <v>0</v>
      </c>
      <c r="M228" s="36">
        <f t="shared" si="51"/>
        <v>0</v>
      </c>
      <c r="N228" s="31">
        <f t="shared" si="52"/>
        <v>1745571</v>
      </c>
      <c r="O228" s="36">
        <f t="shared" si="53"/>
        <v>1.1608737289431856</v>
      </c>
      <c r="P228" s="31">
        <v>165842</v>
      </c>
      <c r="Q228" s="31">
        <v>371390</v>
      </c>
      <c r="R228" s="31">
        <v>9366991</v>
      </c>
      <c r="S228" s="31">
        <v>2186720</v>
      </c>
      <c r="T228" s="36">
        <f t="shared" si="54"/>
        <v>0.23344956774272549</v>
      </c>
      <c r="U228" s="36">
        <f t="shared" si="55"/>
        <v>4.5646277782467646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25569614</v>
      </c>
      <c r="E230" s="32">
        <f>SUM(E225:E229)</f>
        <v>28914950</v>
      </c>
      <c r="F230" s="32">
        <f>SUM(F225:F229)</f>
        <v>4870588</v>
      </c>
      <c r="G230" s="37">
        <f t="shared" si="48"/>
        <v>0.19048343866278153</v>
      </c>
      <c r="H230" s="32">
        <f>SUM(H225:H229)</f>
        <v>4300795</v>
      </c>
      <c r="I230" s="37">
        <f t="shared" si="49"/>
        <v>0.16819944954976637</v>
      </c>
      <c r="J230" s="32">
        <f>SUM(J225:J229)</f>
        <v>4853119</v>
      </c>
      <c r="K230" s="37">
        <f t="shared" si="50"/>
        <v>0.1678411686688028</v>
      </c>
      <c r="L230" s="32">
        <f>SUM(L225:L229)</f>
        <v>0</v>
      </c>
      <c r="M230" s="37">
        <f t="shared" si="51"/>
        <v>0</v>
      </c>
      <c r="N230" s="32">
        <f t="shared" si="52"/>
        <v>14024502</v>
      </c>
      <c r="O230" s="37">
        <f t="shared" si="53"/>
        <v>0.48502598136949915</v>
      </c>
      <c r="P230" s="32">
        <f>SUM(P225:P229)</f>
        <v>11451950</v>
      </c>
      <c r="Q230" s="32">
        <f>SUM(Q225:Q229)</f>
        <v>17604382</v>
      </c>
      <c r="R230" s="32">
        <f>SUM(R225:R229)</f>
        <v>26599983</v>
      </c>
      <c r="S230" s="32">
        <f>SUM(S225:S229)</f>
        <v>38644472</v>
      </c>
      <c r="T230" s="37">
        <f t="shared" si="54"/>
        <v>1.4528006277297245</v>
      </c>
      <c r="U230" s="37">
        <f t="shared" si="55"/>
        <v>-0.57621898453975084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63957644</v>
      </c>
      <c r="E231" s="32">
        <f>SUM(E208:E215,E217:E223,E225:E229)</f>
        <v>102908715</v>
      </c>
      <c r="F231" s="32">
        <f>SUM(F208:F215,F217:F223,F225:F229)</f>
        <v>12802236</v>
      </c>
      <c r="G231" s="37">
        <f t="shared" si="48"/>
        <v>0.20016741079455647</v>
      </c>
      <c r="H231" s="32">
        <f>SUM(H208:H215,H217:H223,H225:H229)</f>
        <v>21726492</v>
      </c>
      <c r="I231" s="37">
        <f t="shared" si="49"/>
        <v>0.33970125603751133</v>
      </c>
      <c r="J231" s="32">
        <f>SUM(J208:J215,J217:J223,J225:J229)</f>
        <v>13133530</v>
      </c>
      <c r="K231" s="37">
        <f t="shared" si="50"/>
        <v>0.12762310752787071</v>
      </c>
      <c r="L231" s="32">
        <f>SUM(L208:L215,L217:L223,L225:L229)</f>
        <v>0</v>
      </c>
      <c r="M231" s="37">
        <f t="shared" si="51"/>
        <v>0</v>
      </c>
      <c r="N231" s="32">
        <f t="shared" si="52"/>
        <v>47662258</v>
      </c>
      <c r="O231" s="37">
        <f t="shared" si="53"/>
        <v>0.46315084198651202</v>
      </c>
      <c r="P231" s="32">
        <f>SUM(P208:P215,P217:P223,P225:P229)</f>
        <v>19911732</v>
      </c>
      <c r="Q231" s="32">
        <f>SUM(Q208:Q215,Q217:Q223,Q225:Q229)</f>
        <v>46233257</v>
      </c>
      <c r="R231" s="32">
        <f>SUM(R208:R215,R217:R223,R225:R229)</f>
        <v>100230466</v>
      </c>
      <c r="S231" s="32">
        <f>SUM(S208:S215,S217:S223,S225:S229)</f>
        <v>57050053</v>
      </c>
      <c r="T231" s="37">
        <f t="shared" si="54"/>
        <v>0.56918874347047332</v>
      </c>
      <c r="U231" s="37">
        <f t="shared" si="55"/>
        <v>-0.3404124764234473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1200443</v>
      </c>
      <c r="E234" s="31">
        <v>1200443</v>
      </c>
      <c r="F234" s="31">
        <v>129407</v>
      </c>
      <c r="G234" s="36">
        <f t="shared" ref="G234:G260" si="56">IF(($D234     =0),0,($F234     /$D234     ))</f>
        <v>0.10779937073230465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129407</v>
      </c>
      <c r="O234" s="36">
        <f t="shared" ref="O234:O260" si="61">IF(($E234     =0),0,($N234     /$E234     ))</f>
        <v>0.10779937073230465</v>
      </c>
      <c r="P234" s="31">
        <v>0</v>
      </c>
      <c r="Q234" s="31">
        <v>1149850</v>
      </c>
      <c r="R234" s="31">
        <v>1149850</v>
      </c>
      <c r="S234" s="31">
        <v>548314</v>
      </c>
      <c r="T234" s="36">
        <f t="shared" ref="T234:T260" si="62">IF(($R234     =0),0,($S234     /$R234     ))</f>
        <v>0.47685698134539289</v>
      </c>
      <c r="U234" s="36">
        <f t="shared" ref="U234:U260" si="63">IF(($P234     =0),0,(($J234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23040536</v>
      </c>
      <c r="E235" s="31">
        <v>23171845</v>
      </c>
      <c r="F235" s="31">
        <v>5230349</v>
      </c>
      <c r="G235" s="36">
        <f t="shared" si="56"/>
        <v>0.22700639429568825</v>
      </c>
      <c r="H235" s="31">
        <v>4855826</v>
      </c>
      <c r="I235" s="36">
        <f t="shared" si="57"/>
        <v>0.21075143390761394</v>
      </c>
      <c r="J235" s="31">
        <v>8902711</v>
      </c>
      <c r="K235" s="36">
        <f t="shared" si="58"/>
        <v>0.38420380422879574</v>
      </c>
      <c r="L235" s="31">
        <v>0</v>
      </c>
      <c r="M235" s="36">
        <f t="shared" si="59"/>
        <v>0</v>
      </c>
      <c r="N235" s="31">
        <f t="shared" si="60"/>
        <v>18988886</v>
      </c>
      <c r="O235" s="36">
        <f t="shared" si="61"/>
        <v>0.81948096925385094</v>
      </c>
      <c r="P235" s="31">
        <v>8939906</v>
      </c>
      <c r="Q235" s="31">
        <v>20357500</v>
      </c>
      <c r="R235" s="31">
        <v>26933000</v>
      </c>
      <c r="S235" s="31">
        <v>20057250</v>
      </c>
      <c r="T235" s="36">
        <f t="shared" si="62"/>
        <v>0.74470909293431853</v>
      </c>
      <c r="U235" s="36">
        <f t="shared" si="63"/>
        <v>-4.1605582877493053E-3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230384842</v>
      </c>
      <c r="E236" s="31">
        <v>230384842</v>
      </c>
      <c r="F236" s="31">
        <v>26028878</v>
      </c>
      <c r="G236" s="36">
        <f t="shared" si="56"/>
        <v>0.11297999370982922</v>
      </c>
      <c r="H236" s="31">
        <v>0</v>
      </c>
      <c r="I236" s="36">
        <f t="shared" si="57"/>
        <v>0</v>
      </c>
      <c r="J236" s="31">
        <v>50382766</v>
      </c>
      <c r="K236" s="36">
        <f t="shared" si="58"/>
        <v>0.21868958722553458</v>
      </c>
      <c r="L236" s="31">
        <v>0</v>
      </c>
      <c r="M236" s="36">
        <f t="shared" si="59"/>
        <v>0</v>
      </c>
      <c r="N236" s="31">
        <f t="shared" si="60"/>
        <v>76411644</v>
      </c>
      <c r="O236" s="36">
        <f t="shared" si="61"/>
        <v>0.33166958093536381</v>
      </c>
      <c r="P236" s="31">
        <v>79014008</v>
      </c>
      <c r="Q236" s="31">
        <v>249472532</v>
      </c>
      <c r="R236" s="31">
        <v>507472532</v>
      </c>
      <c r="S236" s="31">
        <v>149184126</v>
      </c>
      <c r="T236" s="36">
        <f t="shared" si="62"/>
        <v>0.29397478009706346</v>
      </c>
      <c r="U236" s="36">
        <f t="shared" si="63"/>
        <v>-0.36235653303399062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14399643</v>
      </c>
      <c r="E237" s="31">
        <v>14412195</v>
      </c>
      <c r="F237" s="31">
        <v>1271922</v>
      </c>
      <c r="G237" s="36">
        <f t="shared" si="56"/>
        <v>8.8330106517224075E-2</v>
      </c>
      <c r="H237" s="31">
        <v>1015009</v>
      </c>
      <c r="I237" s="36">
        <f t="shared" si="57"/>
        <v>7.0488483638101312E-2</v>
      </c>
      <c r="J237" s="31">
        <v>3448613</v>
      </c>
      <c r="K237" s="36">
        <f t="shared" si="58"/>
        <v>0.23928436993809757</v>
      </c>
      <c r="L237" s="31">
        <v>0</v>
      </c>
      <c r="M237" s="36">
        <f t="shared" si="59"/>
        <v>0</v>
      </c>
      <c r="N237" s="31">
        <f t="shared" si="60"/>
        <v>5735544</v>
      </c>
      <c r="O237" s="36">
        <f t="shared" si="61"/>
        <v>0.39796464036186019</v>
      </c>
      <c r="P237" s="31">
        <v>610828</v>
      </c>
      <c r="Q237" s="31">
        <v>13559441</v>
      </c>
      <c r="R237" s="31">
        <v>13553091</v>
      </c>
      <c r="S237" s="31">
        <v>2949753</v>
      </c>
      <c r="T237" s="36">
        <f t="shared" si="62"/>
        <v>0.21764429973944688</v>
      </c>
      <c r="U237" s="36">
        <f t="shared" si="63"/>
        <v>4.6458004544650864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252924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252924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2772000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1222088</v>
      </c>
      <c r="K239" s="36">
        <f t="shared" si="58"/>
        <v>0.44086868686868685</v>
      </c>
      <c r="L239" s="31">
        <v>0</v>
      </c>
      <c r="M239" s="36">
        <f t="shared" si="59"/>
        <v>0</v>
      </c>
      <c r="N239" s="31">
        <f t="shared" si="60"/>
        <v>1222088</v>
      </c>
      <c r="O239" s="36">
        <f t="shared" si="61"/>
        <v>0.44086868686868685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269025464</v>
      </c>
      <c r="E240" s="32">
        <f>SUM(E234:E239)</f>
        <v>271941325</v>
      </c>
      <c r="F240" s="32">
        <f>SUM(F234:F239)</f>
        <v>32660556</v>
      </c>
      <c r="G240" s="37">
        <f t="shared" si="56"/>
        <v>0.12140321408385342</v>
      </c>
      <c r="H240" s="32">
        <f>SUM(H234:H239)</f>
        <v>5870835</v>
      </c>
      <c r="I240" s="37">
        <f t="shared" si="57"/>
        <v>2.1822599662907748E-2</v>
      </c>
      <c r="J240" s="32">
        <f>SUM(J234:J239)</f>
        <v>64209102</v>
      </c>
      <c r="K240" s="37">
        <f t="shared" si="58"/>
        <v>0.23611380874164675</v>
      </c>
      <c r="L240" s="32">
        <f>SUM(L234:L239)</f>
        <v>0</v>
      </c>
      <c r="M240" s="37">
        <f t="shared" si="59"/>
        <v>0</v>
      </c>
      <c r="N240" s="32">
        <f t="shared" si="60"/>
        <v>102740493</v>
      </c>
      <c r="O240" s="37">
        <f t="shared" si="61"/>
        <v>0.37780389942573089</v>
      </c>
      <c r="P240" s="32">
        <f>SUM(P234:P239)</f>
        <v>88564742</v>
      </c>
      <c r="Q240" s="32">
        <f>SUM(Q234:Q239)</f>
        <v>284539323</v>
      </c>
      <c r="R240" s="32">
        <f>SUM(R234:R239)</f>
        <v>549108473</v>
      </c>
      <c r="S240" s="32">
        <f>SUM(S234:S239)</f>
        <v>172739443</v>
      </c>
      <c r="T240" s="37">
        <f t="shared" si="62"/>
        <v>0.31458163822578639</v>
      </c>
      <c r="U240" s="37">
        <f t="shared" si="63"/>
        <v>-0.27500379327023838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6463791</v>
      </c>
      <c r="E243" s="31">
        <v>6463791</v>
      </c>
      <c r="F243" s="31">
        <v>1159985</v>
      </c>
      <c r="G243" s="36">
        <f t="shared" si="56"/>
        <v>0.17945892743128608</v>
      </c>
      <c r="H243" s="31">
        <v>1243227</v>
      </c>
      <c r="I243" s="36">
        <f t="shared" si="57"/>
        <v>0.19233712847460568</v>
      </c>
      <c r="J243" s="31">
        <v>1237041</v>
      </c>
      <c r="K243" s="36">
        <f t="shared" si="58"/>
        <v>0.19138010495698268</v>
      </c>
      <c r="L243" s="31">
        <v>0</v>
      </c>
      <c r="M243" s="36">
        <f t="shared" si="59"/>
        <v>0</v>
      </c>
      <c r="N243" s="31">
        <f t="shared" si="60"/>
        <v>3640253</v>
      </c>
      <c r="O243" s="36">
        <f t="shared" si="61"/>
        <v>0.56317616086287448</v>
      </c>
      <c r="P243" s="31">
        <v>1167612</v>
      </c>
      <c r="Q243" s="31">
        <v>8258664</v>
      </c>
      <c r="R243" s="31">
        <v>8258664</v>
      </c>
      <c r="S243" s="31">
        <v>3547130</v>
      </c>
      <c r="T243" s="36">
        <f t="shared" si="62"/>
        <v>0.42950409412466711</v>
      </c>
      <c r="U243" s="36">
        <f t="shared" si="63"/>
        <v>5.9462389903495394E-2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4550000</v>
      </c>
      <c r="E244" s="31">
        <v>8316106</v>
      </c>
      <c r="F244" s="31">
        <v>7329</v>
      </c>
      <c r="G244" s="36">
        <f t="shared" si="56"/>
        <v>1.6107692307692307E-3</v>
      </c>
      <c r="H244" s="31">
        <v>47342</v>
      </c>
      <c r="I244" s="36">
        <f t="shared" si="57"/>
        <v>1.0404835164835164E-2</v>
      </c>
      <c r="J244" s="31">
        <v>16469</v>
      </c>
      <c r="K244" s="36">
        <f t="shared" si="58"/>
        <v>1.9803739875369555E-3</v>
      </c>
      <c r="L244" s="31">
        <v>0</v>
      </c>
      <c r="M244" s="36">
        <f t="shared" si="59"/>
        <v>0</v>
      </c>
      <c r="N244" s="31">
        <f t="shared" si="60"/>
        <v>71140</v>
      </c>
      <c r="O244" s="36">
        <f t="shared" si="61"/>
        <v>8.5544845147476484E-3</v>
      </c>
      <c r="P244" s="31">
        <v>35658</v>
      </c>
      <c r="Q244" s="31">
        <v>12000000</v>
      </c>
      <c r="R244" s="31">
        <v>3500000</v>
      </c>
      <c r="S244" s="31">
        <v>180663</v>
      </c>
      <c r="T244" s="36">
        <f t="shared" si="62"/>
        <v>5.1617999999999997E-2</v>
      </c>
      <c r="U244" s="36">
        <f t="shared" si="63"/>
        <v>-0.53814010881148688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39938019</v>
      </c>
      <c r="E245" s="31">
        <v>39938020</v>
      </c>
      <c r="F245" s="31">
        <v>16646958</v>
      </c>
      <c r="G245" s="36">
        <f t="shared" si="56"/>
        <v>0.41681982273582474</v>
      </c>
      <c r="H245" s="31">
        <v>7375891</v>
      </c>
      <c r="I245" s="36">
        <f t="shared" si="57"/>
        <v>0.18468344661762018</v>
      </c>
      <c r="J245" s="31">
        <v>3658</v>
      </c>
      <c r="K245" s="36">
        <f t="shared" si="58"/>
        <v>9.1591921682647261E-5</v>
      </c>
      <c r="L245" s="31">
        <v>0</v>
      </c>
      <c r="M245" s="36">
        <f t="shared" si="59"/>
        <v>0</v>
      </c>
      <c r="N245" s="31">
        <f t="shared" si="60"/>
        <v>24026507</v>
      </c>
      <c r="O245" s="36">
        <f t="shared" si="61"/>
        <v>0.60159484621420889</v>
      </c>
      <c r="P245" s="31">
        <v>5529077</v>
      </c>
      <c r="Q245" s="31">
        <v>22092135</v>
      </c>
      <c r="R245" s="31">
        <v>22094068</v>
      </c>
      <c r="S245" s="31">
        <v>12900497</v>
      </c>
      <c r="T245" s="36">
        <f t="shared" si="62"/>
        <v>0.58388962141331324</v>
      </c>
      <c r="U245" s="36">
        <f t="shared" si="63"/>
        <v>-0.99933840675396635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50951810</v>
      </c>
      <c r="E247" s="32">
        <f>SUM(E241:E246)</f>
        <v>54717917</v>
      </c>
      <c r="F247" s="32">
        <f>SUM(F241:F246)</f>
        <v>17814272</v>
      </c>
      <c r="G247" s="37">
        <f t="shared" si="56"/>
        <v>0.34962981687991063</v>
      </c>
      <c r="H247" s="32">
        <f>SUM(H241:H246)</f>
        <v>8666460</v>
      </c>
      <c r="I247" s="37">
        <f t="shared" si="57"/>
        <v>0.17009130784558979</v>
      </c>
      <c r="J247" s="32">
        <f>SUM(J241:J246)</f>
        <v>1257168</v>
      </c>
      <c r="K247" s="37">
        <f t="shared" si="58"/>
        <v>2.2975435998413462E-2</v>
      </c>
      <c r="L247" s="32">
        <f>SUM(L241:L246)</f>
        <v>0</v>
      </c>
      <c r="M247" s="37">
        <f t="shared" si="59"/>
        <v>0</v>
      </c>
      <c r="N247" s="32">
        <f t="shared" si="60"/>
        <v>27737900</v>
      </c>
      <c r="O247" s="37">
        <f t="shared" si="61"/>
        <v>0.50692536413621159</v>
      </c>
      <c r="P247" s="32">
        <f>SUM(P241:P246)</f>
        <v>6732347</v>
      </c>
      <c r="Q247" s="32">
        <f>SUM(Q241:Q246)</f>
        <v>42350799</v>
      </c>
      <c r="R247" s="32">
        <f>SUM(R241:R246)</f>
        <v>33852732</v>
      </c>
      <c r="S247" s="32">
        <f>SUM(S241:S246)</f>
        <v>16628290</v>
      </c>
      <c r="T247" s="37">
        <f t="shared" si="62"/>
        <v>0.49119492039815282</v>
      </c>
      <c r="U247" s="37">
        <f t="shared" si="63"/>
        <v>-0.81326452721465481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26923392</v>
      </c>
      <c r="E248" s="31">
        <v>24056619</v>
      </c>
      <c r="F248" s="31">
        <v>3620665</v>
      </c>
      <c r="G248" s="36">
        <f t="shared" si="56"/>
        <v>0.13448026905376559</v>
      </c>
      <c r="H248" s="31">
        <v>9651744</v>
      </c>
      <c r="I248" s="36">
        <f t="shared" si="57"/>
        <v>0.35848915322408115</v>
      </c>
      <c r="J248" s="31">
        <v>3448978</v>
      </c>
      <c r="K248" s="36">
        <f t="shared" si="58"/>
        <v>0.14336919082436314</v>
      </c>
      <c r="L248" s="31">
        <v>0</v>
      </c>
      <c r="M248" s="36">
        <f t="shared" si="59"/>
        <v>0</v>
      </c>
      <c r="N248" s="31">
        <f t="shared" si="60"/>
        <v>16721387</v>
      </c>
      <c r="O248" s="36">
        <f t="shared" si="61"/>
        <v>0.69508466671895996</v>
      </c>
      <c r="P248" s="31">
        <v>52843</v>
      </c>
      <c r="Q248" s="31">
        <v>9282902</v>
      </c>
      <c r="R248" s="31">
        <v>11046087</v>
      </c>
      <c r="S248" s="31">
        <v>4184014</v>
      </c>
      <c r="T248" s="36">
        <f t="shared" si="62"/>
        <v>0.37877793285531791</v>
      </c>
      <c r="U248" s="36">
        <f t="shared" si="63"/>
        <v>64.268398841852274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1842000</v>
      </c>
      <c r="E250" s="31">
        <v>1842000</v>
      </c>
      <c r="F250" s="31">
        <v>570100</v>
      </c>
      <c r="G250" s="36">
        <f t="shared" si="56"/>
        <v>0.30950054288816503</v>
      </c>
      <c r="H250" s="31">
        <v>583160</v>
      </c>
      <c r="I250" s="36">
        <f t="shared" si="57"/>
        <v>0.31659066232356137</v>
      </c>
      <c r="J250" s="31">
        <v>566202</v>
      </c>
      <c r="K250" s="36">
        <f t="shared" si="58"/>
        <v>0.30738436482084691</v>
      </c>
      <c r="L250" s="31">
        <v>0</v>
      </c>
      <c r="M250" s="36">
        <f t="shared" si="59"/>
        <v>0</v>
      </c>
      <c r="N250" s="31">
        <f t="shared" si="60"/>
        <v>1719462</v>
      </c>
      <c r="O250" s="36">
        <f t="shared" si="61"/>
        <v>0.93347557003257331</v>
      </c>
      <c r="P250" s="31">
        <v>642958</v>
      </c>
      <c r="Q250" s="31">
        <v>1715000</v>
      </c>
      <c r="R250" s="31">
        <v>1715000</v>
      </c>
      <c r="S250" s="31">
        <v>1539136</v>
      </c>
      <c r="T250" s="36">
        <f t="shared" si="62"/>
        <v>0.89745539358600579</v>
      </c>
      <c r="U250" s="36">
        <f t="shared" si="63"/>
        <v>-0.11937949290622407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3629053</v>
      </c>
      <c r="E251" s="31">
        <v>6500000</v>
      </c>
      <c r="F251" s="31">
        <v>109153</v>
      </c>
      <c r="G251" s="36">
        <f t="shared" si="56"/>
        <v>3.0077543645683873E-2</v>
      </c>
      <c r="H251" s="31">
        <v>-35519</v>
      </c>
      <c r="I251" s="36">
        <f t="shared" si="57"/>
        <v>-9.7874018373388313E-3</v>
      </c>
      <c r="J251" s="31">
        <v>63224</v>
      </c>
      <c r="K251" s="36">
        <f t="shared" si="58"/>
        <v>9.7267692307692315E-3</v>
      </c>
      <c r="L251" s="31">
        <v>0</v>
      </c>
      <c r="M251" s="36">
        <f t="shared" si="59"/>
        <v>0</v>
      </c>
      <c r="N251" s="31">
        <f t="shared" si="60"/>
        <v>136858</v>
      </c>
      <c r="O251" s="36">
        <f t="shared" si="61"/>
        <v>2.1055076923076923E-2</v>
      </c>
      <c r="P251" s="31">
        <v>104844</v>
      </c>
      <c r="Q251" s="31">
        <v>3476105</v>
      </c>
      <c r="R251" s="31">
        <v>3476105</v>
      </c>
      <c r="S251" s="31">
        <v>3514176</v>
      </c>
      <c r="T251" s="36">
        <f t="shared" si="62"/>
        <v>1.010952200810965</v>
      </c>
      <c r="U251" s="36">
        <f t="shared" si="63"/>
        <v>-0.39697073747663192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32394445</v>
      </c>
      <c r="E254" s="32">
        <f>SUM(E248:E253)</f>
        <v>32398619</v>
      </c>
      <c r="F254" s="32">
        <f>SUM(F248:F253)</f>
        <v>4299918</v>
      </c>
      <c r="G254" s="37">
        <f t="shared" si="56"/>
        <v>0.13273627623501499</v>
      </c>
      <c r="H254" s="32">
        <f>SUM(H248:H253)</f>
        <v>10199385</v>
      </c>
      <c r="I254" s="37">
        <f t="shared" si="57"/>
        <v>0.31484981452838595</v>
      </c>
      <c r="J254" s="32">
        <f>SUM(J248:J253)</f>
        <v>4078404</v>
      </c>
      <c r="K254" s="37">
        <f t="shared" si="58"/>
        <v>0.12588203219402655</v>
      </c>
      <c r="L254" s="32">
        <f>SUM(L248:L253)</f>
        <v>0</v>
      </c>
      <c r="M254" s="37">
        <f t="shared" si="59"/>
        <v>0</v>
      </c>
      <c r="N254" s="32">
        <f t="shared" si="60"/>
        <v>18577707</v>
      </c>
      <c r="O254" s="37">
        <f t="shared" si="61"/>
        <v>0.57341045925445155</v>
      </c>
      <c r="P254" s="32">
        <f>SUM(P248:P253)</f>
        <v>800645</v>
      </c>
      <c r="Q254" s="32">
        <f>SUM(Q248:Q253)</f>
        <v>14474007</v>
      </c>
      <c r="R254" s="32">
        <f>SUM(R248:R253)</f>
        <v>16237192</v>
      </c>
      <c r="S254" s="32">
        <f>SUM(S248:S253)</f>
        <v>9237326</v>
      </c>
      <c r="T254" s="37">
        <f t="shared" si="62"/>
        <v>0.56889922838875095</v>
      </c>
      <c r="U254" s="37">
        <f t="shared" si="63"/>
        <v>4.0938980447014597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2451300</v>
      </c>
      <c r="E255" s="31">
        <v>2760700</v>
      </c>
      <c r="F255" s="31">
        <v>273926</v>
      </c>
      <c r="G255" s="36">
        <f t="shared" si="56"/>
        <v>0.11174723616040469</v>
      </c>
      <c r="H255" s="31">
        <v>880148</v>
      </c>
      <c r="I255" s="36">
        <f t="shared" si="57"/>
        <v>0.35905356341533062</v>
      </c>
      <c r="J255" s="31">
        <v>766257</v>
      </c>
      <c r="K255" s="36">
        <f t="shared" si="58"/>
        <v>0.27755895243959866</v>
      </c>
      <c r="L255" s="31">
        <v>0</v>
      </c>
      <c r="M255" s="36">
        <f t="shared" si="59"/>
        <v>0</v>
      </c>
      <c r="N255" s="31">
        <f t="shared" si="60"/>
        <v>1920331</v>
      </c>
      <c r="O255" s="36">
        <f t="shared" si="61"/>
        <v>0.69559568225450064</v>
      </c>
      <c r="P255" s="31">
        <v>643971</v>
      </c>
      <c r="Q255" s="31">
        <v>1407104</v>
      </c>
      <c r="R255" s="31">
        <v>2155000</v>
      </c>
      <c r="S255" s="31">
        <v>1320800</v>
      </c>
      <c r="T255" s="36">
        <f t="shared" si="62"/>
        <v>0.61290023201856147</v>
      </c>
      <c r="U255" s="36">
        <f t="shared" si="63"/>
        <v>0.18989364427901267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12610000</v>
      </c>
      <c r="E256" s="31">
        <v>12610000</v>
      </c>
      <c r="F256" s="31">
        <v>62000</v>
      </c>
      <c r="G256" s="36">
        <f t="shared" si="56"/>
        <v>4.9167327517842981E-3</v>
      </c>
      <c r="H256" s="31">
        <v>42592</v>
      </c>
      <c r="I256" s="36">
        <f t="shared" si="57"/>
        <v>3.3776367961934972E-3</v>
      </c>
      <c r="J256" s="31">
        <v>29522</v>
      </c>
      <c r="K256" s="36">
        <f t="shared" si="58"/>
        <v>2.3411578112609039E-3</v>
      </c>
      <c r="L256" s="31">
        <v>0</v>
      </c>
      <c r="M256" s="36">
        <f t="shared" si="59"/>
        <v>0</v>
      </c>
      <c r="N256" s="31">
        <f t="shared" si="60"/>
        <v>134114</v>
      </c>
      <c r="O256" s="36">
        <f t="shared" si="61"/>
        <v>1.06355273592387E-2</v>
      </c>
      <c r="P256" s="31">
        <v>38458</v>
      </c>
      <c r="Q256" s="31">
        <v>24621898</v>
      </c>
      <c r="R256" s="31">
        <v>24621898</v>
      </c>
      <c r="S256" s="31">
        <v>155234</v>
      </c>
      <c r="T256" s="36">
        <f t="shared" si="62"/>
        <v>6.3047129835400988E-3</v>
      </c>
      <c r="U256" s="36">
        <f t="shared" si="63"/>
        <v>-0.23235737687867286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15555294</v>
      </c>
      <c r="E257" s="31">
        <v>16055294</v>
      </c>
      <c r="F257" s="31">
        <v>4315986</v>
      </c>
      <c r="G257" s="36">
        <f t="shared" si="56"/>
        <v>0.27746090816412727</v>
      </c>
      <c r="H257" s="31">
        <v>3129434</v>
      </c>
      <c r="I257" s="36">
        <f t="shared" si="57"/>
        <v>0.20118128271956801</v>
      </c>
      <c r="J257" s="31">
        <v>3670037</v>
      </c>
      <c r="K257" s="36">
        <f t="shared" si="58"/>
        <v>0.22858734321526594</v>
      </c>
      <c r="L257" s="31">
        <v>0</v>
      </c>
      <c r="M257" s="36">
        <f t="shared" si="59"/>
        <v>0</v>
      </c>
      <c r="N257" s="31">
        <f t="shared" si="60"/>
        <v>11115457</v>
      </c>
      <c r="O257" s="36">
        <f t="shared" si="61"/>
        <v>0.6923234790966768</v>
      </c>
      <c r="P257" s="31">
        <v>4235633</v>
      </c>
      <c r="Q257" s="31">
        <v>16211713</v>
      </c>
      <c r="R257" s="31">
        <v>13737652</v>
      </c>
      <c r="S257" s="31">
        <v>11104469</v>
      </c>
      <c r="T257" s="36">
        <f t="shared" si="62"/>
        <v>0.80832364948537061</v>
      </c>
      <c r="U257" s="36">
        <f t="shared" si="63"/>
        <v>-0.13353281552013596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30616594</v>
      </c>
      <c r="E259" s="32">
        <f>SUM(E255:E258)</f>
        <v>31425994</v>
      </c>
      <c r="F259" s="32">
        <f>SUM(F255:F258)</f>
        <v>4651912</v>
      </c>
      <c r="G259" s="37">
        <f t="shared" si="56"/>
        <v>0.15194087232564144</v>
      </c>
      <c r="H259" s="32">
        <f>SUM(H255:H258)</f>
        <v>4052174</v>
      </c>
      <c r="I259" s="37">
        <f t="shared" si="57"/>
        <v>0.13235221396606037</v>
      </c>
      <c r="J259" s="32">
        <f>SUM(J255:J258)</f>
        <v>4465816</v>
      </c>
      <c r="K259" s="37">
        <f t="shared" si="58"/>
        <v>0.14210579942196896</v>
      </c>
      <c r="L259" s="32">
        <f>SUM(L255:L258)</f>
        <v>0</v>
      </c>
      <c r="M259" s="37">
        <f t="shared" si="59"/>
        <v>0</v>
      </c>
      <c r="N259" s="32">
        <f t="shared" si="60"/>
        <v>13169902</v>
      </c>
      <c r="O259" s="37">
        <f t="shared" si="61"/>
        <v>0.41907670446319056</v>
      </c>
      <c r="P259" s="32">
        <f>SUM(P255:P258)</f>
        <v>4918062</v>
      </c>
      <c r="Q259" s="32">
        <f>SUM(Q255:Q258)</f>
        <v>42240715</v>
      </c>
      <c r="R259" s="32">
        <f>SUM(R255:R258)</f>
        <v>40514550</v>
      </c>
      <c r="S259" s="32">
        <f>SUM(S255:S258)</f>
        <v>12580503</v>
      </c>
      <c r="T259" s="37">
        <f t="shared" si="62"/>
        <v>0.31051814718415977</v>
      </c>
      <c r="U259" s="37">
        <f t="shared" si="63"/>
        <v>-9.1956140447192358E-2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382988313</v>
      </c>
      <c r="E260" s="32">
        <f>SUM(E234:E239,E241:E246,E248:E253,E255:E258)</f>
        <v>390483855</v>
      </c>
      <c r="F260" s="32">
        <f>SUM(F234:F239,F241:F246,F248:F253,F255:F258)</f>
        <v>59426658</v>
      </c>
      <c r="G260" s="37">
        <f t="shared" si="56"/>
        <v>0.15516572172791079</v>
      </c>
      <c r="H260" s="32">
        <f>SUM(H234:H239,H241:H246,H248:H253,H255:H258)</f>
        <v>28788854</v>
      </c>
      <c r="I260" s="37">
        <f t="shared" si="57"/>
        <v>7.5169014361020456E-2</v>
      </c>
      <c r="J260" s="32">
        <f>SUM(J234:J239,J241:J246,J248:J253,J255:J258)</f>
        <v>74010490</v>
      </c>
      <c r="K260" s="37">
        <f t="shared" si="58"/>
        <v>0.18953533943163925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162226002</v>
      </c>
      <c r="O260" s="37">
        <f t="shared" si="61"/>
        <v>0.41544867968997079</v>
      </c>
      <c r="P260" s="32">
        <f>SUM(P234:P239,P241:P246,P248:P253,P255:P258)</f>
        <v>101015796</v>
      </c>
      <c r="Q260" s="32">
        <f>SUM(Q234:Q239,Q241:Q246,Q248:Q253,Q255:Q258)</f>
        <v>383604844</v>
      </c>
      <c r="R260" s="32">
        <f>SUM(R234:R239,R241:R246,R248:R253,R255:R258)</f>
        <v>639712947</v>
      </c>
      <c r="S260" s="32">
        <f>SUM(S234:S239,S241:S246,S248:S253,S255:S258)</f>
        <v>211185562</v>
      </c>
      <c r="T260" s="37">
        <f t="shared" si="62"/>
        <v>0.33012550862129103</v>
      </c>
      <c r="U260" s="37">
        <f t="shared" si="63"/>
        <v>-0.26733745680725018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214120</v>
      </c>
      <c r="E263" s="31">
        <v>214120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400000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2411652</v>
      </c>
      <c r="E264" s="31">
        <v>2661652</v>
      </c>
      <c r="F264" s="31">
        <v>1046452</v>
      </c>
      <c r="G264" s="36">
        <f t="shared" si="64"/>
        <v>0.43391500929653198</v>
      </c>
      <c r="H264" s="31">
        <v>803842</v>
      </c>
      <c r="I264" s="36">
        <f t="shared" si="65"/>
        <v>0.33331591788533338</v>
      </c>
      <c r="J264" s="31">
        <v>759303</v>
      </c>
      <c r="K264" s="36">
        <f t="shared" si="66"/>
        <v>0.28527508479696068</v>
      </c>
      <c r="L264" s="31">
        <v>0</v>
      </c>
      <c r="M264" s="36">
        <f t="shared" si="67"/>
        <v>0</v>
      </c>
      <c r="N264" s="31">
        <f t="shared" si="68"/>
        <v>2609597</v>
      </c>
      <c r="O264" s="36">
        <f t="shared" si="69"/>
        <v>0.98044259730423056</v>
      </c>
      <c r="P264" s="31">
        <v>576957</v>
      </c>
      <c r="Q264" s="31">
        <v>2307800</v>
      </c>
      <c r="R264" s="31">
        <v>2307800</v>
      </c>
      <c r="S264" s="31">
        <v>2307045</v>
      </c>
      <c r="T264" s="36">
        <f t="shared" si="70"/>
        <v>0.99967284860039862</v>
      </c>
      <c r="U264" s="36">
        <f t="shared" si="71"/>
        <v>0.31604781638839641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3550253</v>
      </c>
      <c r="E265" s="31">
        <v>3564619</v>
      </c>
      <c r="F265" s="31">
        <v>488398</v>
      </c>
      <c r="G265" s="36">
        <f t="shared" si="64"/>
        <v>0.13756709733080993</v>
      </c>
      <c r="H265" s="31">
        <v>358097</v>
      </c>
      <c r="I265" s="36">
        <f t="shared" si="65"/>
        <v>0.10086520594447776</v>
      </c>
      <c r="J265" s="31">
        <v>316062</v>
      </c>
      <c r="K265" s="36">
        <f t="shared" si="66"/>
        <v>8.8666418486800416E-2</v>
      </c>
      <c r="L265" s="31">
        <v>0</v>
      </c>
      <c r="M265" s="36">
        <f t="shared" si="67"/>
        <v>0</v>
      </c>
      <c r="N265" s="31">
        <f t="shared" si="68"/>
        <v>1162557</v>
      </c>
      <c r="O265" s="36">
        <f t="shared" si="69"/>
        <v>0.3261378004213073</v>
      </c>
      <c r="P265" s="31">
        <v>1057487</v>
      </c>
      <c r="Q265" s="31">
        <v>3720211</v>
      </c>
      <c r="R265" s="31">
        <v>3356778</v>
      </c>
      <c r="S265" s="31">
        <v>2501335</v>
      </c>
      <c r="T265" s="36">
        <f t="shared" si="70"/>
        <v>0.74515949520641522</v>
      </c>
      <c r="U265" s="36">
        <f t="shared" si="71"/>
        <v>-0.70111973007705997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6176025</v>
      </c>
      <c r="E267" s="32">
        <f>SUM(E263:E266)</f>
        <v>6440391</v>
      </c>
      <c r="F267" s="32">
        <f>SUM(F263:F266)</f>
        <v>1534850</v>
      </c>
      <c r="G267" s="37">
        <f t="shared" si="64"/>
        <v>0.24851745256860197</v>
      </c>
      <c r="H267" s="32">
        <f>SUM(H263:H266)</f>
        <v>1161939</v>
      </c>
      <c r="I267" s="37">
        <f t="shared" si="65"/>
        <v>0.18813702988572747</v>
      </c>
      <c r="J267" s="32">
        <f>SUM(J263:J266)</f>
        <v>1075365</v>
      </c>
      <c r="K267" s="37">
        <f t="shared" si="66"/>
        <v>0.16697200527110853</v>
      </c>
      <c r="L267" s="32">
        <f>SUM(L263:L266)</f>
        <v>0</v>
      </c>
      <c r="M267" s="37">
        <f t="shared" si="67"/>
        <v>0</v>
      </c>
      <c r="N267" s="32">
        <f t="shared" si="68"/>
        <v>3772154</v>
      </c>
      <c r="O267" s="37">
        <f t="shared" si="69"/>
        <v>0.58570263824044222</v>
      </c>
      <c r="P267" s="32">
        <f>SUM(P263:P266)</f>
        <v>1634444</v>
      </c>
      <c r="Q267" s="32">
        <f>SUM(Q263:Q266)</f>
        <v>6028011</v>
      </c>
      <c r="R267" s="32">
        <f>SUM(R263:R266)</f>
        <v>6064578</v>
      </c>
      <c r="S267" s="32">
        <f>SUM(S263:S266)</f>
        <v>4808380</v>
      </c>
      <c r="T267" s="37">
        <f t="shared" si="70"/>
        <v>0.79286308132239369</v>
      </c>
      <c r="U267" s="37">
        <f t="shared" si="71"/>
        <v>-0.34206066405456537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75904</v>
      </c>
      <c r="Q268" s="31">
        <v>20980</v>
      </c>
      <c r="R268" s="31">
        <v>5041</v>
      </c>
      <c r="S268" s="31">
        <v>254162</v>
      </c>
      <c r="T268" s="36">
        <f t="shared" si="70"/>
        <v>50.418964491172389</v>
      </c>
      <c r="U268" s="36">
        <f t="shared" si="71"/>
        <v>-1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3862110</v>
      </c>
      <c r="E269" s="31">
        <v>3745889</v>
      </c>
      <c r="F269" s="31">
        <v>586182</v>
      </c>
      <c r="G269" s="36">
        <f t="shared" si="64"/>
        <v>0.15177765521955616</v>
      </c>
      <c r="H269" s="31">
        <v>889291</v>
      </c>
      <c r="I269" s="36">
        <f t="shared" si="65"/>
        <v>0.23026040169751769</v>
      </c>
      <c r="J269" s="31">
        <v>714749</v>
      </c>
      <c r="K269" s="36">
        <f t="shared" si="66"/>
        <v>0.19080891078192652</v>
      </c>
      <c r="L269" s="31">
        <v>0</v>
      </c>
      <c r="M269" s="36">
        <f t="shared" si="67"/>
        <v>0</v>
      </c>
      <c r="N269" s="31">
        <f t="shared" si="68"/>
        <v>2190222</v>
      </c>
      <c r="O269" s="36">
        <f t="shared" si="69"/>
        <v>0.58470018732535856</v>
      </c>
      <c r="P269" s="31">
        <v>662102</v>
      </c>
      <c r="Q269" s="31">
        <v>1677438</v>
      </c>
      <c r="R269" s="31">
        <v>3699339</v>
      </c>
      <c r="S269" s="31">
        <v>2180905</v>
      </c>
      <c r="T269" s="36">
        <f t="shared" si="70"/>
        <v>0.58953910414806532</v>
      </c>
      <c r="U269" s="36">
        <f t="shared" si="71"/>
        <v>7.9514938785866907E-2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15872</v>
      </c>
      <c r="E270" s="31">
        <v>15872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13063</v>
      </c>
      <c r="K270" s="36">
        <f t="shared" si="66"/>
        <v>0.82302167338709675</v>
      </c>
      <c r="L270" s="31">
        <v>0</v>
      </c>
      <c r="M270" s="36">
        <f t="shared" si="67"/>
        <v>0</v>
      </c>
      <c r="N270" s="31">
        <f t="shared" si="68"/>
        <v>13063</v>
      </c>
      <c r="O270" s="36">
        <f t="shared" si="69"/>
        <v>0.82302167338709675</v>
      </c>
      <c r="P270" s="31">
        <v>14829</v>
      </c>
      <c r="Q270" s="31">
        <v>15204</v>
      </c>
      <c r="R270" s="31">
        <v>15204</v>
      </c>
      <c r="S270" s="31">
        <v>25589</v>
      </c>
      <c r="T270" s="36">
        <f t="shared" si="70"/>
        <v>1.6830439358063667</v>
      </c>
      <c r="U270" s="36">
        <f t="shared" si="71"/>
        <v>-0.11909097039584593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782218</v>
      </c>
      <c r="E271" s="31">
        <v>782218</v>
      </c>
      <c r="F271" s="31">
        <v>56140</v>
      </c>
      <c r="G271" s="36">
        <f t="shared" si="64"/>
        <v>7.1770273760000405E-2</v>
      </c>
      <c r="H271" s="31">
        <v>513535</v>
      </c>
      <c r="I271" s="36">
        <f t="shared" si="65"/>
        <v>0.65651135616925205</v>
      </c>
      <c r="J271" s="31">
        <v>-31139</v>
      </c>
      <c r="K271" s="36">
        <f t="shared" si="66"/>
        <v>-3.9808595557760111E-2</v>
      </c>
      <c r="L271" s="31">
        <v>0</v>
      </c>
      <c r="M271" s="36">
        <f t="shared" si="67"/>
        <v>0</v>
      </c>
      <c r="N271" s="31">
        <f t="shared" si="68"/>
        <v>538536</v>
      </c>
      <c r="O271" s="36">
        <f t="shared" si="69"/>
        <v>0.68847303437149232</v>
      </c>
      <c r="P271" s="31">
        <v>281115</v>
      </c>
      <c r="Q271" s="31">
        <v>758090</v>
      </c>
      <c r="R271" s="31">
        <v>758090</v>
      </c>
      <c r="S271" s="31">
        <v>247189</v>
      </c>
      <c r="T271" s="36">
        <f t="shared" si="70"/>
        <v>0.32606814494321257</v>
      </c>
      <c r="U271" s="36">
        <f t="shared" si="71"/>
        <v>-1.1107696138590968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1276000</v>
      </c>
      <c r="E272" s="31">
        <v>1276000</v>
      </c>
      <c r="F272" s="31">
        <v>13490</v>
      </c>
      <c r="G272" s="36">
        <f t="shared" si="64"/>
        <v>1.0572100313479623E-2</v>
      </c>
      <c r="H272" s="31">
        <v>387607</v>
      </c>
      <c r="I272" s="36">
        <f t="shared" si="65"/>
        <v>0.30376724137931033</v>
      </c>
      <c r="J272" s="31">
        <v>907707</v>
      </c>
      <c r="K272" s="36">
        <f t="shared" si="66"/>
        <v>0.71136912225705329</v>
      </c>
      <c r="L272" s="31">
        <v>0</v>
      </c>
      <c r="M272" s="36">
        <f t="shared" si="67"/>
        <v>0</v>
      </c>
      <c r="N272" s="31">
        <f t="shared" si="68"/>
        <v>1308804</v>
      </c>
      <c r="O272" s="36">
        <f t="shared" si="69"/>
        <v>1.0257084639498433</v>
      </c>
      <c r="P272" s="31">
        <v>17920</v>
      </c>
      <c r="Q272" s="31">
        <v>1200000</v>
      </c>
      <c r="R272" s="31">
        <v>1200000</v>
      </c>
      <c r="S272" s="31">
        <v>404381</v>
      </c>
      <c r="T272" s="36">
        <f t="shared" si="70"/>
        <v>0.33698416666666664</v>
      </c>
      <c r="U272" s="36">
        <f t="shared" si="71"/>
        <v>49.653292410714286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583852</v>
      </c>
      <c r="E273" s="31">
        <v>583852</v>
      </c>
      <c r="F273" s="31">
        <v>12020</v>
      </c>
      <c r="G273" s="36">
        <f t="shared" si="64"/>
        <v>2.0587409137932215E-2</v>
      </c>
      <c r="H273" s="31">
        <v>9688</v>
      </c>
      <c r="I273" s="36">
        <f t="shared" si="65"/>
        <v>1.6593246233634552E-2</v>
      </c>
      <c r="J273" s="31">
        <v>9613</v>
      </c>
      <c r="K273" s="36">
        <f t="shared" si="66"/>
        <v>1.6464789021875408E-2</v>
      </c>
      <c r="L273" s="31">
        <v>0</v>
      </c>
      <c r="M273" s="36">
        <f t="shared" si="67"/>
        <v>0</v>
      </c>
      <c r="N273" s="31">
        <f t="shared" si="68"/>
        <v>31321</v>
      </c>
      <c r="O273" s="36">
        <f t="shared" si="69"/>
        <v>5.3645444393442175E-2</v>
      </c>
      <c r="P273" s="31">
        <v>15472</v>
      </c>
      <c r="Q273" s="31">
        <v>171825</v>
      </c>
      <c r="R273" s="31">
        <v>571825</v>
      </c>
      <c r="S273" s="31">
        <v>55155</v>
      </c>
      <c r="T273" s="36">
        <f t="shared" si="70"/>
        <v>9.6454334805228872E-2</v>
      </c>
      <c r="U273" s="36">
        <f t="shared" si="71"/>
        <v>-0.37868407445708374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1064750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515490</v>
      </c>
      <c r="K274" s="36">
        <f t="shared" si="66"/>
        <v>0.48414181732801126</v>
      </c>
      <c r="L274" s="31">
        <v>0</v>
      </c>
      <c r="M274" s="36">
        <f t="shared" si="67"/>
        <v>0</v>
      </c>
      <c r="N274" s="31">
        <f t="shared" si="68"/>
        <v>515490</v>
      </c>
      <c r="O274" s="36">
        <f t="shared" si="69"/>
        <v>0.48414181732801126</v>
      </c>
      <c r="P274" s="31">
        <v>0</v>
      </c>
      <c r="Q274" s="31">
        <v>856076</v>
      </c>
      <c r="R274" s="31">
        <v>856076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6520052</v>
      </c>
      <c r="E275" s="32">
        <f>SUM(E268:E274)</f>
        <v>7468581</v>
      </c>
      <c r="F275" s="32">
        <f>SUM(F268:F274)</f>
        <v>667832</v>
      </c>
      <c r="G275" s="37">
        <f t="shared" si="64"/>
        <v>0.10242740395322</v>
      </c>
      <c r="H275" s="32">
        <f>SUM(H268:H274)</f>
        <v>1800121</v>
      </c>
      <c r="I275" s="37">
        <f t="shared" si="65"/>
        <v>0.27608997596951679</v>
      </c>
      <c r="J275" s="32">
        <f>SUM(J268:J274)</f>
        <v>2129483</v>
      </c>
      <c r="K275" s="37">
        <f t="shared" si="66"/>
        <v>0.28512551447189233</v>
      </c>
      <c r="L275" s="32">
        <f>SUM(L268:L274)</f>
        <v>0</v>
      </c>
      <c r="M275" s="37">
        <f t="shared" si="67"/>
        <v>0</v>
      </c>
      <c r="N275" s="32">
        <f t="shared" si="68"/>
        <v>4597436</v>
      </c>
      <c r="O275" s="37">
        <f t="shared" si="69"/>
        <v>0.61557021340466145</v>
      </c>
      <c r="P275" s="32">
        <f>SUM(P268:P274)</f>
        <v>1067342</v>
      </c>
      <c r="Q275" s="32">
        <f>SUM(Q268:Q274)</f>
        <v>4699613</v>
      </c>
      <c r="R275" s="32">
        <f>SUM(R268:R274)</f>
        <v>7105575</v>
      </c>
      <c r="S275" s="32">
        <f>SUM(S268:S274)</f>
        <v>3167381</v>
      </c>
      <c r="T275" s="37">
        <f t="shared" si="70"/>
        <v>0.44575998423772883</v>
      </c>
      <c r="U275" s="37">
        <f t="shared" si="71"/>
        <v>0.99512714762466015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662604</v>
      </c>
      <c r="E276" s="31">
        <v>662604</v>
      </c>
      <c r="F276" s="31">
        <v>63025</v>
      </c>
      <c r="G276" s="36">
        <f t="shared" si="64"/>
        <v>9.5117143874772866E-2</v>
      </c>
      <c r="H276" s="31">
        <v>31146</v>
      </c>
      <c r="I276" s="36">
        <f t="shared" si="65"/>
        <v>4.7005451219733055E-2</v>
      </c>
      <c r="J276" s="31">
        <v>21539</v>
      </c>
      <c r="K276" s="36">
        <f t="shared" si="66"/>
        <v>3.2506595191094528E-2</v>
      </c>
      <c r="L276" s="31">
        <v>0</v>
      </c>
      <c r="M276" s="36">
        <f t="shared" si="67"/>
        <v>0</v>
      </c>
      <c r="N276" s="31">
        <f t="shared" si="68"/>
        <v>115710</v>
      </c>
      <c r="O276" s="36">
        <f t="shared" si="69"/>
        <v>0.17462919028560045</v>
      </c>
      <c r="P276" s="31">
        <v>64213</v>
      </c>
      <c r="Q276" s="31">
        <v>21647592</v>
      </c>
      <c r="R276" s="31">
        <v>634664</v>
      </c>
      <c r="S276" s="31">
        <v>302393</v>
      </c>
      <c r="T276" s="36">
        <f t="shared" si="70"/>
        <v>0.47646156076286034</v>
      </c>
      <c r="U276" s="36">
        <f t="shared" si="71"/>
        <v>-0.66456947970037228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30146100</v>
      </c>
      <c r="E277" s="31">
        <v>30137600</v>
      </c>
      <c r="F277" s="31">
        <v>1293524</v>
      </c>
      <c r="G277" s="36">
        <f t="shared" si="64"/>
        <v>4.2908502260657268E-2</v>
      </c>
      <c r="H277" s="31">
        <v>1342763</v>
      </c>
      <c r="I277" s="36">
        <f t="shared" si="65"/>
        <v>4.4541847867551693E-2</v>
      </c>
      <c r="J277" s="31">
        <v>1044781</v>
      </c>
      <c r="K277" s="36">
        <f t="shared" si="66"/>
        <v>3.4667027235081756E-2</v>
      </c>
      <c r="L277" s="31">
        <v>0</v>
      </c>
      <c r="M277" s="36">
        <f t="shared" si="67"/>
        <v>0</v>
      </c>
      <c r="N277" s="31">
        <f t="shared" si="68"/>
        <v>3681068</v>
      </c>
      <c r="O277" s="36">
        <f t="shared" si="69"/>
        <v>0.12214204183478446</v>
      </c>
      <c r="P277" s="31">
        <v>2817683</v>
      </c>
      <c r="Q277" s="31">
        <v>28264900</v>
      </c>
      <c r="R277" s="31">
        <v>28393500</v>
      </c>
      <c r="S277" s="31">
        <v>5128905</v>
      </c>
      <c r="T277" s="36">
        <f t="shared" si="70"/>
        <v>0.18063658936024091</v>
      </c>
      <c r="U277" s="36">
        <f t="shared" si="71"/>
        <v>-0.62920562746057662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25699</v>
      </c>
      <c r="E278" s="31">
        <v>25699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24475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43574</v>
      </c>
      <c r="I279" s="36">
        <f t="shared" si="65"/>
        <v>0</v>
      </c>
      <c r="J279" s="31">
        <v>88574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132148</v>
      </c>
      <c r="O279" s="36">
        <f t="shared" si="69"/>
        <v>0</v>
      </c>
      <c r="P279" s="31">
        <v>0</v>
      </c>
      <c r="Q279" s="31">
        <v>1206600</v>
      </c>
      <c r="R279" s="31">
        <v>1200000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360000</v>
      </c>
      <c r="Q280" s="31">
        <v>1200000</v>
      </c>
      <c r="R280" s="31">
        <v>1200000</v>
      </c>
      <c r="S280" s="31">
        <v>1200000</v>
      </c>
      <c r="T280" s="36">
        <f t="shared" si="70"/>
        <v>1</v>
      </c>
      <c r="U280" s="36">
        <f t="shared" si="71"/>
        <v>-1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12039</v>
      </c>
      <c r="E281" s="31">
        <v>12039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2742324</v>
      </c>
      <c r="R281" s="31">
        <v>742320</v>
      </c>
      <c r="S281" s="31">
        <v>748100</v>
      </c>
      <c r="T281" s="36">
        <f t="shared" si="70"/>
        <v>1.0077863993964866</v>
      </c>
      <c r="U281" s="36">
        <f t="shared" si="71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1840</v>
      </c>
      <c r="E282" s="31">
        <v>1840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-97229</v>
      </c>
      <c r="Q282" s="31">
        <v>1201762</v>
      </c>
      <c r="R282" s="31">
        <v>1201762</v>
      </c>
      <c r="S282" s="31">
        <v>-97329</v>
      </c>
      <c r="T282" s="36">
        <f t="shared" si="70"/>
        <v>-8.098858176577392E-2</v>
      </c>
      <c r="U282" s="36">
        <f t="shared" si="71"/>
        <v>-1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1303000</v>
      </c>
      <c r="E283" s="31">
        <v>1303000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1200000</v>
      </c>
      <c r="R283" s="31">
        <v>1200000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32151282</v>
      </c>
      <c r="E285" s="32">
        <f>SUM(E276:E284)</f>
        <v>32142782</v>
      </c>
      <c r="F285" s="32">
        <f>SUM(F276:F284)</f>
        <v>1356549</v>
      </c>
      <c r="G285" s="37">
        <f t="shared" si="64"/>
        <v>4.2192687681940642E-2</v>
      </c>
      <c r="H285" s="32">
        <f>SUM(H276:H284)</f>
        <v>1417483</v>
      </c>
      <c r="I285" s="37">
        <f t="shared" si="65"/>
        <v>4.4087915374571997E-2</v>
      </c>
      <c r="J285" s="32">
        <f>SUM(J276:J284)</f>
        <v>1154894</v>
      </c>
      <c r="K285" s="37">
        <f t="shared" si="66"/>
        <v>3.5930119552190595E-2</v>
      </c>
      <c r="L285" s="32">
        <f>SUM(L276:L284)</f>
        <v>0</v>
      </c>
      <c r="M285" s="37">
        <f t="shared" si="67"/>
        <v>0</v>
      </c>
      <c r="N285" s="32">
        <f t="shared" si="68"/>
        <v>3928926</v>
      </c>
      <c r="O285" s="37">
        <f t="shared" si="69"/>
        <v>0.12223353908818471</v>
      </c>
      <c r="P285" s="32">
        <f>SUM(P276:P284)</f>
        <v>3144667</v>
      </c>
      <c r="Q285" s="32">
        <f>SUM(Q276:Q284)</f>
        <v>57463178</v>
      </c>
      <c r="R285" s="32">
        <f>SUM(R276:R284)</f>
        <v>34596721</v>
      </c>
      <c r="S285" s="32">
        <f>SUM(S276:S284)</f>
        <v>7282069</v>
      </c>
      <c r="T285" s="37">
        <f t="shared" si="70"/>
        <v>0.21048436931349651</v>
      </c>
      <c r="U285" s="37">
        <f t="shared" si="71"/>
        <v>-0.63274521594814326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1211720</v>
      </c>
      <c r="E286" s="31">
        <v>1211720</v>
      </c>
      <c r="F286" s="31">
        <v>334482</v>
      </c>
      <c r="G286" s="36">
        <f t="shared" si="64"/>
        <v>0.27603901891526095</v>
      </c>
      <c r="H286" s="31">
        <v>574656</v>
      </c>
      <c r="I286" s="36">
        <f t="shared" si="65"/>
        <v>0.47424817614630443</v>
      </c>
      <c r="J286" s="31">
        <v>103036</v>
      </c>
      <c r="K286" s="36">
        <f t="shared" si="66"/>
        <v>8.503284587198362E-2</v>
      </c>
      <c r="L286" s="31">
        <v>0</v>
      </c>
      <c r="M286" s="36">
        <f t="shared" si="67"/>
        <v>0</v>
      </c>
      <c r="N286" s="31">
        <f t="shared" si="68"/>
        <v>1012174</v>
      </c>
      <c r="O286" s="36">
        <f t="shared" si="69"/>
        <v>0.83532004093354906</v>
      </c>
      <c r="P286" s="31">
        <v>281802</v>
      </c>
      <c r="Q286" s="31">
        <v>979600</v>
      </c>
      <c r="R286" s="31">
        <v>979600</v>
      </c>
      <c r="S286" s="31">
        <v>904548</v>
      </c>
      <c r="T286" s="36">
        <f t="shared" si="70"/>
        <v>0.92338505512454061</v>
      </c>
      <c r="U286" s="36">
        <f t="shared" si="71"/>
        <v>-0.63436739270835552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411405</v>
      </c>
      <c r="E287" s="31">
        <v>411405</v>
      </c>
      <c r="F287" s="31">
        <v>11557</v>
      </c>
      <c r="G287" s="36">
        <f t="shared" si="64"/>
        <v>2.809153996669948E-2</v>
      </c>
      <c r="H287" s="31">
        <v>15039</v>
      </c>
      <c r="I287" s="36">
        <f t="shared" si="65"/>
        <v>3.6555219309439606E-2</v>
      </c>
      <c r="J287" s="31">
        <v>5049</v>
      </c>
      <c r="K287" s="36">
        <f t="shared" si="66"/>
        <v>1.2272578116454588E-2</v>
      </c>
      <c r="L287" s="31">
        <v>0</v>
      </c>
      <c r="M287" s="36">
        <f t="shared" si="67"/>
        <v>0</v>
      </c>
      <c r="N287" s="31">
        <f t="shared" si="68"/>
        <v>31645</v>
      </c>
      <c r="O287" s="36">
        <f t="shared" si="69"/>
        <v>7.691933739259367E-2</v>
      </c>
      <c r="P287" s="31">
        <v>11025</v>
      </c>
      <c r="Q287" s="31">
        <v>394444</v>
      </c>
      <c r="R287" s="31">
        <v>394444</v>
      </c>
      <c r="S287" s="31">
        <v>37123</v>
      </c>
      <c r="T287" s="36">
        <f t="shared" si="70"/>
        <v>9.4114753932117101E-2</v>
      </c>
      <c r="U287" s="36">
        <f t="shared" si="71"/>
        <v>-0.54204081632653067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1398203</v>
      </c>
      <c r="E288" s="31">
        <v>1398203</v>
      </c>
      <c r="F288" s="31">
        <v>173346</v>
      </c>
      <c r="G288" s="36">
        <f t="shared" si="64"/>
        <v>0.12397770566934845</v>
      </c>
      <c r="H288" s="31">
        <v>124736</v>
      </c>
      <c r="I288" s="36">
        <f t="shared" si="65"/>
        <v>8.9211652385240203E-2</v>
      </c>
      <c r="J288" s="31">
        <v>286406</v>
      </c>
      <c r="K288" s="36">
        <f t="shared" si="66"/>
        <v>0.20483863931060081</v>
      </c>
      <c r="L288" s="31">
        <v>0</v>
      </c>
      <c r="M288" s="36">
        <f t="shared" si="67"/>
        <v>0</v>
      </c>
      <c r="N288" s="31">
        <f t="shared" si="68"/>
        <v>584488</v>
      </c>
      <c r="O288" s="36">
        <f t="shared" si="69"/>
        <v>0.41802799736518947</v>
      </c>
      <c r="P288" s="31">
        <v>2023153</v>
      </c>
      <c r="Q288" s="31">
        <v>1022156</v>
      </c>
      <c r="R288" s="31">
        <v>1022156</v>
      </c>
      <c r="S288" s="31">
        <v>2071734</v>
      </c>
      <c r="T288" s="36">
        <f t="shared" si="70"/>
        <v>2.0268276075276179</v>
      </c>
      <c r="U288" s="36">
        <f t="shared" si="71"/>
        <v>-0.85843581775575051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1631581</v>
      </c>
      <c r="E289" s="31">
        <v>1631581</v>
      </c>
      <c r="F289" s="31">
        <v>445743</v>
      </c>
      <c r="G289" s="36">
        <f t="shared" si="64"/>
        <v>0.27319697888122013</v>
      </c>
      <c r="H289" s="31">
        <v>372435</v>
      </c>
      <c r="I289" s="36">
        <f t="shared" si="65"/>
        <v>0.22826632572946118</v>
      </c>
      <c r="J289" s="31">
        <v>382643</v>
      </c>
      <c r="K289" s="36">
        <f t="shared" si="66"/>
        <v>0.2345228339874024</v>
      </c>
      <c r="L289" s="31">
        <v>0</v>
      </c>
      <c r="M289" s="36">
        <f t="shared" si="67"/>
        <v>0</v>
      </c>
      <c r="N289" s="31">
        <f t="shared" si="68"/>
        <v>1200821</v>
      </c>
      <c r="O289" s="36">
        <f t="shared" si="69"/>
        <v>0.73598613859808371</v>
      </c>
      <c r="P289" s="31">
        <v>184709</v>
      </c>
      <c r="Q289" s="31">
        <v>1106294</v>
      </c>
      <c r="R289" s="31">
        <v>1106294</v>
      </c>
      <c r="S289" s="31">
        <v>432531</v>
      </c>
      <c r="T289" s="36">
        <f t="shared" si="70"/>
        <v>0.39097292401477363</v>
      </c>
      <c r="U289" s="36">
        <f t="shared" si="71"/>
        <v>1.0715991099513289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3698478</v>
      </c>
      <c r="E290" s="31">
        <v>6043078</v>
      </c>
      <c r="F290" s="31">
        <v>2108</v>
      </c>
      <c r="G290" s="36">
        <f t="shared" si="64"/>
        <v>5.6996418526756144E-4</v>
      </c>
      <c r="H290" s="31">
        <v>165958</v>
      </c>
      <c r="I290" s="36">
        <f t="shared" si="65"/>
        <v>4.4871971659693526E-2</v>
      </c>
      <c r="J290" s="31">
        <v>526973</v>
      </c>
      <c r="K290" s="36">
        <f t="shared" si="66"/>
        <v>8.7202746679754917E-2</v>
      </c>
      <c r="L290" s="31">
        <v>0</v>
      </c>
      <c r="M290" s="36">
        <f t="shared" si="67"/>
        <v>0</v>
      </c>
      <c r="N290" s="31">
        <f t="shared" si="68"/>
        <v>695039</v>
      </c>
      <c r="O290" s="36">
        <f t="shared" si="69"/>
        <v>0.11501407064413201</v>
      </c>
      <c r="P290" s="31">
        <v>164348</v>
      </c>
      <c r="Q290" s="31">
        <v>4413043</v>
      </c>
      <c r="R290" s="31">
        <v>4413043</v>
      </c>
      <c r="S290" s="31">
        <v>164348</v>
      </c>
      <c r="T290" s="36">
        <f t="shared" si="70"/>
        <v>3.7241422755228085E-2</v>
      </c>
      <c r="U290" s="36">
        <f t="shared" si="71"/>
        <v>2.2064460778348383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8351387</v>
      </c>
      <c r="E292" s="32">
        <f>SUM(E286:E291)</f>
        <v>10695987</v>
      </c>
      <c r="F292" s="32">
        <f>SUM(F286:F291)</f>
        <v>967236</v>
      </c>
      <c r="G292" s="37">
        <f t="shared" si="64"/>
        <v>0.11581740853345678</v>
      </c>
      <c r="H292" s="32">
        <f>SUM(H286:H291)</f>
        <v>1252824</v>
      </c>
      <c r="I292" s="37">
        <f t="shared" si="65"/>
        <v>0.15001388392131751</v>
      </c>
      <c r="J292" s="32">
        <f>SUM(J286:J291)</f>
        <v>1304107</v>
      </c>
      <c r="K292" s="37">
        <f t="shared" si="66"/>
        <v>0.12192488640833239</v>
      </c>
      <c r="L292" s="32">
        <f>SUM(L286:L291)</f>
        <v>0</v>
      </c>
      <c r="M292" s="37">
        <f t="shared" si="67"/>
        <v>0</v>
      </c>
      <c r="N292" s="32">
        <f t="shared" si="68"/>
        <v>3524167</v>
      </c>
      <c r="O292" s="37">
        <f t="shared" si="69"/>
        <v>0.32948497413095212</v>
      </c>
      <c r="P292" s="32">
        <f>SUM(P286:P291)</f>
        <v>2665037</v>
      </c>
      <c r="Q292" s="32">
        <f>SUM(Q286:Q291)</f>
        <v>7915537</v>
      </c>
      <c r="R292" s="32">
        <f>SUM(R286:R291)</f>
        <v>7915537</v>
      </c>
      <c r="S292" s="32">
        <f>SUM(S286:S291)</f>
        <v>3610284</v>
      </c>
      <c r="T292" s="37">
        <f t="shared" si="70"/>
        <v>0.45610095689022739</v>
      </c>
      <c r="U292" s="37">
        <f t="shared" si="71"/>
        <v>-0.51066082759826603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14170000</v>
      </c>
      <c r="E293" s="31">
        <v>15969000</v>
      </c>
      <c r="F293" s="31">
        <v>671997</v>
      </c>
      <c r="G293" s="36">
        <f t="shared" si="64"/>
        <v>4.7423923782639377E-2</v>
      </c>
      <c r="H293" s="31">
        <v>1496124</v>
      </c>
      <c r="I293" s="36">
        <f t="shared" si="65"/>
        <v>0.10558390966831334</v>
      </c>
      <c r="J293" s="31">
        <v>1569852</v>
      </c>
      <c r="K293" s="36">
        <f t="shared" si="66"/>
        <v>9.8306218297952289E-2</v>
      </c>
      <c r="L293" s="31">
        <v>0</v>
      </c>
      <c r="M293" s="36">
        <f t="shared" si="67"/>
        <v>0</v>
      </c>
      <c r="N293" s="31">
        <f t="shared" si="68"/>
        <v>3737973</v>
      </c>
      <c r="O293" s="36">
        <f t="shared" si="69"/>
        <v>0.23407683637046778</v>
      </c>
      <c r="P293" s="31">
        <v>759687</v>
      </c>
      <c r="Q293" s="31">
        <v>13020000</v>
      </c>
      <c r="R293" s="31">
        <v>13020000</v>
      </c>
      <c r="S293" s="31">
        <v>2537076</v>
      </c>
      <c r="T293" s="36">
        <f t="shared" si="70"/>
        <v>0.19485990783410137</v>
      </c>
      <c r="U293" s="36">
        <f t="shared" si="71"/>
        <v>1.0664457862251164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450000</v>
      </c>
      <c r="E295" s="31">
        <v>450000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450000</v>
      </c>
      <c r="R295" s="31">
        <v>450000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5000000</v>
      </c>
      <c r="E296" s="31">
        <v>5000000</v>
      </c>
      <c r="F296" s="31">
        <v>218792</v>
      </c>
      <c r="G296" s="36">
        <f t="shared" si="64"/>
        <v>4.3758400000000003E-2</v>
      </c>
      <c r="H296" s="31">
        <v>43116</v>
      </c>
      <c r="I296" s="36">
        <f t="shared" si="65"/>
        <v>8.6231999999999993E-3</v>
      </c>
      <c r="J296" s="31">
        <v>5927</v>
      </c>
      <c r="K296" s="36">
        <f t="shared" si="66"/>
        <v>1.1854000000000001E-3</v>
      </c>
      <c r="L296" s="31">
        <v>0</v>
      </c>
      <c r="M296" s="36">
        <f t="shared" si="67"/>
        <v>0</v>
      </c>
      <c r="N296" s="31">
        <f t="shared" si="68"/>
        <v>267835</v>
      </c>
      <c r="O296" s="36">
        <f t="shared" si="69"/>
        <v>5.3566999999999997E-2</v>
      </c>
      <c r="P296" s="31">
        <v>1161174</v>
      </c>
      <c r="Q296" s="31">
        <v>2711046</v>
      </c>
      <c r="R296" s="31">
        <v>2711046</v>
      </c>
      <c r="S296" s="31">
        <v>1281032</v>
      </c>
      <c r="T296" s="36">
        <f t="shared" si="70"/>
        <v>0.47252315158060765</v>
      </c>
      <c r="U296" s="36">
        <f t="shared" si="71"/>
        <v>-0.99489568316204113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19620000</v>
      </c>
      <c r="E298" s="32">
        <f>SUM(E293:E297)</f>
        <v>21419000</v>
      </c>
      <c r="F298" s="32">
        <f>SUM(F293:F297)</f>
        <v>890789</v>
      </c>
      <c r="G298" s="37">
        <f t="shared" si="64"/>
        <v>4.5402089704383281E-2</v>
      </c>
      <c r="H298" s="32">
        <f>SUM(H293:H297)</f>
        <v>1539240</v>
      </c>
      <c r="I298" s="37">
        <f t="shared" si="65"/>
        <v>7.8452599388379202E-2</v>
      </c>
      <c r="J298" s="32">
        <f>SUM(J293:J297)</f>
        <v>1575779</v>
      </c>
      <c r="K298" s="37">
        <f t="shared" si="66"/>
        <v>7.3569214249031234E-2</v>
      </c>
      <c r="L298" s="32">
        <f>SUM(L293:L297)</f>
        <v>0</v>
      </c>
      <c r="M298" s="37">
        <f t="shared" si="67"/>
        <v>0</v>
      </c>
      <c r="N298" s="32">
        <f t="shared" si="68"/>
        <v>4005808</v>
      </c>
      <c r="O298" s="37">
        <f t="shared" si="69"/>
        <v>0.18702124282179375</v>
      </c>
      <c r="P298" s="32">
        <f>SUM(P293:P297)</f>
        <v>1920861</v>
      </c>
      <c r="Q298" s="32">
        <f>SUM(Q293:Q297)</f>
        <v>16181046</v>
      </c>
      <c r="R298" s="32">
        <f>SUM(R293:R297)</f>
        <v>16181046</v>
      </c>
      <c r="S298" s="32">
        <f>SUM(S293:S297)</f>
        <v>3818108</v>
      </c>
      <c r="T298" s="37">
        <f t="shared" si="70"/>
        <v>0.23596175426483554</v>
      </c>
      <c r="U298" s="37">
        <f t="shared" si="71"/>
        <v>-0.17964964669489358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72818746</v>
      </c>
      <c r="E299" s="32">
        <f>SUM(E263:E266,E268:E274,E276:E284,E286:E291,E293:E297)</f>
        <v>78166741</v>
      </c>
      <c r="F299" s="32">
        <f>SUM(F263:F266,F268:F274,F276:F284,F286:F291,F293:F297)</f>
        <v>5417256</v>
      </c>
      <c r="G299" s="37">
        <f t="shared" si="64"/>
        <v>7.4393700764910184E-2</v>
      </c>
      <c r="H299" s="32">
        <f>SUM(H263:H266,H268:H274,H276:H284,H286:H291,H293:H297)</f>
        <v>7171607</v>
      </c>
      <c r="I299" s="37">
        <f t="shared" si="65"/>
        <v>9.8485725090624324E-2</v>
      </c>
      <c r="J299" s="32">
        <f>SUM(J263:J266,J268:J274,J276:J284,J286:J291,J293:J297)</f>
        <v>7239628</v>
      </c>
      <c r="K299" s="37">
        <f t="shared" si="66"/>
        <v>9.2617754141751926E-2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19828491</v>
      </c>
      <c r="O299" s="37">
        <f t="shared" si="69"/>
        <v>0.25366915322720185</v>
      </c>
      <c r="P299" s="32">
        <f>SUM(P263:P266,P268:P274,P276:P284,P286:P291,P293:P297)</f>
        <v>10432351</v>
      </c>
      <c r="Q299" s="32">
        <f>SUM(Q263:Q266,Q268:Q274,Q276:Q284,Q286:Q291,Q293:Q297)</f>
        <v>92287385</v>
      </c>
      <c r="R299" s="32">
        <f>SUM(R263:R266,R268:R274,R276:R284,R286:R291,R293:R297)</f>
        <v>71863457</v>
      </c>
      <c r="S299" s="32">
        <f>SUM(S263:S266,S268:S274,S276:S284,S286:S291,S293:S297)</f>
        <v>22686222</v>
      </c>
      <c r="T299" s="37">
        <f t="shared" si="70"/>
        <v>0.31568509152015883</v>
      </c>
      <c r="U299" s="37">
        <f t="shared" si="71"/>
        <v>-0.30604060388688992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1050695369</v>
      </c>
      <c r="E302" s="31">
        <v>1058273634</v>
      </c>
      <c r="F302" s="31">
        <v>226546229</v>
      </c>
      <c r="G302" s="36">
        <f t="shared" ref="G302:G339" si="72">IF(($D302     =0),0,($F302     /$D302     ))</f>
        <v>0.21561552062003997</v>
      </c>
      <c r="H302" s="31">
        <v>257874771</v>
      </c>
      <c r="I302" s="36">
        <f t="shared" ref="I302:I339" si="73">IF(($D302     =0),0,($H302     /$D302     ))</f>
        <v>0.24543248082023286</v>
      </c>
      <c r="J302" s="31">
        <v>243736038</v>
      </c>
      <c r="K302" s="36">
        <f t="shared" ref="K302:K339" si="74">IF(($E302     =0),0,($J302     /$E302     ))</f>
        <v>0.23031475997256112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728157038</v>
      </c>
      <c r="O302" s="36">
        <f t="shared" ref="O302:O339" si="77">IF(($E302     =0),0,($N302     /$E302     ))</f>
        <v>0.68806121083046845</v>
      </c>
      <c r="P302" s="31">
        <v>265830530</v>
      </c>
      <c r="Q302" s="31">
        <v>914421491</v>
      </c>
      <c r="R302" s="31">
        <v>1015274987</v>
      </c>
      <c r="S302" s="31">
        <v>739408794</v>
      </c>
      <c r="T302" s="36">
        <f t="shared" ref="T302:T339" si="78">IF(($R302     =0),0,($S302     /$R302     ))</f>
        <v>0.72828426137518942</v>
      </c>
      <c r="U302" s="36">
        <f t="shared" ref="U302:U339" si="79">IF(($P302     =0),0,(($J302     /$P302     )-1))</f>
        <v>-8.3114952973986855E-2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1050695369</v>
      </c>
      <c r="E303" s="32">
        <f>E302</f>
        <v>1058273634</v>
      </c>
      <c r="F303" s="32">
        <f>F302</f>
        <v>226546229</v>
      </c>
      <c r="G303" s="37">
        <f t="shared" si="72"/>
        <v>0.21561552062003997</v>
      </c>
      <c r="H303" s="32">
        <f>H302</f>
        <v>257874771</v>
      </c>
      <c r="I303" s="37">
        <f t="shared" si="73"/>
        <v>0.24543248082023286</v>
      </c>
      <c r="J303" s="32">
        <f>J302</f>
        <v>243736038</v>
      </c>
      <c r="K303" s="37">
        <f t="shared" si="74"/>
        <v>0.23031475997256112</v>
      </c>
      <c r="L303" s="32">
        <f>L302</f>
        <v>0</v>
      </c>
      <c r="M303" s="37">
        <f t="shared" si="75"/>
        <v>0</v>
      </c>
      <c r="N303" s="32">
        <f t="shared" si="76"/>
        <v>728157038</v>
      </c>
      <c r="O303" s="37">
        <f t="shared" si="77"/>
        <v>0.68806121083046845</v>
      </c>
      <c r="P303" s="32">
        <f>P302</f>
        <v>265830530</v>
      </c>
      <c r="Q303" s="32">
        <f>Q302</f>
        <v>914421491</v>
      </c>
      <c r="R303" s="32">
        <f>R302</f>
        <v>1015274987</v>
      </c>
      <c r="S303" s="32">
        <f>S302</f>
        <v>739408794</v>
      </c>
      <c r="T303" s="37">
        <f t="shared" si="78"/>
        <v>0.72828426137518942</v>
      </c>
      <c r="U303" s="37">
        <f t="shared" si="79"/>
        <v>-8.3114952973986855E-2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24853001</v>
      </c>
      <c r="E304" s="31">
        <v>29812142</v>
      </c>
      <c r="F304" s="31">
        <v>3229426</v>
      </c>
      <c r="G304" s="36">
        <f t="shared" si="72"/>
        <v>0.12994108840216118</v>
      </c>
      <c r="H304" s="31">
        <v>16504101</v>
      </c>
      <c r="I304" s="36">
        <f t="shared" si="73"/>
        <v>0.66406873761442331</v>
      </c>
      <c r="J304" s="31">
        <v>1366487</v>
      </c>
      <c r="K304" s="36">
        <f t="shared" si="74"/>
        <v>4.5836592352203338E-2</v>
      </c>
      <c r="L304" s="31">
        <v>0</v>
      </c>
      <c r="M304" s="36">
        <f t="shared" si="75"/>
        <v>0</v>
      </c>
      <c r="N304" s="31">
        <f t="shared" si="76"/>
        <v>21100014</v>
      </c>
      <c r="O304" s="36">
        <f t="shared" si="77"/>
        <v>0.70776578214339647</v>
      </c>
      <c r="P304" s="31">
        <v>2753159</v>
      </c>
      <c r="Q304" s="31">
        <v>17392989</v>
      </c>
      <c r="R304" s="31">
        <v>17203687</v>
      </c>
      <c r="S304" s="31">
        <v>9684133</v>
      </c>
      <c r="T304" s="36">
        <f t="shared" si="78"/>
        <v>0.56291032265351026</v>
      </c>
      <c r="U304" s="36">
        <f t="shared" si="79"/>
        <v>-0.50366578900819015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4806219</v>
      </c>
      <c r="E305" s="31">
        <v>4972079</v>
      </c>
      <c r="F305" s="31">
        <v>1166438</v>
      </c>
      <c r="G305" s="36">
        <f t="shared" si="72"/>
        <v>0.24269347693061843</v>
      </c>
      <c r="H305" s="31">
        <v>1728530</v>
      </c>
      <c r="I305" s="36">
        <f t="shared" si="73"/>
        <v>0.35964445232312553</v>
      </c>
      <c r="J305" s="31">
        <v>1317915</v>
      </c>
      <c r="K305" s="36">
        <f t="shared" si="74"/>
        <v>0.26506316573006988</v>
      </c>
      <c r="L305" s="31">
        <v>0</v>
      </c>
      <c r="M305" s="36">
        <f t="shared" si="75"/>
        <v>0</v>
      </c>
      <c r="N305" s="31">
        <f t="shared" si="76"/>
        <v>4212883</v>
      </c>
      <c r="O305" s="36">
        <f t="shared" si="77"/>
        <v>0.84730813810480488</v>
      </c>
      <c r="P305" s="31">
        <v>1316310</v>
      </c>
      <c r="Q305" s="31">
        <v>4464524</v>
      </c>
      <c r="R305" s="31">
        <v>4360440</v>
      </c>
      <c r="S305" s="31">
        <v>3156187</v>
      </c>
      <c r="T305" s="36">
        <f t="shared" si="78"/>
        <v>0.72382305455412754</v>
      </c>
      <c r="U305" s="36">
        <f t="shared" si="79"/>
        <v>1.2193176379424742E-3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7172000</v>
      </c>
      <c r="E306" s="31">
        <v>7775000</v>
      </c>
      <c r="F306" s="31">
        <v>1882796</v>
      </c>
      <c r="G306" s="36">
        <f t="shared" si="72"/>
        <v>0.26252035694366982</v>
      </c>
      <c r="H306" s="31">
        <v>1865199</v>
      </c>
      <c r="I306" s="36">
        <f t="shared" si="73"/>
        <v>0.26006678750697154</v>
      </c>
      <c r="J306" s="31">
        <v>2375517</v>
      </c>
      <c r="K306" s="36">
        <f t="shared" si="74"/>
        <v>0.30553273311897106</v>
      </c>
      <c r="L306" s="31">
        <v>0</v>
      </c>
      <c r="M306" s="36">
        <f t="shared" si="75"/>
        <v>0</v>
      </c>
      <c r="N306" s="31">
        <f t="shared" si="76"/>
        <v>6123512</v>
      </c>
      <c r="O306" s="36">
        <f t="shared" si="77"/>
        <v>0.78758996784565916</v>
      </c>
      <c r="P306" s="31">
        <v>1566828</v>
      </c>
      <c r="Q306" s="31">
        <v>7016000</v>
      </c>
      <c r="R306" s="31">
        <v>7526000</v>
      </c>
      <c r="S306" s="31">
        <v>4715497</v>
      </c>
      <c r="T306" s="36">
        <f t="shared" si="78"/>
        <v>0.62656085570023912</v>
      </c>
      <c r="U306" s="36">
        <f t="shared" si="79"/>
        <v>0.51613131754091701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13481080</v>
      </c>
      <c r="E307" s="31">
        <v>39759223</v>
      </c>
      <c r="F307" s="31">
        <v>3312965</v>
      </c>
      <c r="G307" s="36">
        <f t="shared" si="72"/>
        <v>0.24574922780667424</v>
      </c>
      <c r="H307" s="31">
        <v>3350343</v>
      </c>
      <c r="I307" s="36">
        <f t="shared" si="73"/>
        <v>0.24852185433214549</v>
      </c>
      <c r="J307" s="31">
        <v>3860576</v>
      </c>
      <c r="K307" s="36">
        <f t="shared" si="74"/>
        <v>9.7098879422266374E-2</v>
      </c>
      <c r="L307" s="31">
        <v>0</v>
      </c>
      <c r="M307" s="36">
        <f t="shared" si="75"/>
        <v>0</v>
      </c>
      <c r="N307" s="31">
        <f t="shared" si="76"/>
        <v>10523884</v>
      </c>
      <c r="O307" s="36">
        <f t="shared" si="77"/>
        <v>0.2646903839141927</v>
      </c>
      <c r="P307" s="31">
        <v>2941220</v>
      </c>
      <c r="Q307" s="31">
        <v>12276642</v>
      </c>
      <c r="R307" s="31">
        <v>12271442</v>
      </c>
      <c r="S307" s="31">
        <v>9155282</v>
      </c>
      <c r="T307" s="36">
        <f t="shared" si="78"/>
        <v>0.74606407299158484</v>
      </c>
      <c r="U307" s="36">
        <f t="shared" si="79"/>
        <v>0.31257641386907475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25905203</v>
      </c>
      <c r="E308" s="31">
        <v>25905203</v>
      </c>
      <c r="F308" s="31">
        <v>3312720</v>
      </c>
      <c r="G308" s="36">
        <f t="shared" si="72"/>
        <v>0.12787855783257132</v>
      </c>
      <c r="H308" s="31">
        <v>3011626</v>
      </c>
      <c r="I308" s="36">
        <f t="shared" si="73"/>
        <v>0.11625564177204092</v>
      </c>
      <c r="J308" s="31">
        <v>14978103</v>
      </c>
      <c r="K308" s="36">
        <f t="shared" si="74"/>
        <v>0.57818898388868056</v>
      </c>
      <c r="L308" s="31">
        <v>0</v>
      </c>
      <c r="M308" s="36">
        <f t="shared" si="75"/>
        <v>0</v>
      </c>
      <c r="N308" s="31">
        <f t="shared" si="76"/>
        <v>21302449</v>
      </c>
      <c r="O308" s="36">
        <f t="shared" si="77"/>
        <v>0.82232318349329281</v>
      </c>
      <c r="P308" s="31">
        <v>3227415</v>
      </c>
      <c r="Q308" s="31">
        <v>13425133</v>
      </c>
      <c r="R308" s="31">
        <v>13425133</v>
      </c>
      <c r="S308" s="31">
        <v>9246406</v>
      </c>
      <c r="T308" s="36">
        <f t="shared" si="78"/>
        <v>0.68873850262786973</v>
      </c>
      <c r="U308" s="36">
        <f t="shared" si="79"/>
        <v>3.6408977463387879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205298000</v>
      </c>
      <c r="E309" s="31">
        <v>205298000</v>
      </c>
      <c r="F309" s="31">
        <v>24700790</v>
      </c>
      <c r="G309" s="36">
        <f t="shared" si="72"/>
        <v>0.12031675905269414</v>
      </c>
      <c r="H309" s="31">
        <v>68850302</v>
      </c>
      <c r="I309" s="36">
        <f t="shared" si="73"/>
        <v>0.33536762170113688</v>
      </c>
      <c r="J309" s="31">
        <v>66143159</v>
      </c>
      <c r="K309" s="36">
        <f t="shared" si="74"/>
        <v>0.32218121462459448</v>
      </c>
      <c r="L309" s="31">
        <v>0</v>
      </c>
      <c r="M309" s="36">
        <f t="shared" si="75"/>
        <v>0</v>
      </c>
      <c r="N309" s="31">
        <f t="shared" si="76"/>
        <v>159694251</v>
      </c>
      <c r="O309" s="36">
        <f t="shared" si="77"/>
        <v>0.77786559537842548</v>
      </c>
      <c r="P309" s="31">
        <v>23419547</v>
      </c>
      <c r="Q309" s="31">
        <v>195512250</v>
      </c>
      <c r="R309" s="31">
        <v>201512250</v>
      </c>
      <c r="S309" s="31">
        <v>124569224</v>
      </c>
      <c r="T309" s="36">
        <f t="shared" si="78"/>
        <v>0.61817196721291134</v>
      </c>
      <c r="U309" s="36">
        <f t="shared" si="79"/>
        <v>1.8242714942351363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281515503</v>
      </c>
      <c r="E310" s="32">
        <f>SUM(E304:E309)</f>
        <v>313521647</v>
      </c>
      <c r="F310" s="32">
        <f>SUM(F304:F309)</f>
        <v>37605135</v>
      </c>
      <c r="G310" s="37">
        <f t="shared" si="72"/>
        <v>0.13358104473557181</v>
      </c>
      <c r="H310" s="32">
        <f>SUM(H304:H309)</f>
        <v>95310101</v>
      </c>
      <c r="I310" s="37">
        <f t="shared" si="73"/>
        <v>0.33856075414788078</v>
      </c>
      <c r="J310" s="32">
        <f>SUM(J304:J309)</f>
        <v>90041757</v>
      </c>
      <c r="K310" s="37">
        <f t="shared" si="74"/>
        <v>0.28719470525108592</v>
      </c>
      <c r="L310" s="32">
        <f>SUM(L304:L309)</f>
        <v>0</v>
      </c>
      <c r="M310" s="37">
        <f t="shared" si="75"/>
        <v>0</v>
      </c>
      <c r="N310" s="32">
        <f t="shared" si="76"/>
        <v>222956993</v>
      </c>
      <c r="O310" s="37">
        <f t="shared" si="77"/>
        <v>0.71113747689645179</v>
      </c>
      <c r="P310" s="32">
        <f>SUM(P304:P309)</f>
        <v>35224479</v>
      </c>
      <c r="Q310" s="32">
        <f>SUM(Q304:Q309)</f>
        <v>250087538</v>
      </c>
      <c r="R310" s="32">
        <f>SUM(R304:R309)</f>
        <v>256298952</v>
      </c>
      <c r="S310" s="32">
        <f>SUM(S304:S309)</f>
        <v>160526729</v>
      </c>
      <c r="T310" s="37">
        <f t="shared" si="78"/>
        <v>0.62632612325312975</v>
      </c>
      <c r="U310" s="37">
        <f t="shared" si="79"/>
        <v>1.5562267933047358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121551</v>
      </c>
      <c r="E311" s="31">
        <v>121551</v>
      </c>
      <c r="F311" s="31">
        <v>15599</v>
      </c>
      <c r="G311" s="36">
        <f t="shared" si="72"/>
        <v>0.12833296311836184</v>
      </c>
      <c r="H311" s="31">
        <v>7970</v>
      </c>
      <c r="I311" s="36">
        <f t="shared" si="73"/>
        <v>6.5569184951172754E-2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23569</v>
      </c>
      <c r="O311" s="36">
        <f t="shared" si="77"/>
        <v>0.1939021480695346</v>
      </c>
      <c r="P311" s="31">
        <v>-6163</v>
      </c>
      <c r="Q311" s="31">
        <v>115763</v>
      </c>
      <c r="R311" s="31">
        <v>115763</v>
      </c>
      <c r="S311" s="31">
        <v>21094</v>
      </c>
      <c r="T311" s="36">
        <f t="shared" si="78"/>
        <v>0.18221711600425006</v>
      </c>
      <c r="U311" s="36">
        <f t="shared" si="79"/>
        <v>-1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4146729</v>
      </c>
      <c r="E312" s="31">
        <v>4146729</v>
      </c>
      <c r="F312" s="31">
        <v>5769</v>
      </c>
      <c r="G312" s="36">
        <f t="shared" si="72"/>
        <v>1.391217029133083E-3</v>
      </c>
      <c r="H312" s="31">
        <v>27396</v>
      </c>
      <c r="I312" s="36">
        <f t="shared" si="73"/>
        <v>6.6066530993464968E-3</v>
      </c>
      <c r="J312" s="31">
        <v>3705261</v>
      </c>
      <c r="K312" s="36">
        <f t="shared" si="74"/>
        <v>0.89353825629791583</v>
      </c>
      <c r="L312" s="31">
        <v>0</v>
      </c>
      <c r="M312" s="36">
        <f t="shared" si="75"/>
        <v>0</v>
      </c>
      <c r="N312" s="31">
        <f t="shared" si="76"/>
        <v>3738426</v>
      </c>
      <c r="O312" s="36">
        <f t="shared" si="77"/>
        <v>0.90153612642639536</v>
      </c>
      <c r="P312" s="31">
        <v>296432</v>
      </c>
      <c r="Q312" s="31">
        <v>5398390</v>
      </c>
      <c r="R312" s="31">
        <v>8164793</v>
      </c>
      <c r="S312" s="31">
        <v>2718656</v>
      </c>
      <c r="T312" s="36">
        <f t="shared" si="78"/>
        <v>0.33297304659162824</v>
      </c>
      <c r="U312" s="36">
        <f t="shared" si="79"/>
        <v>11.49953108976089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12890574</v>
      </c>
      <c r="E313" s="31">
        <v>12890574</v>
      </c>
      <c r="F313" s="31">
        <v>307052</v>
      </c>
      <c r="G313" s="36">
        <f t="shared" si="72"/>
        <v>2.381988575528134E-2</v>
      </c>
      <c r="H313" s="31">
        <v>2301538</v>
      </c>
      <c r="I313" s="36">
        <f t="shared" si="73"/>
        <v>0.17854426032541298</v>
      </c>
      <c r="J313" s="31">
        <v>3255078</v>
      </c>
      <c r="K313" s="36">
        <f t="shared" si="74"/>
        <v>0.25251614086385915</v>
      </c>
      <c r="L313" s="31">
        <v>0</v>
      </c>
      <c r="M313" s="36">
        <f t="shared" si="75"/>
        <v>0</v>
      </c>
      <c r="N313" s="31">
        <f t="shared" si="76"/>
        <v>5863668</v>
      </c>
      <c r="O313" s="36">
        <f t="shared" si="77"/>
        <v>0.45488028694455346</v>
      </c>
      <c r="P313" s="31">
        <v>783628</v>
      </c>
      <c r="Q313" s="31">
        <v>12794304</v>
      </c>
      <c r="R313" s="31">
        <v>12829304</v>
      </c>
      <c r="S313" s="31">
        <v>3009659</v>
      </c>
      <c r="T313" s="36">
        <f t="shared" si="78"/>
        <v>0.23459253908084179</v>
      </c>
      <c r="U313" s="36">
        <f t="shared" si="79"/>
        <v>3.1538561664463236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14151500</v>
      </c>
      <c r="E314" s="31">
        <v>14494924</v>
      </c>
      <c r="F314" s="31">
        <v>3394269</v>
      </c>
      <c r="G314" s="36">
        <f t="shared" si="72"/>
        <v>0.23985224181182208</v>
      </c>
      <c r="H314" s="31">
        <v>3371990</v>
      </c>
      <c r="I314" s="36">
        <f t="shared" si="73"/>
        <v>0.23827792106843798</v>
      </c>
      <c r="J314" s="31">
        <v>3395703</v>
      </c>
      <c r="K314" s="36">
        <f t="shared" si="74"/>
        <v>0.23426842389791075</v>
      </c>
      <c r="L314" s="31">
        <v>0</v>
      </c>
      <c r="M314" s="36">
        <f t="shared" si="75"/>
        <v>0</v>
      </c>
      <c r="N314" s="31">
        <f t="shared" si="76"/>
        <v>10161962</v>
      </c>
      <c r="O314" s="36">
        <f t="shared" si="77"/>
        <v>0.70107038850289938</v>
      </c>
      <c r="P314" s="31">
        <v>3438301</v>
      </c>
      <c r="Q314" s="31">
        <v>13600700</v>
      </c>
      <c r="R314" s="31">
        <v>13129000</v>
      </c>
      <c r="S314" s="31">
        <v>9385580</v>
      </c>
      <c r="T314" s="36">
        <f t="shared" si="78"/>
        <v>0.71487394317922159</v>
      </c>
      <c r="U314" s="36">
        <f t="shared" si="79"/>
        <v>-1.2389258532048197E-2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186346</v>
      </c>
      <c r="E315" s="31">
        <v>186346</v>
      </c>
      <c r="F315" s="31">
        <v>420</v>
      </c>
      <c r="G315" s="36">
        <f t="shared" si="72"/>
        <v>2.253871829821944E-3</v>
      </c>
      <c r="H315" s="31">
        <v>184148</v>
      </c>
      <c r="I315" s="36">
        <f t="shared" si="73"/>
        <v>0.98820473742393178</v>
      </c>
      <c r="J315" s="31">
        <v>140788</v>
      </c>
      <c r="K315" s="36">
        <f t="shared" si="74"/>
        <v>0.75551930280231394</v>
      </c>
      <c r="L315" s="31">
        <v>0</v>
      </c>
      <c r="M315" s="36">
        <f t="shared" si="75"/>
        <v>0</v>
      </c>
      <c r="N315" s="31">
        <f t="shared" si="76"/>
        <v>325356</v>
      </c>
      <c r="O315" s="36">
        <f t="shared" si="77"/>
        <v>1.7459779120560677</v>
      </c>
      <c r="P315" s="31">
        <v>145000</v>
      </c>
      <c r="Q315" s="31">
        <v>1193439</v>
      </c>
      <c r="R315" s="31">
        <v>193439</v>
      </c>
      <c r="S315" s="31">
        <v>151484</v>
      </c>
      <c r="T315" s="36">
        <f t="shared" si="78"/>
        <v>0.78310992095699417</v>
      </c>
      <c r="U315" s="36">
        <f t="shared" si="79"/>
        <v>-2.9048275862068929E-2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89572000</v>
      </c>
      <c r="E316" s="31">
        <v>112483069</v>
      </c>
      <c r="F316" s="31">
        <v>11181867</v>
      </c>
      <c r="G316" s="36">
        <f t="shared" si="72"/>
        <v>0.12483663421604965</v>
      </c>
      <c r="H316" s="31">
        <v>28701347</v>
      </c>
      <c r="I316" s="36">
        <f t="shared" si="73"/>
        <v>0.32042766712812037</v>
      </c>
      <c r="J316" s="31">
        <v>27941847</v>
      </c>
      <c r="K316" s="36">
        <f t="shared" si="74"/>
        <v>0.2484093583897502</v>
      </c>
      <c r="L316" s="31">
        <v>0</v>
      </c>
      <c r="M316" s="36">
        <f t="shared" si="75"/>
        <v>0</v>
      </c>
      <c r="N316" s="31">
        <f t="shared" si="76"/>
        <v>67825061</v>
      </c>
      <c r="O316" s="36">
        <f t="shared" si="77"/>
        <v>0.60298017828798756</v>
      </c>
      <c r="P316" s="31">
        <v>46609999</v>
      </c>
      <c r="Q316" s="31">
        <v>134739000</v>
      </c>
      <c r="R316" s="31">
        <v>137892635</v>
      </c>
      <c r="S316" s="31">
        <v>86900089</v>
      </c>
      <c r="T316" s="36">
        <f t="shared" si="78"/>
        <v>0.63020109087044429</v>
      </c>
      <c r="U316" s="36">
        <f t="shared" si="79"/>
        <v>-0.40051818065904699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121068700</v>
      </c>
      <c r="E317" s="32">
        <f>SUM(E311:E316)</f>
        <v>144323193</v>
      </c>
      <c r="F317" s="32">
        <f>SUM(F311:F316)</f>
        <v>14904976</v>
      </c>
      <c r="G317" s="37">
        <f t="shared" si="72"/>
        <v>0.12311172086592158</v>
      </c>
      <c r="H317" s="32">
        <f>SUM(H311:H316)</f>
        <v>34594389</v>
      </c>
      <c r="I317" s="37">
        <f t="shared" si="73"/>
        <v>0.2857418060985209</v>
      </c>
      <c r="J317" s="32">
        <f>SUM(J311:J316)</f>
        <v>38438677</v>
      </c>
      <c r="K317" s="37">
        <f t="shared" si="74"/>
        <v>0.26633749019119884</v>
      </c>
      <c r="L317" s="32">
        <f>SUM(L311:L316)</f>
        <v>0</v>
      </c>
      <c r="M317" s="37">
        <f t="shared" si="75"/>
        <v>0</v>
      </c>
      <c r="N317" s="32">
        <f t="shared" si="76"/>
        <v>87938042</v>
      </c>
      <c r="O317" s="37">
        <f t="shared" si="77"/>
        <v>0.60931330697485331</v>
      </c>
      <c r="P317" s="32">
        <f>SUM(P311:P316)</f>
        <v>51267197</v>
      </c>
      <c r="Q317" s="32">
        <f>SUM(Q311:Q316)</f>
        <v>167841596</v>
      </c>
      <c r="R317" s="32">
        <f>SUM(R311:R316)</f>
        <v>172324934</v>
      </c>
      <c r="S317" s="32">
        <f>SUM(S311:S316)</f>
        <v>102186562</v>
      </c>
      <c r="T317" s="37">
        <f t="shared" si="78"/>
        <v>0.59298767524843499</v>
      </c>
      <c r="U317" s="37">
        <f t="shared" si="79"/>
        <v>-0.25022862084697162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8562407</v>
      </c>
      <c r="E318" s="31">
        <v>12370464</v>
      </c>
      <c r="F318" s="31">
        <v>1664972</v>
      </c>
      <c r="G318" s="36">
        <f t="shared" si="72"/>
        <v>0.19445139666918426</v>
      </c>
      <c r="H318" s="31">
        <v>2643847</v>
      </c>
      <c r="I318" s="36">
        <f t="shared" si="73"/>
        <v>0.30877380624396855</v>
      </c>
      <c r="J318" s="31">
        <v>2571277</v>
      </c>
      <c r="K318" s="36">
        <f t="shared" si="74"/>
        <v>0.20785614832232646</v>
      </c>
      <c r="L318" s="31">
        <v>0</v>
      </c>
      <c r="M318" s="36">
        <f t="shared" si="75"/>
        <v>0</v>
      </c>
      <c r="N318" s="31">
        <f t="shared" si="76"/>
        <v>6880096</v>
      </c>
      <c r="O318" s="36">
        <f t="shared" si="77"/>
        <v>0.55617121556636839</v>
      </c>
      <c r="P318" s="31">
        <v>1992755</v>
      </c>
      <c r="Q318" s="31">
        <v>10064125</v>
      </c>
      <c r="R318" s="31">
        <v>10029125</v>
      </c>
      <c r="S318" s="31">
        <v>6017523</v>
      </c>
      <c r="T318" s="36">
        <f t="shared" si="78"/>
        <v>0.60000478606059848</v>
      </c>
      <c r="U318" s="36">
        <f t="shared" si="79"/>
        <v>0.29031265760216374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430300</v>
      </c>
      <c r="E319" s="31">
        <v>430300</v>
      </c>
      <c r="F319" s="31">
        <v>357741</v>
      </c>
      <c r="G319" s="36">
        <f t="shared" si="72"/>
        <v>0.83137578433650938</v>
      </c>
      <c r="H319" s="31">
        <v>247585</v>
      </c>
      <c r="I319" s="36">
        <f t="shared" si="73"/>
        <v>0.57537764350453169</v>
      </c>
      <c r="J319" s="31">
        <v>124750</v>
      </c>
      <c r="K319" s="36">
        <f t="shared" si="74"/>
        <v>0.28991401347896817</v>
      </c>
      <c r="L319" s="31">
        <v>0</v>
      </c>
      <c r="M319" s="36">
        <f t="shared" si="75"/>
        <v>0</v>
      </c>
      <c r="N319" s="31">
        <f t="shared" si="76"/>
        <v>730076</v>
      </c>
      <c r="O319" s="36">
        <f t="shared" si="77"/>
        <v>1.6966674413200094</v>
      </c>
      <c r="P319" s="31">
        <v>7609417</v>
      </c>
      <c r="Q319" s="31">
        <v>1000300</v>
      </c>
      <c r="R319" s="31">
        <v>7990300</v>
      </c>
      <c r="S319" s="31">
        <v>8160308</v>
      </c>
      <c r="T319" s="36">
        <f t="shared" si="78"/>
        <v>1.0212767981177178</v>
      </c>
      <c r="U319" s="36">
        <f t="shared" si="79"/>
        <v>-0.98360583997433704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4581239</v>
      </c>
      <c r="E320" s="31">
        <v>4581239</v>
      </c>
      <c r="F320" s="31">
        <v>956824</v>
      </c>
      <c r="G320" s="36">
        <f t="shared" si="72"/>
        <v>0.20885703627337496</v>
      </c>
      <c r="H320" s="31">
        <v>1061235</v>
      </c>
      <c r="I320" s="36">
        <f t="shared" si="73"/>
        <v>0.23164803233361106</v>
      </c>
      <c r="J320" s="31">
        <v>1095476</v>
      </c>
      <c r="K320" s="36">
        <f t="shared" si="74"/>
        <v>0.23912221126206251</v>
      </c>
      <c r="L320" s="31">
        <v>0</v>
      </c>
      <c r="M320" s="36">
        <f t="shared" si="75"/>
        <v>0</v>
      </c>
      <c r="N320" s="31">
        <f t="shared" si="76"/>
        <v>3113535</v>
      </c>
      <c r="O320" s="36">
        <f t="shared" si="77"/>
        <v>0.67962727986904847</v>
      </c>
      <c r="P320" s="31">
        <v>1090720</v>
      </c>
      <c r="Q320" s="31">
        <v>4020380</v>
      </c>
      <c r="R320" s="31">
        <v>4020380</v>
      </c>
      <c r="S320" s="31">
        <v>3158743</v>
      </c>
      <c r="T320" s="36">
        <f t="shared" si="78"/>
        <v>0.78568269666051471</v>
      </c>
      <c r="U320" s="36">
        <f t="shared" si="79"/>
        <v>4.3604224732287644E-3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1952639</v>
      </c>
      <c r="E321" s="31">
        <v>1583639</v>
      </c>
      <c r="F321" s="31">
        <v>173817</v>
      </c>
      <c r="G321" s="36">
        <f t="shared" si="72"/>
        <v>8.9016454142317139E-2</v>
      </c>
      <c r="H321" s="31">
        <v>762735</v>
      </c>
      <c r="I321" s="36">
        <f t="shared" si="73"/>
        <v>0.39061751813827339</v>
      </c>
      <c r="J321" s="31">
        <v>628364</v>
      </c>
      <c r="K321" s="36">
        <f t="shared" si="74"/>
        <v>0.39678487332024531</v>
      </c>
      <c r="L321" s="31">
        <v>0</v>
      </c>
      <c r="M321" s="36">
        <f t="shared" si="75"/>
        <v>0</v>
      </c>
      <c r="N321" s="31">
        <f t="shared" si="76"/>
        <v>1564916</v>
      </c>
      <c r="O321" s="36">
        <f t="shared" si="77"/>
        <v>0.98817722978532352</v>
      </c>
      <c r="P321" s="31">
        <v>252954</v>
      </c>
      <c r="Q321" s="31">
        <v>3291094</v>
      </c>
      <c r="R321" s="31">
        <v>5899692</v>
      </c>
      <c r="S321" s="31">
        <v>3180941</v>
      </c>
      <c r="T321" s="36">
        <f t="shared" si="78"/>
        <v>0.53917068891053976</v>
      </c>
      <c r="U321" s="36">
        <f t="shared" si="79"/>
        <v>1.4841038291547082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131694196</v>
      </c>
      <c r="E322" s="31">
        <v>131694196</v>
      </c>
      <c r="F322" s="31">
        <v>27498311</v>
      </c>
      <c r="G322" s="36">
        <f t="shared" si="72"/>
        <v>0.20880427410787336</v>
      </c>
      <c r="H322" s="31">
        <v>52352764</v>
      </c>
      <c r="I322" s="36">
        <f t="shared" si="73"/>
        <v>0.39753281154470921</v>
      </c>
      <c r="J322" s="31">
        <v>15864249</v>
      </c>
      <c r="K322" s="36">
        <f t="shared" si="74"/>
        <v>0.12046278030354504</v>
      </c>
      <c r="L322" s="31">
        <v>0</v>
      </c>
      <c r="M322" s="36">
        <f t="shared" si="75"/>
        <v>0</v>
      </c>
      <c r="N322" s="31">
        <f t="shared" si="76"/>
        <v>95715324</v>
      </c>
      <c r="O322" s="36">
        <f t="shared" si="77"/>
        <v>0.72679986595612767</v>
      </c>
      <c r="P322" s="31">
        <v>50599075</v>
      </c>
      <c r="Q322" s="31">
        <v>132489955</v>
      </c>
      <c r="R322" s="31">
        <v>134495595</v>
      </c>
      <c r="S322" s="31">
        <v>100823416</v>
      </c>
      <c r="T322" s="36">
        <f t="shared" si="78"/>
        <v>0.74964102727676696</v>
      </c>
      <c r="U322" s="36">
        <f t="shared" si="79"/>
        <v>-0.68647156099197471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147220781</v>
      </c>
      <c r="E323" s="32">
        <f>SUM(E318:E322)</f>
        <v>150659838</v>
      </c>
      <c r="F323" s="32">
        <f>SUM(F318:F322)</f>
        <v>30651665</v>
      </c>
      <c r="G323" s="37">
        <f t="shared" si="72"/>
        <v>0.20820202685923803</v>
      </c>
      <c r="H323" s="32">
        <f>SUM(H318:H322)</f>
        <v>57068166</v>
      </c>
      <c r="I323" s="37">
        <f t="shared" si="73"/>
        <v>0.38763662040347413</v>
      </c>
      <c r="J323" s="32">
        <f>SUM(J318:J322)</f>
        <v>20284116</v>
      </c>
      <c r="K323" s="37">
        <f t="shared" si="74"/>
        <v>0.13463519056750878</v>
      </c>
      <c r="L323" s="32">
        <f>SUM(L318:L322)</f>
        <v>0</v>
      </c>
      <c r="M323" s="37">
        <f t="shared" si="75"/>
        <v>0</v>
      </c>
      <c r="N323" s="32">
        <f t="shared" si="76"/>
        <v>108003947</v>
      </c>
      <c r="O323" s="37">
        <f t="shared" si="77"/>
        <v>0.71687284702908016</v>
      </c>
      <c r="P323" s="32">
        <f>SUM(P318:P322)</f>
        <v>61544921</v>
      </c>
      <c r="Q323" s="32">
        <f>SUM(Q318:Q322)</f>
        <v>150865854</v>
      </c>
      <c r="R323" s="32">
        <f>SUM(R318:R322)</f>
        <v>162435092</v>
      </c>
      <c r="S323" s="32">
        <f>SUM(S318:S322)</f>
        <v>121340931</v>
      </c>
      <c r="T323" s="37">
        <f t="shared" si="78"/>
        <v>0.74701180333619044</v>
      </c>
      <c r="U323" s="37">
        <f t="shared" si="79"/>
        <v>-0.67041771001704586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2487200</v>
      </c>
      <c r="E324" s="31">
        <v>2487200</v>
      </c>
      <c r="F324" s="31">
        <v>655228</v>
      </c>
      <c r="G324" s="36">
        <f t="shared" si="72"/>
        <v>0.26344001286587326</v>
      </c>
      <c r="H324" s="31">
        <v>1027512</v>
      </c>
      <c r="I324" s="36">
        <f t="shared" si="73"/>
        <v>0.41311997426825348</v>
      </c>
      <c r="J324" s="31">
        <v>905524</v>
      </c>
      <c r="K324" s="36">
        <f t="shared" si="74"/>
        <v>0.36407365712447731</v>
      </c>
      <c r="L324" s="31">
        <v>0</v>
      </c>
      <c r="M324" s="36">
        <f t="shared" si="75"/>
        <v>0</v>
      </c>
      <c r="N324" s="31">
        <f t="shared" si="76"/>
        <v>2588264</v>
      </c>
      <c r="O324" s="36">
        <f t="shared" si="77"/>
        <v>1.0406336442586042</v>
      </c>
      <c r="P324" s="31">
        <v>693106</v>
      </c>
      <c r="Q324" s="31">
        <v>6315850</v>
      </c>
      <c r="R324" s="31">
        <v>6315850</v>
      </c>
      <c r="S324" s="31">
        <v>1711702</v>
      </c>
      <c r="T324" s="36">
        <f t="shared" si="78"/>
        <v>0.27101688608817498</v>
      </c>
      <c r="U324" s="36">
        <f t="shared" si="79"/>
        <v>0.30647260303618773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1220570</v>
      </c>
      <c r="E325" s="31">
        <v>1220570</v>
      </c>
      <c r="F325" s="31">
        <v>26641</v>
      </c>
      <c r="G325" s="36">
        <f t="shared" si="72"/>
        <v>2.1826687531235407E-2</v>
      </c>
      <c r="H325" s="31">
        <v>284671</v>
      </c>
      <c r="I325" s="36">
        <f t="shared" si="73"/>
        <v>0.23322791810383672</v>
      </c>
      <c r="J325" s="31">
        <v>1169789</v>
      </c>
      <c r="K325" s="36">
        <f t="shared" si="74"/>
        <v>0.9583956675979256</v>
      </c>
      <c r="L325" s="31">
        <v>0</v>
      </c>
      <c r="M325" s="36">
        <f t="shared" si="75"/>
        <v>0</v>
      </c>
      <c r="N325" s="31">
        <f t="shared" si="76"/>
        <v>1481101</v>
      </c>
      <c r="O325" s="36">
        <f t="shared" si="77"/>
        <v>1.2134502732329977</v>
      </c>
      <c r="P325" s="31">
        <v>656239</v>
      </c>
      <c r="Q325" s="31">
        <v>1123426</v>
      </c>
      <c r="R325" s="31">
        <v>1188426</v>
      </c>
      <c r="S325" s="31">
        <v>1208510</v>
      </c>
      <c r="T325" s="36">
        <f t="shared" si="78"/>
        <v>1.0168996639252255</v>
      </c>
      <c r="U325" s="36">
        <f t="shared" si="79"/>
        <v>0.7825654982407324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10532806</v>
      </c>
      <c r="E326" s="31">
        <v>13225021</v>
      </c>
      <c r="F326" s="31">
        <v>2984398</v>
      </c>
      <c r="G326" s="36">
        <f t="shared" si="72"/>
        <v>0.28334310913919802</v>
      </c>
      <c r="H326" s="31">
        <v>2642472</v>
      </c>
      <c r="I326" s="36">
        <f t="shared" si="73"/>
        <v>0.25088015482294079</v>
      </c>
      <c r="J326" s="31">
        <v>3043746</v>
      </c>
      <c r="K326" s="36">
        <f t="shared" si="74"/>
        <v>0.23015056081952534</v>
      </c>
      <c r="L326" s="31">
        <v>0</v>
      </c>
      <c r="M326" s="36">
        <f t="shared" si="75"/>
        <v>0</v>
      </c>
      <c r="N326" s="31">
        <f t="shared" si="76"/>
        <v>8670616</v>
      </c>
      <c r="O326" s="36">
        <f t="shared" si="77"/>
        <v>0.65562209693277618</v>
      </c>
      <c r="P326" s="31">
        <v>2808626</v>
      </c>
      <c r="Q326" s="31">
        <v>13559884</v>
      </c>
      <c r="R326" s="31">
        <v>13178802</v>
      </c>
      <c r="S326" s="31">
        <v>8516614</v>
      </c>
      <c r="T326" s="36">
        <f t="shared" si="78"/>
        <v>0.64623582629134269</v>
      </c>
      <c r="U326" s="36">
        <f t="shared" si="79"/>
        <v>8.3713531100260363E-2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603123683</v>
      </c>
      <c r="E327" s="31">
        <v>638982715</v>
      </c>
      <c r="F327" s="31">
        <v>74597022</v>
      </c>
      <c r="G327" s="36">
        <f t="shared" si="72"/>
        <v>0.12368445163510516</v>
      </c>
      <c r="H327" s="31">
        <v>83776525</v>
      </c>
      <c r="I327" s="36">
        <f t="shared" si="73"/>
        <v>0.13890438621691464</v>
      </c>
      <c r="J327" s="31">
        <v>84228199</v>
      </c>
      <c r="K327" s="36">
        <f t="shared" si="74"/>
        <v>0.13181608363224662</v>
      </c>
      <c r="L327" s="31">
        <v>0</v>
      </c>
      <c r="M327" s="36">
        <f t="shared" si="75"/>
        <v>0</v>
      </c>
      <c r="N327" s="31">
        <f t="shared" si="76"/>
        <v>242601746</v>
      </c>
      <c r="O327" s="36">
        <f t="shared" si="77"/>
        <v>0.37966871451288003</v>
      </c>
      <c r="P327" s="31">
        <v>96632300</v>
      </c>
      <c r="Q327" s="31">
        <v>555954007</v>
      </c>
      <c r="R327" s="31">
        <v>566967543</v>
      </c>
      <c r="S327" s="31">
        <v>384161707</v>
      </c>
      <c r="T327" s="36">
        <f t="shared" si="78"/>
        <v>0.67757266133310212</v>
      </c>
      <c r="U327" s="36">
        <f t="shared" si="79"/>
        <v>-0.12836392179426548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3161800</v>
      </c>
      <c r="E328" s="31">
        <v>3161800</v>
      </c>
      <c r="F328" s="31">
        <v>638297</v>
      </c>
      <c r="G328" s="36">
        <f t="shared" si="72"/>
        <v>0.20187772787652603</v>
      </c>
      <c r="H328" s="31">
        <v>1269002</v>
      </c>
      <c r="I328" s="36">
        <f t="shared" si="73"/>
        <v>0.40135429185906762</v>
      </c>
      <c r="J328" s="31">
        <v>1014459</v>
      </c>
      <c r="K328" s="36">
        <f t="shared" si="74"/>
        <v>0.32084856727180722</v>
      </c>
      <c r="L328" s="31">
        <v>0</v>
      </c>
      <c r="M328" s="36">
        <f t="shared" si="75"/>
        <v>0</v>
      </c>
      <c r="N328" s="31">
        <f t="shared" si="76"/>
        <v>2921758</v>
      </c>
      <c r="O328" s="36">
        <f t="shared" si="77"/>
        <v>0.92408058700740081</v>
      </c>
      <c r="P328" s="31">
        <v>1466339</v>
      </c>
      <c r="Q328" s="31">
        <v>2918700</v>
      </c>
      <c r="R328" s="31">
        <v>3718700</v>
      </c>
      <c r="S328" s="31">
        <v>3095360</v>
      </c>
      <c r="T328" s="36">
        <f t="shared" si="78"/>
        <v>0.83237690590797864</v>
      </c>
      <c r="U328" s="36">
        <f t="shared" si="79"/>
        <v>-0.30816884772211606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130000</v>
      </c>
      <c r="E329" s="31">
        <v>15500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180000</v>
      </c>
      <c r="R329" s="31">
        <v>140000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11551170</v>
      </c>
      <c r="E330" s="31">
        <v>11710852</v>
      </c>
      <c r="F330" s="31">
        <v>1623553</v>
      </c>
      <c r="G330" s="36">
        <f t="shared" si="72"/>
        <v>0.14055312145869206</v>
      </c>
      <c r="H330" s="31">
        <v>2398199</v>
      </c>
      <c r="I330" s="36">
        <f t="shared" si="73"/>
        <v>0.20761524590149744</v>
      </c>
      <c r="J330" s="31">
        <v>2464918</v>
      </c>
      <c r="K330" s="36">
        <f t="shared" si="74"/>
        <v>0.21048152602389647</v>
      </c>
      <c r="L330" s="31">
        <v>0</v>
      </c>
      <c r="M330" s="36">
        <f t="shared" si="75"/>
        <v>0</v>
      </c>
      <c r="N330" s="31">
        <f t="shared" si="76"/>
        <v>6486670</v>
      </c>
      <c r="O330" s="36">
        <f t="shared" si="77"/>
        <v>0.55390248292780064</v>
      </c>
      <c r="P330" s="31">
        <v>3117361</v>
      </c>
      <c r="Q330" s="31">
        <v>10979019</v>
      </c>
      <c r="R330" s="31">
        <v>10241006</v>
      </c>
      <c r="S330" s="31">
        <v>7025314</v>
      </c>
      <c r="T330" s="36">
        <f t="shared" si="78"/>
        <v>0.68599842632647612</v>
      </c>
      <c r="U330" s="36">
        <f t="shared" si="79"/>
        <v>-0.20929337346556909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216780000</v>
      </c>
      <c r="E331" s="31">
        <v>216780000</v>
      </c>
      <c r="F331" s="31">
        <v>51542990</v>
      </c>
      <c r="G331" s="36">
        <f t="shared" si="72"/>
        <v>0.23776635298459267</v>
      </c>
      <c r="H331" s="31">
        <v>36835432</v>
      </c>
      <c r="I331" s="36">
        <f t="shared" si="73"/>
        <v>0.16992080450226035</v>
      </c>
      <c r="J331" s="31">
        <v>80017689</v>
      </c>
      <c r="K331" s="36">
        <f t="shared" si="74"/>
        <v>0.36911933296429561</v>
      </c>
      <c r="L331" s="31">
        <v>0</v>
      </c>
      <c r="M331" s="36">
        <f t="shared" si="75"/>
        <v>0</v>
      </c>
      <c r="N331" s="31">
        <f t="shared" si="76"/>
        <v>168396111</v>
      </c>
      <c r="O331" s="36">
        <f t="shared" si="77"/>
        <v>0.77680649045114858</v>
      </c>
      <c r="P331" s="31">
        <v>54935481</v>
      </c>
      <c r="Q331" s="31">
        <v>196860000</v>
      </c>
      <c r="R331" s="31">
        <v>200520000</v>
      </c>
      <c r="S331" s="31">
        <v>149662171</v>
      </c>
      <c r="T331" s="36">
        <f t="shared" si="78"/>
        <v>0.74637029224017559</v>
      </c>
      <c r="U331" s="36">
        <f t="shared" si="79"/>
        <v>0.45657574200542639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848987229</v>
      </c>
      <c r="E332" s="32">
        <f>SUM(E324:E331)</f>
        <v>887583658</v>
      </c>
      <c r="F332" s="32">
        <f>SUM(F324:F331)</f>
        <v>132068129</v>
      </c>
      <c r="G332" s="37">
        <f t="shared" si="72"/>
        <v>0.15555961796452417</v>
      </c>
      <c r="H332" s="32">
        <f>SUM(H324:H331)</f>
        <v>128233813</v>
      </c>
      <c r="I332" s="37">
        <f t="shared" si="73"/>
        <v>0.1510432767652386</v>
      </c>
      <c r="J332" s="32">
        <f>SUM(J324:J331)</f>
        <v>172844324</v>
      </c>
      <c r="K332" s="37">
        <f t="shared" si="74"/>
        <v>0.19473581159602649</v>
      </c>
      <c r="L332" s="32">
        <f>SUM(L324:L331)</f>
        <v>0</v>
      </c>
      <c r="M332" s="37">
        <f t="shared" si="75"/>
        <v>0</v>
      </c>
      <c r="N332" s="32">
        <f t="shared" si="76"/>
        <v>433146266</v>
      </c>
      <c r="O332" s="37">
        <f t="shared" si="77"/>
        <v>0.48800613000921206</v>
      </c>
      <c r="P332" s="32">
        <f>SUM(P324:P331)</f>
        <v>160309452</v>
      </c>
      <c r="Q332" s="32">
        <f>SUM(Q324:Q331)</f>
        <v>787890886</v>
      </c>
      <c r="R332" s="32">
        <f>SUM(R324:R331)</f>
        <v>802270327</v>
      </c>
      <c r="S332" s="32">
        <f>SUM(S324:S331)</f>
        <v>555381378</v>
      </c>
      <c r="T332" s="37">
        <f t="shared" si="78"/>
        <v>0.69226214569942579</v>
      </c>
      <c r="U332" s="37">
        <f t="shared" si="79"/>
        <v>7.8191721346536625E-2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1500000</v>
      </c>
      <c r="E333" s="31">
        <v>1505500</v>
      </c>
      <c r="F333" s="31">
        <v>308897</v>
      </c>
      <c r="G333" s="36">
        <f t="shared" si="72"/>
        <v>0.20593133333333333</v>
      </c>
      <c r="H333" s="31">
        <v>474267</v>
      </c>
      <c r="I333" s="36">
        <f t="shared" si="73"/>
        <v>0.31617800000000001</v>
      </c>
      <c r="J333" s="31">
        <v>202967</v>
      </c>
      <c r="K333" s="36">
        <f t="shared" si="74"/>
        <v>0.13481700431750249</v>
      </c>
      <c r="L333" s="31">
        <v>0</v>
      </c>
      <c r="M333" s="36">
        <f t="shared" si="75"/>
        <v>0</v>
      </c>
      <c r="N333" s="31">
        <f t="shared" si="76"/>
        <v>986131</v>
      </c>
      <c r="O333" s="36">
        <f t="shared" si="77"/>
        <v>0.65501893058784455</v>
      </c>
      <c r="P333" s="31">
        <v>285135</v>
      </c>
      <c r="Q333" s="31">
        <v>1303822</v>
      </c>
      <c r="R333" s="31">
        <v>1561000</v>
      </c>
      <c r="S333" s="31">
        <v>985344</v>
      </c>
      <c r="T333" s="36">
        <f t="shared" si="78"/>
        <v>0.63122613709160791</v>
      </c>
      <c r="U333" s="36">
        <f t="shared" si="79"/>
        <v>-0.28817226927595696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459800</v>
      </c>
      <c r="E334" s="31">
        <v>459000</v>
      </c>
      <c r="F334" s="31">
        <v>66842</v>
      </c>
      <c r="G334" s="36">
        <f t="shared" si="72"/>
        <v>0.14537190082644627</v>
      </c>
      <c r="H334" s="31">
        <v>100263</v>
      </c>
      <c r="I334" s="36">
        <f t="shared" si="73"/>
        <v>0.21805785123966942</v>
      </c>
      <c r="J334" s="31">
        <v>100263</v>
      </c>
      <c r="K334" s="36">
        <f t="shared" si="74"/>
        <v>0.21843790849673203</v>
      </c>
      <c r="L334" s="31">
        <v>0</v>
      </c>
      <c r="M334" s="36">
        <f t="shared" si="75"/>
        <v>0</v>
      </c>
      <c r="N334" s="31">
        <f t="shared" si="76"/>
        <v>267368</v>
      </c>
      <c r="O334" s="36">
        <f t="shared" si="77"/>
        <v>0.58250108932461875</v>
      </c>
      <c r="P334" s="31">
        <v>-4363186</v>
      </c>
      <c r="Q334" s="31">
        <v>9282000</v>
      </c>
      <c r="R334" s="31">
        <v>1651600</v>
      </c>
      <c r="S334" s="31">
        <v>1102408</v>
      </c>
      <c r="T334" s="36">
        <f t="shared" si="78"/>
        <v>0.66747880842819085</v>
      </c>
      <c r="U334" s="36">
        <f t="shared" si="79"/>
        <v>-1.0229793091561992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68600000</v>
      </c>
      <c r="E336" s="31">
        <v>68600000</v>
      </c>
      <c r="F336" s="31">
        <v>10853568</v>
      </c>
      <c r="G336" s="36">
        <f t="shared" si="72"/>
        <v>0.15821527696793003</v>
      </c>
      <c r="H336" s="31">
        <v>28179139</v>
      </c>
      <c r="I336" s="36">
        <f t="shared" si="73"/>
        <v>0.41077462099125367</v>
      </c>
      <c r="J336" s="31">
        <v>15923679</v>
      </c>
      <c r="K336" s="36">
        <f t="shared" si="74"/>
        <v>0.23212360058309037</v>
      </c>
      <c r="L336" s="31">
        <v>0</v>
      </c>
      <c r="M336" s="36">
        <f t="shared" si="75"/>
        <v>0</v>
      </c>
      <c r="N336" s="31">
        <f t="shared" si="76"/>
        <v>54956386</v>
      </c>
      <c r="O336" s="36">
        <f t="shared" si="77"/>
        <v>0.80111349854227409</v>
      </c>
      <c r="P336" s="31">
        <v>17339775</v>
      </c>
      <c r="Q336" s="31">
        <v>65335000</v>
      </c>
      <c r="R336" s="31">
        <v>65335000</v>
      </c>
      <c r="S336" s="31">
        <v>48150664</v>
      </c>
      <c r="T336" s="36">
        <f t="shared" si="78"/>
        <v>0.73698115864391212</v>
      </c>
      <c r="U336" s="36">
        <f t="shared" si="79"/>
        <v>-8.1667495685497693E-2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70559800</v>
      </c>
      <c r="E337" s="32">
        <f>SUM(E333:E336)</f>
        <v>70564500</v>
      </c>
      <c r="F337" s="32">
        <f>SUM(F333:F336)</f>
        <v>11229307</v>
      </c>
      <c r="G337" s="37">
        <f t="shared" si="72"/>
        <v>0.15914595846360108</v>
      </c>
      <c r="H337" s="32">
        <f>SUM(H333:H336)</f>
        <v>28753669</v>
      </c>
      <c r="I337" s="37">
        <f t="shared" si="73"/>
        <v>0.40750780189286251</v>
      </c>
      <c r="J337" s="32">
        <f>SUM(J333:J336)</f>
        <v>16226909</v>
      </c>
      <c r="K337" s="37">
        <f t="shared" si="74"/>
        <v>0.22995853439052213</v>
      </c>
      <c r="L337" s="32">
        <f>SUM(L333:L336)</f>
        <v>0</v>
      </c>
      <c r="M337" s="37">
        <f t="shared" si="75"/>
        <v>0</v>
      </c>
      <c r="N337" s="32">
        <f t="shared" si="76"/>
        <v>56209885</v>
      </c>
      <c r="O337" s="37">
        <f t="shared" si="77"/>
        <v>0.79657455235989771</v>
      </c>
      <c r="P337" s="32">
        <f>SUM(P333:P336)</f>
        <v>13261724</v>
      </c>
      <c r="Q337" s="32">
        <f>SUM(Q333:Q336)</f>
        <v>75920822</v>
      </c>
      <c r="R337" s="32">
        <f>SUM(R333:R336)</f>
        <v>68547600</v>
      </c>
      <c r="S337" s="32">
        <f>SUM(S333:S336)</f>
        <v>50238416</v>
      </c>
      <c r="T337" s="37">
        <f t="shared" si="78"/>
        <v>0.73289824880812748</v>
      </c>
      <c r="U337" s="37">
        <f t="shared" si="79"/>
        <v>0.22358970824607716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2520047382</v>
      </c>
      <c r="E338" s="32">
        <f>SUM(E302,E304:E309,E311:E316,E318:E322,E324:E331,E333:E336)</f>
        <v>2624926470</v>
      </c>
      <c r="F338" s="32">
        <f>SUM(F302,F304:F309,F311:F316,F318:F322,F324:F331,F333:F336)</f>
        <v>453005441</v>
      </c>
      <c r="G338" s="37">
        <f t="shared" si="72"/>
        <v>0.17976068396002881</v>
      </c>
      <c r="H338" s="32">
        <f>SUM(H302,H304:H309,H311:H316,H318:H322,H324:H331,H333:H336)</f>
        <v>601834909</v>
      </c>
      <c r="I338" s="37">
        <f t="shared" si="73"/>
        <v>0.23881888622362418</v>
      </c>
      <c r="J338" s="32">
        <f>SUM(J302,J304:J309,J311:J316,J318:J322,J324:J331,J333:J336)</f>
        <v>581571821</v>
      </c>
      <c r="K338" s="37">
        <f t="shared" si="74"/>
        <v>0.22155737604337541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1636412171</v>
      </c>
      <c r="O338" s="37">
        <f t="shared" si="77"/>
        <v>0.62341257543873219</v>
      </c>
      <c r="P338" s="32">
        <f>SUM(P302,P304:P309,P311:P316,P318:P322,P324:P331,P333:P336)</f>
        <v>587438303</v>
      </c>
      <c r="Q338" s="32">
        <f>SUM(Q302,Q304:Q309,Q311:Q316,Q318:Q322,Q324:Q331,Q333:Q336)</f>
        <v>2347028187</v>
      </c>
      <c r="R338" s="32">
        <f>SUM(R302,R304:R309,R311:R316,R318:R322,R324:R331,R333:R336)</f>
        <v>2477151892</v>
      </c>
      <c r="S338" s="32">
        <f>SUM(S302,S304:S309,S311:S316,S318:S322,S324:S331,S333:S336)</f>
        <v>1729082810</v>
      </c>
      <c r="T338" s="37">
        <f t="shared" si="78"/>
        <v>0.69801242934843821</v>
      </c>
      <c r="U338" s="37">
        <f t="shared" si="79"/>
        <v>-9.9865500258330409E-3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7727005043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7906704259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1182240156</v>
      </c>
      <c r="G339" s="39">
        <f t="shared" si="72"/>
        <v>0.15300108508030644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1730399087</v>
      </c>
      <c r="I339" s="39">
        <f t="shared" si="73"/>
        <v>0.22394175717118139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1541392944</v>
      </c>
      <c r="K339" s="39">
        <f t="shared" si="74"/>
        <v>0.19494759048885277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4454032187</v>
      </c>
      <c r="O339" s="39">
        <f t="shared" si="77"/>
        <v>0.56332348360318252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1775621698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8034582796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8204307496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4756685788</v>
      </c>
      <c r="T339" s="39">
        <f t="shared" si="78"/>
        <v>0.57977907219093339</v>
      </c>
      <c r="U339" s="39">
        <f t="shared" si="79"/>
        <v>-0.13191365833376967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       +$J8</f>
        <v>0</v>
      </c>
      <c r="O8" s="36">
        <f>IF(($E8       =0),0,($N8       /$E8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IF(($R8       =0),0,($S8       /$R8       ))</f>
        <v>0</v>
      </c>
      <c r="U8" s="36">
        <f>IF(($P8       =0),0,(($J8       /$P8       )-1))</f>
        <v>0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2173370</v>
      </c>
      <c r="E9" s="31">
        <v>1649460</v>
      </c>
      <c r="F9" s="31">
        <v>249738</v>
      </c>
      <c r="G9" s="36">
        <f>IF(($D9       =0),0,($F9       /$D9       ))</f>
        <v>0.11490818406437928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       +$J9</f>
        <v>249738</v>
      </c>
      <c r="O9" s="36">
        <f>IF(($E9       =0),0,($N9       /$E9       ))</f>
        <v>0.15140591466298062</v>
      </c>
      <c r="P9" s="31">
        <v>156195</v>
      </c>
      <c r="Q9" s="31">
        <v>1858910</v>
      </c>
      <c r="R9" s="31">
        <v>2089390</v>
      </c>
      <c r="S9" s="31">
        <v>606966</v>
      </c>
      <c r="T9" s="36">
        <f>IF(($R9       =0),0,($S9       /$R9       ))</f>
        <v>0.29049914089758255</v>
      </c>
      <c r="U9" s="36">
        <f>IF(($P9       =0),0,(($J9       /$P9       )-1))</f>
        <v>-1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2173370</v>
      </c>
      <c r="E10" s="32">
        <f>SUM(E8:E9)</f>
        <v>1649460</v>
      </c>
      <c r="F10" s="32">
        <f>SUM(F8:F9)</f>
        <v>249738</v>
      </c>
      <c r="G10" s="37">
        <f t="shared" ref="G10:G54" si="0">IF(($D10      =0),0,($F10      /$D10      ))</f>
        <v>0.11490818406437928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249738</v>
      </c>
      <c r="O10" s="37">
        <f t="shared" ref="O10:O54" si="5">IF(($E10      =0),0,($N10      /$E10      ))</f>
        <v>0.15140591466298062</v>
      </c>
      <c r="P10" s="32">
        <f>SUM(P8:P9)</f>
        <v>156195</v>
      </c>
      <c r="Q10" s="32">
        <f>SUM(Q8:Q9)</f>
        <v>1858910</v>
      </c>
      <c r="R10" s="32">
        <f>SUM(R8:R9)</f>
        <v>2089390</v>
      </c>
      <c r="S10" s="32">
        <f>SUM(S8:S9)</f>
        <v>606966</v>
      </c>
      <c r="T10" s="37">
        <f t="shared" ref="T10:T54" si="6">IF(($R10      =0),0,($S10      /$R10      ))</f>
        <v>0.29049914089758255</v>
      </c>
      <c r="U10" s="37">
        <f t="shared" ref="U10:U54" si="7">IF(($P10      =0),0,(($J10      /$P10      )-1))</f>
        <v>-1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2332000</v>
      </c>
      <c r="E11" s="31">
        <v>2332000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2332000</v>
      </c>
      <c r="R11" s="31">
        <v>2332000</v>
      </c>
      <c r="S11" s="31">
        <v>2332000</v>
      </c>
      <c r="T11" s="36">
        <f t="shared" si="6"/>
        <v>1</v>
      </c>
      <c r="U11" s="36">
        <f t="shared" si="7"/>
        <v>0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1625095</v>
      </c>
      <c r="E14" s="31">
        <v>1625095</v>
      </c>
      <c r="F14" s="31">
        <v>264446</v>
      </c>
      <c r="G14" s="36">
        <f t="shared" si="0"/>
        <v>0.16272648675923562</v>
      </c>
      <c r="H14" s="31">
        <v>1229780</v>
      </c>
      <c r="I14" s="36">
        <f t="shared" si="1"/>
        <v>0.75674345192127235</v>
      </c>
      <c r="J14" s="31">
        <v>472710</v>
      </c>
      <c r="K14" s="36">
        <f t="shared" si="2"/>
        <v>0.29088145616102445</v>
      </c>
      <c r="L14" s="31">
        <v>0</v>
      </c>
      <c r="M14" s="36">
        <f t="shared" si="3"/>
        <v>0</v>
      </c>
      <c r="N14" s="31">
        <f t="shared" si="4"/>
        <v>1966936</v>
      </c>
      <c r="O14" s="36">
        <f t="shared" si="5"/>
        <v>1.2103513948415323</v>
      </c>
      <c r="P14" s="31">
        <v>17693</v>
      </c>
      <c r="Q14" s="31">
        <v>1848548</v>
      </c>
      <c r="R14" s="31">
        <v>1848548</v>
      </c>
      <c r="S14" s="31">
        <v>928545</v>
      </c>
      <c r="T14" s="36">
        <f t="shared" si="6"/>
        <v>0.50231046204913266</v>
      </c>
      <c r="U14" s="36">
        <f t="shared" si="7"/>
        <v>25.717345842988752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19931887</v>
      </c>
      <c r="E16" s="31">
        <v>22607714</v>
      </c>
      <c r="F16" s="31">
        <v>6833676</v>
      </c>
      <c r="G16" s="36">
        <f t="shared" si="0"/>
        <v>0.34285143197932039</v>
      </c>
      <c r="H16" s="31">
        <v>4337406</v>
      </c>
      <c r="I16" s="36">
        <f t="shared" si="1"/>
        <v>0.21761140829265188</v>
      </c>
      <c r="J16" s="31">
        <v>5365478</v>
      </c>
      <c r="K16" s="36">
        <f t="shared" si="2"/>
        <v>0.23732952389613562</v>
      </c>
      <c r="L16" s="31">
        <v>0</v>
      </c>
      <c r="M16" s="36">
        <f t="shared" si="3"/>
        <v>0</v>
      </c>
      <c r="N16" s="31">
        <f t="shared" si="4"/>
        <v>16536560</v>
      </c>
      <c r="O16" s="36">
        <f t="shared" si="5"/>
        <v>0.7314565285105783</v>
      </c>
      <c r="P16" s="31">
        <v>3342424</v>
      </c>
      <c r="Q16" s="31">
        <v>25911984</v>
      </c>
      <c r="R16" s="31">
        <v>19271683</v>
      </c>
      <c r="S16" s="31">
        <v>15705683</v>
      </c>
      <c r="T16" s="36">
        <f t="shared" si="6"/>
        <v>0.81496167200342595</v>
      </c>
      <c r="U16" s="36">
        <f t="shared" si="7"/>
        <v>0.60526551987419919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23888982</v>
      </c>
      <c r="E19" s="32">
        <f>SUM(E11:E18)</f>
        <v>26564809</v>
      </c>
      <c r="F19" s="32">
        <f>SUM(F11:F18)</f>
        <v>7098122</v>
      </c>
      <c r="G19" s="37">
        <f t="shared" si="0"/>
        <v>0.29712953025792394</v>
      </c>
      <c r="H19" s="32">
        <f>SUM(H11:H18)</f>
        <v>5567186</v>
      </c>
      <c r="I19" s="37">
        <f t="shared" si="1"/>
        <v>0.23304408701886084</v>
      </c>
      <c r="J19" s="32">
        <f>SUM(J11:J18)</f>
        <v>5838188</v>
      </c>
      <c r="K19" s="37">
        <f t="shared" si="2"/>
        <v>0.21977150296845727</v>
      </c>
      <c r="L19" s="32">
        <f>SUM(L11:L18)</f>
        <v>0</v>
      </c>
      <c r="M19" s="37">
        <f t="shared" si="3"/>
        <v>0</v>
      </c>
      <c r="N19" s="32">
        <f t="shared" si="4"/>
        <v>18503496</v>
      </c>
      <c r="O19" s="37">
        <f t="shared" si="5"/>
        <v>0.69654165403560775</v>
      </c>
      <c r="P19" s="32">
        <f>SUM(P11:P18)</f>
        <v>3360117</v>
      </c>
      <c r="Q19" s="32">
        <f>SUM(Q11:Q18)</f>
        <v>30092532</v>
      </c>
      <c r="R19" s="32">
        <f>SUM(R11:R18)</f>
        <v>23452231</v>
      </c>
      <c r="S19" s="32">
        <f>SUM(S11:S18)</f>
        <v>18966228</v>
      </c>
      <c r="T19" s="37">
        <f t="shared" si="6"/>
        <v>0.80871743076383651</v>
      </c>
      <c r="U19" s="37">
        <f t="shared" si="7"/>
        <v>0.7374954503072364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144283</v>
      </c>
      <c r="E23" s="31">
        <v>144283</v>
      </c>
      <c r="F23" s="31">
        <v>15720</v>
      </c>
      <c r="G23" s="36">
        <f t="shared" si="0"/>
        <v>0.10895254465183009</v>
      </c>
      <c r="H23" s="31">
        <v>47529</v>
      </c>
      <c r="I23" s="36">
        <f t="shared" si="1"/>
        <v>0.32941510780895877</v>
      </c>
      <c r="J23" s="31">
        <v>56204</v>
      </c>
      <c r="K23" s="36">
        <f t="shared" si="2"/>
        <v>0.38954000124754823</v>
      </c>
      <c r="L23" s="31">
        <v>0</v>
      </c>
      <c r="M23" s="36">
        <f t="shared" si="3"/>
        <v>0</v>
      </c>
      <c r="N23" s="31">
        <f t="shared" si="4"/>
        <v>119453</v>
      </c>
      <c r="O23" s="36">
        <f t="shared" si="5"/>
        <v>0.82790765370833708</v>
      </c>
      <c r="P23" s="31">
        <v>194001</v>
      </c>
      <c r="Q23" s="31">
        <v>345507</v>
      </c>
      <c r="R23" s="31">
        <v>138203</v>
      </c>
      <c r="S23" s="31">
        <v>226683</v>
      </c>
      <c r="T23" s="36">
        <f t="shared" si="6"/>
        <v>1.6402176508469426</v>
      </c>
      <c r="U23" s="36">
        <f t="shared" si="7"/>
        <v>-0.71029015314354049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144283</v>
      </c>
      <c r="E27" s="32">
        <f>SUM(E20:E26)</f>
        <v>144283</v>
      </c>
      <c r="F27" s="32">
        <f>SUM(F20:F26)</f>
        <v>15720</v>
      </c>
      <c r="G27" s="37">
        <f t="shared" si="0"/>
        <v>0.10895254465183009</v>
      </c>
      <c r="H27" s="32">
        <f>SUM(H20:H26)</f>
        <v>47529</v>
      </c>
      <c r="I27" s="37">
        <f t="shared" si="1"/>
        <v>0.32941510780895877</v>
      </c>
      <c r="J27" s="32">
        <f>SUM(J20:J26)</f>
        <v>56204</v>
      </c>
      <c r="K27" s="37">
        <f t="shared" si="2"/>
        <v>0.38954000124754823</v>
      </c>
      <c r="L27" s="32">
        <f>SUM(L20:L26)</f>
        <v>0</v>
      </c>
      <c r="M27" s="37">
        <f t="shared" si="3"/>
        <v>0</v>
      </c>
      <c r="N27" s="32">
        <f t="shared" si="4"/>
        <v>119453</v>
      </c>
      <c r="O27" s="37">
        <f t="shared" si="5"/>
        <v>0.82790765370833708</v>
      </c>
      <c r="P27" s="32">
        <f>SUM(P20:P26)</f>
        <v>194001</v>
      </c>
      <c r="Q27" s="32">
        <f>SUM(Q20:Q26)</f>
        <v>345507</v>
      </c>
      <c r="R27" s="32">
        <f>SUM(R20:R26)</f>
        <v>138203</v>
      </c>
      <c r="S27" s="32">
        <f>SUM(S20:S26)</f>
        <v>226683</v>
      </c>
      <c r="T27" s="37">
        <f t="shared" si="6"/>
        <v>1.6402176508469426</v>
      </c>
      <c r="U27" s="37">
        <f t="shared" si="7"/>
        <v>-0.71029015314354049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45482</v>
      </c>
      <c r="E33" s="31">
        <v>45482</v>
      </c>
      <c r="F33" s="31">
        <v>8703</v>
      </c>
      <c r="G33" s="36">
        <f t="shared" si="0"/>
        <v>0.1913504243436964</v>
      </c>
      <c r="H33" s="31">
        <v>35124</v>
      </c>
      <c r="I33" s="36">
        <f t="shared" si="1"/>
        <v>0.77226155402137109</v>
      </c>
      <c r="J33" s="31">
        <v>4017</v>
      </c>
      <c r="K33" s="36">
        <f t="shared" si="2"/>
        <v>8.8320654324787834E-2</v>
      </c>
      <c r="L33" s="31">
        <v>0</v>
      </c>
      <c r="M33" s="36">
        <f t="shared" si="3"/>
        <v>0</v>
      </c>
      <c r="N33" s="31">
        <f t="shared" si="4"/>
        <v>47844</v>
      </c>
      <c r="O33" s="36">
        <f t="shared" si="5"/>
        <v>1.0519326326898553</v>
      </c>
      <c r="P33" s="31">
        <v>7019</v>
      </c>
      <c r="Q33" s="31">
        <v>45482</v>
      </c>
      <c r="R33" s="31">
        <v>45482</v>
      </c>
      <c r="S33" s="31">
        <v>40547</v>
      </c>
      <c r="T33" s="36">
        <f t="shared" si="6"/>
        <v>0.8914955366958357</v>
      </c>
      <c r="U33" s="36">
        <f t="shared" si="7"/>
        <v>-0.42769625302749681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921971</v>
      </c>
      <c r="E34" s="31">
        <v>921971</v>
      </c>
      <c r="F34" s="31">
        <v>92261</v>
      </c>
      <c r="G34" s="36">
        <f t="shared" si="0"/>
        <v>0.10006930803680376</v>
      </c>
      <c r="H34" s="31">
        <v>60466</v>
      </c>
      <c r="I34" s="36">
        <f t="shared" si="1"/>
        <v>6.5583407721067147E-2</v>
      </c>
      <c r="J34" s="31">
        <v>50603</v>
      </c>
      <c r="K34" s="36">
        <f t="shared" si="2"/>
        <v>5.488567427825821E-2</v>
      </c>
      <c r="L34" s="31">
        <v>0</v>
      </c>
      <c r="M34" s="36">
        <f t="shared" si="3"/>
        <v>0</v>
      </c>
      <c r="N34" s="31">
        <f t="shared" si="4"/>
        <v>203330</v>
      </c>
      <c r="O34" s="36">
        <f t="shared" si="5"/>
        <v>0.22053839003612913</v>
      </c>
      <c r="P34" s="31">
        <v>109706</v>
      </c>
      <c r="Q34" s="31">
        <v>1400239</v>
      </c>
      <c r="R34" s="31">
        <v>903481</v>
      </c>
      <c r="S34" s="31">
        <v>487231</v>
      </c>
      <c r="T34" s="36">
        <f t="shared" si="6"/>
        <v>0.53928195501620957</v>
      </c>
      <c r="U34" s="36">
        <f t="shared" si="7"/>
        <v>-0.5387399048365632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967453</v>
      </c>
      <c r="E35" s="32">
        <f>SUM(E28:E34)</f>
        <v>967453</v>
      </c>
      <c r="F35" s="32">
        <f>SUM(F28:F34)</f>
        <v>100964</v>
      </c>
      <c r="G35" s="37">
        <f t="shared" si="0"/>
        <v>0.10436062527068499</v>
      </c>
      <c r="H35" s="32">
        <f>SUM(H28:H34)</f>
        <v>95590</v>
      </c>
      <c r="I35" s="37">
        <f t="shared" si="1"/>
        <v>9.8805833461677206E-2</v>
      </c>
      <c r="J35" s="32">
        <f>SUM(J28:J34)</f>
        <v>54620</v>
      </c>
      <c r="K35" s="37">
        <f t="shared" si="2"/>
        <v>5.6457523001117366E-2</v>
      </c>
      <c r="L35" s="32">
        <f>SUM(L28:L34)</f>
        <v>0</v>
      </c>
      <c r="M35" s="37">
        <f t="shared" si="3"/>
        <v>0</v>
      </c>
      <c r="N35" s="32">
        <f t="shared" si="4"/>
        <v>251174</v>
      </c>
      <c r="O35" s="37">
        <f t="shared" si="5"/>
        <v>0.25962398173347956</v>
      </c>
      <c r="P35" s="32">
        <f>SUM(P28:P34)</f>
        <v>116725</v>
      </c>
      <c r="Q35" s="32">
        <f>SUM(Q28:Q34)</f>
        <v>1445721</v>
      </c>
      <c r="R35" s="32">
        <f>SUM(R28:R34)</f>
        <v>948963</v>
      </c>
      <c r="S35" s="32">
        <f>SUM(S28:S34)</f>
        <v>527778</v>
      </c>
      <c r="T35" s="37">
        <f t="shared" si="6"/>
        <v>0.55616288517044399</v>
      </c>
      <c r="U35" s="37">
        <f t="shared" si="7"/>
        <v>-0.53206254015849219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1500000</v>
      </c>
      <c r="E37" s="31">
        <v>1500001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389405</v>
      </c>
      <c r="K37" s="36">
        <f t="shared" si="2"/>
        <v>0.25960316026455982</v>
      </c>
      <c r="L37" s="31">
        <v>0</v>
      </c>
      <c r="M37" s="36">
        <f t="shared" si="3"/>
        <v>0</v>
      </c>
      <c r="N37" s="31">
        <f t="shared" si="4"/>
        <v>389405</v>
      </c>
      <c r="O37" s="36">
        <f t="shared" si="5"/>
        <v>0.25960316026455982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1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1</v>
      </c>
      <c r="R39" s="31">
        <v>1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1500001</v>
      </c>
      <c r="E40" s="32">
        <f>SUM(E36:E39)</f>
        <v>1500001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389405</v>
      </c>
      <c r="K40" s="37">
        <f t="shared" si="2"/>
        <v>0.25960316026455982</v>
      </c>
      <c r="L40" s="32">
        <f>SUM(L36:L39)</f>
        <v>0</v>
      </c>
      <c r="M40" s="37">
        <f t="shared" si="3"/>
        <v>0</v>
      </c>
      <c r="N40" s="32">
        <f t="shared" si="4"/>
        <v>389405</v>
      </c>
      <c r="O40" s="37">
        <f t="shared" si="5"/>
        <v>0.25960316026455982</v>
      </c>
      <c r="P40" s="32">
        <f>SUM(P36:P39)</f>
        <v>0</v>
      </c>
      <c r="Q40" s="32">
        <f>SUM(Q36:Q39)</f>
        <v>1</v>
      </c>
      <c r="R40" s="32">
        <f>SUM(R36:R39)</f>
        <v>1</v>
      </c>
      <c r="S40" s="32">
        <f>SUM(S36:S39)</f>
        <v>0</v>
      </c>
      <c r="T40" s="37">
        <f t="shared" si="6"/>
        <v>0</v>
      </c>
      <c r="U40" s="37">
        <f t="shared" si="7"/>
        <v>0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9885077</v>
      </c>
      <c r="E46" s="31">
        <v>9735077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8601048</v>
      </c>
      <c r="R46" s="31">
        <v>8601048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9885077</v>
      </c>
      <c r="E47" s="32">
        <f>SUM(E41:E46)</f>
        <v>9735077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8601048</v>
      </c>
      <c r="R47" s="32">
        <f>SUM(R41:R46)</f>
        <v>8601048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38559166</v>
      </c>
      <c r="E54" s="32">
        <f>SUM(E8:E9,E11:E18,E20:E26,E28:E34,E36:E39,E41:E46,E48:E52)</f>
        <v>40561083</v>
      </c>
      <c r="F54" s="32">
        <f>SUM(F8:F9,F11:F18,F20:F26,F28:F34,F36:F39,F41:F46,F48:F52)</f>
        <v>7464544</v>
      </c>
      <c r="G54" s="37">
        <f t="shared" si="0"/>
        <v>0.1935867596306414</v>
      </c>
      <c r="H54" s="32">
        <f>SUM(H8:H9,H11:H18,H20:H26,H28:H34,H36:H39,H41:H46,H48:H52)</f>
        <v>5710305</v>
      </c>
      <c r="I54" s="37">
        <f t="shared" si="1"/>
        <v>0.1480920256418409</v>
      </c>
      <c r="J54" s="32">
        <f>SUM(J8:J9,J11:J18,J20:J26,J28:J34,J36:J39,J41:J46,J48:J52)</f>
        <v>6338417</v>
      </c>
      <c r="K54" s="37">
        <f t="shared" si="2"/>
        <v>0.15626843592908995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19513266</v>
      </c>
      <c r="O54" s="37">
        <f t="shared" si="5"/>
        <v>0.48108345627753579</v>
      </c>
      <c r="P54" s="32">
        <f>SUM(P8:P9,P11:P18,P20:P26,P28:P34,P36:P39,P41:P46,P48:P52)</f>
        <v>3827038</v>
      </c>
      <c r="Q54" s="32">
        <f>SUM(Q8:Q9,Q11:Q18,Q20:Q26,Q28:Q34,Q36:Q39,Q41:Q46,Q48:Q52)</f>
        <v>42343719</v>
      </c>
      <c r="R54" s="32">
        <f>SUM(R8:R9,R11:R18,R20:R26,R28:R34,R36:R39,R41:R46,R48:R52)</f>
        <v>35229836</v>
      </c>
      <c r="S54" s="32">
        <f>SUM(S8:S9,S11:S18,S20:S26,S28:S34,S36:S39,S41:S46,S48:S52)</f>
        <v>20327655</v>
      </c>
      <c r="T54" s="37">
        <f t="shared" si="6"/>
        <v>0.57700112484202315</v>
      </c>
      <c r="U54" s="37">
        <f t="shared" si="7"/>
        <v>0.65622003230696957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563341</v>
      </c>
      <c r="E57" s="31">
        <v>563341</v>
      </c>
      <c r="F57" s="31">
        <v>129052</v>
      </c>
      <c r="G57" s="36">
        <f t="shared" ref="G57:G85" si="8">IF(($D57      =0),0,($F57      /$D57      ))</f>
        <v>0.22908327283119814</v>
      </c>
      <c r="H57" s="31">
        <v>105121</v>
      </c>
      <c r="I57" s="36">
        <f t="shared" ref="I57:I85" si="9">IF(($D57      =0),0,($H57      /$D57      ))</f>
        <v>0.18660278587924542</v>
      </c>
      <c r="J57" s="31">
        <v>117330</v>
      </c>
      <c r="K57" s="36">
        <f t="shared" ref="K57:K85" si="10">IF(($E57      =0),0,($J57      /$E57      ))</f>
        <v>0.20827527199333973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351503</v>
      </c>
      <c r="O57" s="36">
        <f t="shared" ref="O57:O85" si="13">IF(($E57      =0),0,($N57      /$E57      ))</f>
        <v>0.62396133070378335</v>
      </c>
      <c r="P57" s="31">
        <v>128354</v>
      </c>
      <c r="Q57" s="31">
        <v>1208999</v>
      </c>
      <c r="R57" s="31">
        <v>1208999</v>
      </c>
      <c r="S57" s="31">
        <v>420467</v>
      </c>
      <c r="T57" s="36">
        <f t="shared" ref="T57:T85" si="14">IF(($R57      =0),0,($S57      /$R57      ))</f>
        <v>0.34778109824739312</v>
      </c>
      <c r="U57" s="36">
        <f t="shared" ref="U57:U85" si="15">IF(($P57      =0),0,(($J57      /$P57      )-1))</f>
        <v>-8.5887467472770651E-2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563341</v>
      </c>
      <c r="E58" s="32">
        <f>E57</f>
        <v>563341</v>
      </c>
      <c r="F58" s="32">
        <f>F57</f>
        <v>129052</v>
      </c>
      <c r="G58" s="37">
        <f t="shared" si="8"/>
        <v>0.22908327283119814</v>
      </c>
      <c r="H58" s="32">
        <f>H57</f>
        <v>105121</v>
      </c>
      <c r="I58" s="37">
        <f t="shared" si="9"/>
        <v>0.18660278587924542</v>
      </c>
      <c r="J58" s="32">
        <f>J57</f>
        <v>117330</v>
      </c>
      <c r="K58" s="37">
        <f t="shared" si="10"/>
        <v>0.20827527199333973</v>
      </c>
      <c r="L58" s="32">
        <f>L57</f>
        <v>0</v>
      </c>
      <c r="M58" s="37">
        <f t="shared" si="11"/>
        <v>0</v>
      </c>
      <c r="N58" s="32">
        <f t="shared" si="12"/>
        <v>351503</v>
      </c>
      <c r="O58" s="37">
        <f t="shared" si="13"/>
        <v>0.62396133070378335</v>
      </c>
      <c r="P58" s="32">
        <f>P57</f>
        <v>128354</v>
      </c>
      <c r="Q58" s="32">
        <f>Q57</f>
        <v>1208999</v>
      </c>
      <c r="R58" s="32">
        <f>R57</f>
        <v>1208999</v>
      </c>
      <c r="S58" s="32">
        <f>S57</f>
        <v>420467</v>
      </c>
      <c r="T58" s="37">
        <f t="shared" si="14"/>
        <v>0.34778109824739312</v>
      </c>
      <c r="U58" s="37">
        <f t="shared" si="15"/>
        <v>-8.5887467472770651E-2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0</v>
      </c>
      <c r="E70" s="32">
        <f>SUM(E64:E69)</f>
        <v>0</v>
      </c>
      <c r="F70" s="32">
        <f>SUM(F64:F69)</f>
        <v>0</v>
      </c>
      <c r="G70" s="37">
        <f t="shared" si="8"/>
        <v>0</v>
      </c>
      <c r="H70" s="32">
        <f>SUM(H64:H69)</f>
        <v>0</v>
      </c>
      <c r="I70" s="37">
        <f t="shared" si="9"/>
        <v>0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0</v>
      </c>
      <c r="O70" s="37">
        <f t="shared" si="13"/>
        <v>0</v>
      </c>
      <c r="P70" s="32">
        <f>SUM(P64:P69)</f>
        <v>0</v>
      </c>
      <c r="Q70" s="32">
        <f>SUM(Q64:Q69)</f>
        <v>0</v>
      </c>
      <c r="R70" s="32">
        <f>SUM(R64:R69)</f>
        <v>0</v>
      </c>
      <c r="S70" s="32">
        <f>SUM(S64:S69)</f>
        <v>0</v>
      </c>
      <c r="T70" s="37">
        <f t="shared" si="14"/>
        <v>0</v>
      </c>
      <c r="U70" s="37">
        <f t="shared" si="15"/>
        <v>0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4116013</v>
      </c>
      <c r="E72" s="31">
        <v>3852254</v>
      </c>
      <c r="F72" s="31">
        <v>1016859</v>
      </c>
      <c r="G72" s="36">
        <f t="shared" si="8"/>
        <v>0.24704951126247657</v>
      </c>
      <c r="H72" s="31">
        <v>409269</v>
      </c>
      <c r="I72" s="36">
        <f t="shared" si="9"/>
        <v>9.9433359418446929E-2</v>
      </c>
      <c r="J72" s="31">
        <v>399364</v>
      </c>
      <c r="K72" s="36">
        <f t="shared" si="10"/>
        <v>0.1036702148923721</v>
      </c>
      <c r="L72" s="31">
        <v>0</v>
      </c>
      <c r="M72" s="36">
        <f t="shared" si="11"/>
        <v>0</v>
      </c>
      <c r="N72" s="31">
        <f t="shared" si="12"/>
        <v>1825492</v>
      </c>
      <c r="O72" s="36">
        <f t="shared" si="13"/>
        <v>0.47387633318052236</v>
      </c>
      <c r="P72" s="31">
        <v>535371</v>
      </c>
      <c r="Q72" s="31">
        <v>2411274</v>
      </c>
      <c r="R72" s="31">
        <v>2411274</v>
      </c>
      <c r="S72" s="31">
        <v>2168708</v>
      </c>
      <c r="T72" s="36">
        <f t="shared" si="14"/>
        <v>0.89940338592793689</v>
      </c>
      <c r="U72" s="36">
        <f t="shared" si="15"/>
        <v>-0.25404252378257319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4116013</v>
      </c>
      <c r="E78" s="32">
        <f>SUM(E71:E77)</f>
        <v>3852254</v>
      </c>
      <c r="F78" s="32">
        <f>SUM(F71:F77)</f>
        <v>1016859</v>
      </c>
      <c r="G78" s="37">
        <f t="shared" si="8"/>
        <v>0.24704951126247657</v>
      </c>
      <c r="H78" s="32">
        <f>SUM(H71:H77)</f>
        <v>409269</v>
      </c>
      <c r="I78" s="37">
        <f t="shared" si="9"/>
        <v>9.9433359418446929E-2</v>
      </c>
      <c r="J78" s="32">
        <f>SUM(J71:J77)</f>
        <v>399364</v>
      </c>
      <c r="K78" s="37">
        <f t="shared" si="10"/>
        <v>0.1036702148923721</v>
      </c>
      <c r="L78" s="32">
        <f>SUM(L71:L77)</f>
        <v>0</v>
      </c>
      <c r="M78" s="37">
        <f t="shared" si="11"/>
        <v>0</v>
      </c>
      <c r="N78" s="32">
        <f t="shared" si="12"/>
        <v>1825492</v>
      </c>
      <c r="O78" s="37">
        <f t="shared" si="13"/>
        <v>0.47387633318052236</v>
      </c>
      <c r="P78" s="32">
        <f>SUM(P71:P77)</f>
        <v>535371</v>
      </c>
      <c r="Q78" s="32">
        <f>SUM(Q71:Q77)</f>
        <v>2411274</v>
      </c>
      <c r="R78" s="32">
        <f>SUM(R71:R77)</f>
        <v>2411274</v>
      </c>
      <c r="S78" s="32">
        <f>SUM(S71:S77)</f>
        <v>2168708</v>
      </c>
      <c r="T78" s="37">
        <f t="shared" si="14"/>
        <v>0.89940338592793689</v>
      </c>
      <c r="U78" s="37">
        <f t="shared" si="15"/>
        <v>-0.25404252378257319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115320</v>
      </c>
      <c r="E79" s="31">
        <v>115320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110460</v>
      </c>
      <c r="R79" s="31">
        <v>110460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9463401</v>
      </c>
      <c r="Q82" s="31">
        <v>22447168</v>
      </c>
      <c r="R82" s="31">
        <v>23222731</v>
      </c>
      <c r="S82" s="31">
        <v>32140836</v>
      </c>
      <c r="T82" s="36">
        <f t="shared" si="14"/>
        <v>1.384024816030466</v>
      </c>
      <c r="U82" s="36">
        <f t="shared" si="15"/>
        <v>-1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2487329</v>
      </c>
      <c r="E83" s="31">
        <v>2487329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2388500</v>
      </c>
      <c r="Q83" s="31">
        <v>0</v>
      </c>
      <c r="R83" s="31">
        <v>2388500</v>
      </c>
      <c r="S83" s="31">
        <v>2388500</v>
      </c>
      <c r="T83" s="36">
        <f t="shared" si="14"/>
        <v>1</v>
      </c>
      <c r="U83" s="36">
        <f t="shared" si="15"/>
        <v>-1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2602649</v>
      </c>
      <c r="E84" s="32">
        <f>SUM(E79:E83)</f>
        <v>2602649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11851901</v>
      </c>
      <c r="Q84" s="32">
        <f>SUM(Q79:Q83)</f>
        <v>22557628</v>
      </c>
      <c r="R84" s="32">
        <f>SUM(R79:R83)</f>
        <v>25721691</v>
      </c>
      <c r="S84" s="32">
        <f>SUM(S79:S83)</f>
        <v>34529336</v>
      </c>
      <c r="T84" s="37">
        <f t="shared" si="14"/>
        <v>1.34242091626091</v>
      </c>
      <c r="U84" s="37">
        <f t="shared" si="15"/>
        <v>-1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7282003</v>
      </c>
      <c r="E85" s="32">
        <f>SUM(E57,E59:E62,E64:E69,E71:E77,E79:E83)</f>
        <v>7018244</v>
      </c>
      <c r="F85" s="32">
        <f>SUM(F57,F59:F62,F64:F69,F71:F77,F79:F83)</f>
        <v>1145911</v>
      </c>
      <c r="G85" s="37">
        <f t="shared" si="8"/>
        <v>0.15736206096042532</v>
      </c>
      <c r="H85" s="32">
        <f>SUM(H57,H59:H62,H64:H69,H71:H77,H79:H83)</f>
        <v>514390</v>
      </c>
      <c r="I85" s="37">
        <f t="shared" si="9"/>
        <v>7.063853173364526E-2</v>
      </c>
      <c r="J85" s="32">
        <f>SUM(J57,J59:J62,J64:J69,J71:J77,J79:J83)</f>
        <v>516694</v>
      </c>
      <c r="K85" s="37">
        <f t="shared" si="10"/>
        <v>7.3621549777978648E-2</v>
      </c>
      <c r="L85" s="32">
        <f>SUM(L57,L59:L62,L64:L69,L71:L77,L79:L83)</f>
        <v>0</v>
      </c>
      <c r="M85" s="37">
        <f t="shared" si="11"/>
        <v>0</v>
      </c>
      <c r="N85" s="32">
        <f t="shared" si="12"/>
        <v>2176995</v>
      </c>
      <c r="O85" s="37">
        <f t="shared" si="13"/>
        <v>0.31019083975991718</v>
      </c>
      <c r="P85" s="32">
        <f>SUM(P57,P59:P62,P64:P69,P71:P77,P79:P83)</f>
        <v>12515626</v>
      </c>
      <c r="Q85" s="32">
        <f>SUM(Q57,Q59:Q62,Q64:Q69,Q71:Q77,Q79:Q83)</f>
        <v>26177901</v>
      </c>
      <c r="R85" s="32">
        <f>SUM(R57,R59:R62,R64:R69,R71:R77,R79:R83)</f>
        <v>29341964</v>
      </c>
      <c r="S85" s="32">
        <f>SUM(S57,S59:S62,S64:S69,S71:S77,S79:S83)</f>
        <v>37118511</v>
      </c>
      <c r="T85" s="37">
        <f t="shared" si="14"/>
        <v>1.2650315773000063</v>
      </c>
      <c r="U85" s="37">
        <f t="shared" si="15"/>
        <v>-0.95871608819247234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0</v>
      </c>
      <c r="O88" s="36">
        <f t="shared" ref="O88:O99" si="21">IF(($E88      =0),0,($N88      /$E88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IF(($R88      =0),0,($S88      /$R88      ))</f>
        <v>0</v>
      </c>
      <c r="U88" s="36">
        <f t="shared" ref="U88:U99" si="23">IF(($P88      =0),0,(($J88      /$P88      )-1))</f>
        <v>0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3743000</v>
      </c>
      <c r="E89" s="31">
        <v>7743000</v>
      </c>
      <c r="F89" s="31">
        <v>475741</v>
      </c>
      <c r="G89" s="36">
        <f t="shared" si="16"/>
        <v>0.12710152284263959</v>
      </c>
      <c r="H89" s="31">
        <v>671425</v>
      </c>
      <c r="I89" s="36">
        <f t="shared" si="17"/>
        <v>0.17938151215602458</v>
      </c>
      <c r="J89" s="31">
        <v>906962</v>
      </c>
      <c r="K89" s="36">
        <f t="shared" si="18"/>
        <v>0.11713315252486116</v>
      </c>
      <c r="L89" s="31">
        <v>0</v>
      </c>
      <c r="M89" s="36">
        <f t="shared" si="19"/>
        <v>0</v>
      </c>
      <c r="N89" s="31">
        <f t="shared" si="20"/>
        <v>2054128</v>
      </c>
      <c r="O89" s="36">
        <f t="shared" si="21"/>
        <v>0.26528838951310862</v>
      </c>
      <c r="P89" s="31">
        <v>2228288</v>
      </c>
      <c r="Q89" s="31">
        <v>3577000</v>
      </c>
      <c r="R89" s="31">
        <v>9872000</v>
      </c>
      <c r="S89" s="31">
        <v>6269341</v>
      </c>
      <c r="T89" s="36">
        <f t="shared" si="22"/>
        <v>0.63506290518638575</v>
      </c>
      <c r="U89" s="36">
        <f t="shared" si="23"/>
        <v>-0.59297810695924402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9235229</v>
      </c>
      <c r="E90" s="31">
        <v>11103145</v>
      </c>
      <c r="F90" s="31">
        <v>1436891</v>
      </c>
      <c r="G90" s="36">
        <f t="shared" si="16"/>
        <v>0.15558802061107527</v>
      </c>
      <c r="H90" s="31">
        <v>5900892</v>
      </c>
      <c r="I90" s="36">
        <f t="shared" si="17"/>
        <v>0.63895459441233127</v>
      </c>
      <c r="J90" s="31">
        <v>5199483</v>
      </c>
      <c r="K90" s="36">
        <f t="shared" si="18"/>
        <v>0.46828920994907297</v>
      </c>
      <c r="L90" s="31">
        <v>0</v>
      </c>
      <c r="M90" s="36">
        <f t="shared" si="19"/>
        <v>0</v>
      </c>
      <c r="N90" s="31">
        <f t="shared" si="20"/>
        <v>12537266</v>
      </c>
      <c r="O90" s="36">
        <f t="shared" si="21"/>
        <v>1.1291634937668562</v>
      </c>
      <c r="P90" s="31">
        <v>2685005</v>
      </c>
      <c r="Q90" s="31">
        <v>8846006</v>
      </c>
      <c r="R90" s="31">
        <v>-5112806</v>
      </c>
      <c r="S90" s="31">
        <v>5797235</v>
      </c>
      <c r="T90" s="36">
        <f t="shared" si="22"/>
        <v>-1.1338656307319308</v>
      </c>
      <c r="U90" s="36">
        <f t="shared" si="23"/>
        <v>0.93648913130515576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12978229</v>
      </c>
      <c r="E91" s="32">
        <f>SUM(E88:E90)</f>
        <v>18846145</v>
      </c>
      <c r="F91" s="32">
        <f>SUM(F88:F90)</f>
        <v>1912632</v>
      </c>
      <c r="G91" s="37">
        <f t="shared" si="16"/>
        <v>0.1473723417886986</v>
      </c>
      <c r="H91" s="32">
        <f>SUM(H88:H90)</f>
        <v>6572317</v>
      </c>
      <c r="I91" s="37">
        <f t="shared" si="17"/>
        <v>0.5064109286405718</v>
      </c>
      <c r="J91" s="32">
        <f>SUM(J88:J90)</f>
        <v>6106445</v>
      </c>
      <c r="K91" s="37">
        <f t="shared" si="18"/>
        <v>0.32401560106854743</v>
      </c>
      <c r="L91" s="32">
        <f>SUM(L88:L90)</f>
        <v>0</v>
      </c>
      <c r="M91" s="37">
        <f t="shared" si="19"/>
        <v>0</v>
      </c>
      <c r="N91" s="32">
        <f t="shared" si="20"/>
        <v>14591394</v>
      </c>
      <c r="O91" s="37">
        <f t="shared" si="21"/>
        <v>0.77423759607070841</v>
      </c>
      <c r="P91" s="32">
        <f>SUM(P88:P90)</f>
        <v>4913293</v>
      </c>
      <c r="Q91" s="32">
        <f>SUM(Q88:Q90)</f>
        <v>12423006</v>
      </c>
      <c r="R91" s="32">
        <f>SUM(R88:R90)</f>
        <v>4759194</v>
      </c>
      <c r="S91" s="32">
        <f>SUM(S88:S90)</f>
        <v>12066576</v>
      </c>
      <c r="T91" s="37">
        <f t="shared" si="22"/>
        <v>2.5354242756231411</v>
      </c>
      <c r="U91" s="37">
        <f t="shared" si="23"/>
        <v>0.24284161355734324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115</v>
      </c>
      <c r="E92" s="31">
        <v>115</v>
      </c>
      <c r="F92" s="31">
        <v>0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0</v>
      </c>
      <c r="O92" s="36">
        <f t="shared" si="21"/>
        <v>0</v>
      </c>
      <c r="P92" s="31">
        <v>0</v>
      </c>
      <c r="Q92" s="31">
        <v>0</v>
      </c>
      <c r="R92" s="31">
        <v>0</v>
      </c>
      <c r="S92" s="31">
        <v>73</v>
      </c>
      <c r="T92" s="36">
        <f t="shared" si="22"/>
        <v>0</v>
      </c>
      <c r="U92" s="36">
        <f t="shared" si="23"/>
        <v>0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3081089</v>
      </c>
      <c r="E93" s="31">
        <v>3081089</v>
      </c>
      <c r="F93" s="31">
        <v>662392</v>
      </c>
      <c r="G93" s="36">
        <f t="shared" si="16"/>
        <v>0.21498632464041123</v>
      </c>
      <c r="H93" s="31">
        <v>666219</v>
      </c>
      <c r="I93" s="36">
        <f t="shared" si="17"/>
        <v>0.21622841793924161</v>
      </c>
      <c r="J93" s="31">
        <v>1053632</v>
      </c>
      <c r="K93" s="36">
        <f t="shared" si="18"/>
        <v>0.34196740178553753</v>
      </c>
      <c r="L93" s="31">
        <v>0</v>
      </c>
      <c r="M93" s="36">
        <f t="shared" si="19"/>
        <v>0</v>
      </c>
      <c r="N93" s="31">
        <f t="shared" si="20"/>
        <v>2382243</v>
      </c>
      <c r="O93" s="36">
        <f t="shared" si="21"/>
        <v>0.77318214436519039</v>
      </c>
      <c r="P93" s="31">
        <v>1386136</v>
      </c>
      <c r="Q93" s="31">
        <v>3081089</v>
      </c>
      <c r="R93" s="31">
        <v>3081089</v>
      </c>
      <c r="S93" s="31">
        <v>2806809</v>
      </c>
      <c r="T93" s="36">
        <f t="shared" si="22"/>
        <v>0.9109795270438471</v>
      </c>
      <c r="U93" s="36">
        <f t="shared" si="23"/>
        <v>-0.23987833805629466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5200</v>
      </c>
      <c r="G94" s="36">
        <f t="shared" si="16"/>
        <v>0</v>
      </c>
      <c r="H94" s="31">
        <v>77220</v>
      </c>
      <c r="I94" s="36">
        <f t="shared" si="17"/>
        <v>0</v>
      </c>
      <c r="J94" s="31">
        <v>83070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165490</v>
      </c>
      <c r="O94" s="36">
        <f t="shared" si="21"/>
        <v>0</v>
      </c>
      <c r="P94" s="31">
        <v>118690</v>
      </c>
      <c r="Q94" s="31">
        <v>0</v>
      </c>
      <c r="R94" s="31">
        <v>0</v>
      </c>
      <c r="S94" s="31">
        <v>208858</v>
      </c>
      <c r="T94" s="36">
        <f t="shared" si="22"/>
        <v>0</v>
      </c>
      <c r="U94" s="36">
        <f t="shared" si="23"/>
        <v>-0.30010952902519172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3081204</v>
      </c>
      <c r="E96" s="32">
        <f>SUM(E92:E95)</f>
        <v>3081204</v>
      </c>
      <c r="F96" s="32">
        <f>SUM(F92:F95)</f>
        <v>667592</v>
      </c>
      <c r="G96" s="37">
        <f t="shared" si="16"/>
        <v>0.21666595266006405</v>
      </c>
      <c r="H96" s="32">
        <f>SUM(H92:H95)</f>
        <v>743439</v>
      </c>
      <c r="I96" s="37">
        <f t="shared" si="17"/>
        <v>0.2412819793820857</v>
      </c>
      <c r="J96" s="32">
        <f>SUM(J92:J95)</f>
        <v>1136702</v>
      </c>
      <c r="K96" s="37">
        <f t="shared" si="18"/>
        <v>0.36891487872922402</v>
      </c>
      <c r="L96" s="32">
        <f>SUM(L92:L95)</f>
        <v>0</v>
      </c>
      <c r="M96" s="37">
        <f t="shared" si="19"/>
        <v>0</v>
      </c>
      <c r="N96" s="32">
        <f t="shared" si="20"/>
        <v>2547733</v>
      </c>
      <c r="O96" s="37">
        <f t="shared" si="21"/>
        <v>0.8268628107713738</v>
      </c>
      <c r="P96" s="32">
        <f>SUM(P92:P95)</f>
        <v>1504826</v>
      </c>
      <c r="Q96" s="32">
        <f>SUM(Q92:Q95)</f>
        <v>3081089</v>
      </c>
      <c r="R96" s="32">
        <f>SUM(R92:R95)</f>
        <v>3081089</v>
      </c>
      <c r="S96" s="32">
        <f>SUM(S92:S95)</f>
        <v>3015740</v>
      </c>
      <c r="T96" s="37">
        <f t="shared" si="22"/>
        <v>0.97879029135477746</v>
      </c>
      <c r="U96" s="37">
        <f t="shared" si="23"/>
        <v>-0.24462894713408723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22"/>
        <v>0</v>
      </c>
      <c r="U97" s="36">
        <f t="shared" si="23"/>
        <v>0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1964736</v>
      </c>
      <c r="E99" s="31">
        <v>1964736</v>
      </c>
      <c r="F99" s="31">
        <v>818640</v>
      </c>
      <c r="G99" s="36">
        <f t="shared" si="16"/>
        <v>0.41666666666666669</v>
      </c>
      <c r="H99" s="31">
        <v>654516</v>
      </c>
      <c r="I99" s="36">
        <f t="shared" si="17"/>
        <v>0.33313177953679274</v>
      </c>
      <c r="J99" s="31">
        <v>491185</v>
      </c>
      <c r="K99" s="36">
        <f t="shared" si="18"/>
        <v>0.2500005089742337</v>
      </c>
      <c r="L99" s="31">
        <v>0</v>
      </c>
      <c r="M99" s="36">
        <f t="shared" si="19"/>
        <v>0</v>
      </c>
      <c r="N99" s="31">
        <f t="shared" si="20"/>
        <v>1964341</v>
      </c>
      <c r="O99" s="36">
        <f t="shared" si="21"/>
        <v>0.99979895517769313</v>
      </c>
      <c r="P99" s="31">
        <v>167500</v>
      </c>
      <c r="Q99" s="31">
        <v>670002</v>
      </c>
      <c r="R99" s="31">
        <v>670002</v>
      </c>
      <c r="S99" s="31">
        <v>667504</v>
      </c>
      <c r="T99" s="36">
        <f t="shared" si="22"/>
        <v>0.99627165292043907</v>
      </c>
      <c r="U99" s="36">
        <f t="shared" si="23"/>
        <v>1.9324477611940298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1964736</v>
      </c>
      <c r="E101" s="32">
        <f>SUM(E97:E100)</f>
        <v>1964736</v>
      </c>
      <c r="F101" s="32">
        <f>SUM(F97:F100)</f>
        <v>818640</v>
      </c>
      <c r="G101" s="37">
        <f>IF(($D101     =0),0,($F101     /$D101     ))</f>
        <v>0.41666666666666669</v>
      </c>
      <c r="H101" s="32">
        <f>SUM(H97:H100)</f>
        <v>654516</v>
      </c>
      <c r="I101" s="37">
        <f>IF(($D101     =0),0,($H101     /$D101     ))</f>
        <v>0.33313177953679274</v>
      </c>
      <c r="J101" s="32">
        <f>SUM(J97:J100)</f>
        <v>491185</v>
      </c>
      <c r="K101" s="37">
        <f>IF(($E101     =0),0,($J101     /$E101     ))</f>
        <v>0.2500005089742337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1964341</v>
      </c>
      <c r="O101" s="37">
        <f>IF(($E101     =0),0,($N101     /$E101     ))</f>
        <v>0.99979895517769313</v>
      </c>
      <c r="P101" s="32">
        <f>SUM(P97:P100)</f>
        <v>167500</v>
      </c>
      <c r="Q101" s="32">
        <f>SUM(Q97:Q100)</f>
        <v>670002</v>
      </c>
      <c r="R101" s="32">
        <f>SUM(R97:R100)</f>
        <v>670002</v>
      </c>
      <c r="S101" s="32">
        <f>SUM(S97:S100)</f>
        <v>667504</v>
      </c>
      <c r="T101" s="37">
        <f>IF(($R101     =0),0,($S101     /$R101     ))</f>
        <v>0.99627165292043907</v>
      </c>
      <c r="U101" s="37">
        <f>IF(($P101     =0),0,(($J101     /$P101     )-1))</f>
        <v>1.9324477611940298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18024169</v>
      </c>
      <c r="E102" s="32">
        <f>SUM(E88:E90,E92:E95,E97:E100)</f>
        <v>23892085</v>
      </c>
      <c r="F102" s="32">
        <f>SUM(F88:F90,F92:F95,F97:F100)</f>
        <v>3398864</v>
      </c>
      <c r="G102" s="37">
        <f>IF(($D102     =0),0,($F102     /$D102     ))</f>
        <v>0.18857257718788589</v>
      </c>
      <c r="H102" s="32">
        <f>SUM(H88:H90,H92:H95,H97:H100)</f>
        <v>7970272</v>
      </c>
      <c r="I102" s="37">
        <f>IF(($D102     =0),0,($H102     /$D102     ))</f>
        <v>0.44219913827927382</v>
      </c>
      <c r="J102" s="32">
        <f>SUM(J88:J90,J92:J95,J97:J100)</f>
        <v>7734332</v>
      </c>
      <c r="K102" s="37">
        <f>IF(($E102     =0),0,($J102     /$E102     ))</f>
        <v>0.32371942423610162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19103468</v>
      </c>
      <c r="O102" s="37">
        <f>IF(($E102     =0),0,($N102     /$E102     ))</f>
        <v>0.79957308037368857</v>
      </c>
      <c r="P102" s="32">
        <f>SUM(P88:P90,P92:P95,P97:P100)</f>
        <v>6585619</v>
      </c>
      <c r="Q102" s="32">
        <f>SUM(Q88:Q90,Q92:Q95,Q97:Q100)</f>
        <v>16174097</v>
      </c>
      <c r="R102" s="32">
        <f>SUM(R88:R90,R92:R95,R97:R100)</f>
        <v>8510285</v>
      </c>
      <c r="S102" s="32">
        <f>SUM(S88:S90,S92:S95,S97:S100)</f>
        <v>15749820</v>
      </c>
      <c r="T102" s="37">
        <f>IF(($R102     =0),0,($S102     /$R102     ))</f>
        <v>1.8506806763815782</v>
      </c>
      <c r="U102" s="37">
        <f>IF(($P102     =0),0,(($J102     /$P102     )-1))</f>
        <v>0.17442749117432998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244800</v>
      </c>
      <c r="E105" s="31">
        <v>244800</v>
      </c>
      <c r="F105" s="31">
        <v>102259</v>
      </c>
      <c r="G105" s="36">
        <f t="shared" ref="G105:G136" si="24">IF(($D105     =0),0,($F105     /$D105     ))</f>
        <v>0.41772467320261436</v>
      </c>
      <c r="H105" s="31">
        <v>76289</v>
      </c>
      <c r="I105" s="36">
        <f t="shared" ref="I105:I136" si="25">IF(($D105     =0),0,($H105     /$D105     ))</f>
        <v>0.31163807189542486</v>
      </c>
      <c r="J105" s="31">
        <v>116323</v>
      </c>
      <c r="K105" s="36">
        <f t="shared" ref="K105:K136" si="26">IF(($E105     =0),0,($J105     /$E105     ))</f>
        <v>0.47517565359477126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294871</v>
      </c>
      <c r="O105" s="36">
        <f t="shared" ref="O105:O136" si="29">IF(($E105     =0),0,($N105     /$E105     ))</f>
        <v>1.2045383986928104</v>
      </c>
      <c r="P105" s="31">
        <v>61852</v>
      </c>
      <c r="Q105" s="31">
        <v>244800</v>
      </c>
      <c r="R105" s="31">
        <v>244800</v>
      </c>
      <c r="S105" s="31">
        <v>-1860</v>
      </c>
      <c r="T105" s="36">
        <f t="shared" ref="T105:T136" si="30">IF(($R105     =0),0,($S105     /$R105     ))</f>
        <v>-7.5980392156862744E-3</v>
      </c>
      <c r="U105" s="36">
        <f t="shared" ref="U105:U136" si="31">IF(($P105     =0),0,(($J105     /$P105     )-1))</f>
        <v>0.88066675289400509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244800</v>
      </c>
      <c r="E106" s="32">
        <f>E105</f>
        <v>244800</v>
      </c>
      <c r="F106" s="32">
        <f>F105</f>
        <v>102259</v>
      </c>
      <c r="G106" s="37">
        <f t="shared" si="24"/>
        <v>0.41772467320261436</v>
      </c>
      <c r="H106" s="32">
        <f>H105</f>
        <v>76289</v>
      </c>
      <c r="I106" s="37">
        <f t="shared" si="25"/>
        <v>0.31163807189542486</v>
      </c>
      <c r="J106" s="32">
        <f>J105</f>
        <v>116323</v>
      </c>
      <c r="K106" s="37">
        <f t="shared" si="26"/>
        <v>0.47517565359477126</v>
      </c>
      <c r="L106" s="32">
        <f>L105</f>
        <v>0</v>
      </c>
      <c r="M106" s="37">
        <f t="shared" si="27"/>
        <v>0</v>
      </c>
      <c r="N106" s="32">
        <f t="shared" si="28"/>
        <v>294871</v>
      </c>
      <c r="O106" s="37">
        <f t="shared" si="29"/>
        <v>1.2045383986928104</v>
      </c>
      <c r="P106" s="32">
        <f>P105</f>
        <v>61852</v>
      </c>
      <c r="Q106" s="32">
        <f>Q105</f>
        <v>244800</v>
      </c>
      <c r="R106" s="32">
        <f>R105</f>
        <v>244800</v>
      </c>
      <c r="S106" s="32">
        <f>S105</f>
        <v>-1860</v>
      </c>
      <c r="T106" s="37">
        <f t="shared" si="30"/>
        <v>-7.5980392156862744E-3</v>
      </c>
      <c r="U106" s="37">
        <f t="shared" si="31"/>
        <v>0.88066675289400509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415811</v>
      </c>
      <c r="E110" s="31">
        <v>610063</v>
      </c>
      <c r="F110" s="31">
        <v>101785</v>
      </c>
      <c r="G110" s="36">
        <f t="shared" si="24"/>
        <v>0.24478669395470537</v>
      </c>
      <c r="H110" s="31">
        <v>175240</v>
      </c>
      <c r="I110" s="36">
        <f t="shared" si="25"/>
        <v>0.42144147220732497</v>
      </c>
      <c r="J110" s="31">
        <v>159847</v>
      </c>
      <c r="K110" s="36">
        <f t="shared" si="26"/>
        <v>0.26201720150213992</v>
      </c>
      <c r="L110" s="31">
        <v>0</v>
      </c>
      <c r="M110" s="36">
        <f t="shared" si="27"/>
        <v>0</v>
      </c>
      <c r="N110" s="31">
        <f t="shared" si="28"/>
        <v>436872</v>
      </c>
      <c r="O110" s="36">
        <f t="shared" si="29"/>
        <v>0.7161096476921236</v>
      </c>
      <c r="P110" s="31">
        <v>93609</v>
      </c>
      <c r="Q110" s="31">
        <v>398470</v>
      </c>
      <c r="R110" s="31">
        <v>398286</v>
      </c>
      <c r="S110" s="31">
        <v>280432</v>
      </c>
      <c r="T110" s="36">
        <f t="shared" si="30"/>
        <v>0.70409705588446492</v>
      </c>
      <c r="U110" s="36">
        <f t="shared" si="31"/>
        <v>0.70760290143041793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675382</v>
      </c>
      <c r="G111" s="36">
        <f t="shared" si="24"/>
        <v>0</v>
      </c>
      <c r="H111" s="31">
        <v>182208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857590</v>
      </c>
      <c r="O111" s="36">
        <f t="shared" si="29"/>
        <v>0</v>
      </c>
      <c r="P111" s="31">
        <v>675625</v>
      </c>
      <c r="Q111" s="31">
        <v>0</v>
      </c>
      <c r="R111" s="31">
        <v>2192099</v>
      </c>
      <c r="S111" s="31">
        <v>675625</v>
      </c>
      <c r="T111" s="36">
        <f t="shared" si="30"/>
        <v>0.3082091639109365</v>
      </c>
      <c r="U111" s="36">
        <f t="shared" si="31"/>
        <v>-1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415811</v>
      </c>
      <c r="E112" s="32">
        <f>SUM(E107:E111)</f>
        <v>610063</v>
      </c>
      <c r="F112" s="32">
        <f>SUM(F107:F111)</f>
        <v>777167</v>
      </c>
      <c r="G112" s="37">
        <f t="shared" si="24"/>
        <v>1.869039058610763</v>
      </c>
      <c r="H112" s="32">
        <f>SUM(H107:H111)</f>
        <v>357448</v>
      </c>
      <c r="I112" s="37">
        <f t="shared" si="25"/>
        <v>0.85964055784959992</v>
      </c>
      <c r="J112" s="32">
        <f>SUM(J107:J111)</f>
        <v>159847</v>
      </c>
      <c r="K112" s="37">
        <f t="shared" si="26"/>
        <v>0.26201720150213992</v>
      </c>
      <c r="L112" s="32">
        <f>SUM(L107:L111)</f>
        <v>0</v>
      </c>
      <c r="M112" s="37">
        <f t="shared" si="27"/>
        <v>0</v>
      </c>
      <c r="N112" s="32">
        <f t="shared" si="28"/>
        <v>1294462</v>
      </c>
      <c r="O112" s="37">
        <f t="shared" si="29"/>
        <v>2.1218497106036591</v>
      </c>
      <c r="P112" s="32">
        <f>SUM(P107:P111)</f>
        <v>769234</v>
      </c>
      <c r="Q112" s="32">
        <f>SUM(Q107:Q111)</f>
        <v>398470</v>
      </c>
      <c r="R112" s="32">
        <f>SUM(R107:R111)</f>
        <v>2590385</v>
      </c>
      <c r="S112" s="32">
        <f>SUM(S107:S111)</f>
        <v>956057</v>
      </c>
      <c r="T112" s="37">
        <f t="shared" si="30"/>
        <v>0.36907911372247754</v>
      </c>
      <c r="U112" s="37">
        <f t="shared" si="31"/>
        <v>-0.79219977276095443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5572704</v>
      </c>
      <c r="E117" s="31">
        <v>6772704</v>
      </c>
      <c r="F117" s="31">
        <v>185978</v>
      </c>
      <c r="G117" s="36">
        <f t="shared" si="24"/>
        <v>3.3373026810682931E-2</v>
      </c>
      <c r="H117" s="31">
        <v>190947</v>
      </c>
      <c r="I117" s="36">
        <f t="shared" si="25"/>
        <v>3.4264694482247754E-2</v>
      </c>
      <c r="J117" s="31">
        <v>114341</v>
      </c>
      <c r="K117" s="36">
        <f t="shared" si="26"/>
        <v>1.6882621771156691E-2</v>
      </c>
      <c r="L117" s="31">
        <v>0</v>
      </c>
      <c r="M117" s="36">
        <f t="shared" si="27"/>
        <v>0</v>
      </c>
      <c r="N117" s="31">
        <f t="shared" si="28"/>
        <v>491266</v>
      </c>
      <c r="O117" s="36">
        <f t="shared" si="29"/>
        <v>7.2536168714888466E-2</v>
      </c>
      <c r="P117" s="31">
        <v>186831</v>
      </c>
      <c r="Q117" s="31">
        <v>4994435</v>
      </c>
      <c r="R117" s="31">
        <v>4994435</v>
      </c>
      <c r="S117" s="31">
        <v>492801</v>
      </c>
      <c r="T117" s="36">
        <f t="shared" si="30"/>
        <v>9.867001973196167E-2</v>
      </c>
      <c r="U117" s="36">
        <f t="shared" si="31"/>
        <v>-0.38799770915961485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31826</v>
      </c>
      <c r="G120" s="36">
        <f t="shared" si="24"/>
        <v>0</v>
      </c>
      <c r="H120" s="31">
        <v>18646</v>
      </c>
      <c r="I120" s="36">
        <f t="shared" si="25"/>
        <v>0</v>
      </c>
      <c r="J120" s="31">
        <v>5258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55730</v>
      </c>
      <c r="O120" s="36">
        <f t="shared" si="29"/>
        <v>0</v>
      </c>
      <c r="P120" s="31">
        <v>229547</v>
      </c>
      <c r="Q120" s="31">
        <v>428655</v>
      </c>
      <c r="R120" s="31">
        <v>319564</v>
      </c>
      <c r="S120" s="31">
        <v>367638</v>
      </c>
      <c r="T120" s="36">
        <f t="shared" si="30"/>
        <v>1.1504362193488629</v>
      </c>
      <c r="U120" s="36">
        <f t="shared" si="31"/>
        <v>-0.97709401560464737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5572704</v>
      </c>
      <c r="E121" s="32">
        <f>SUM(E113:E120)</f>
        <v>6772704</v>
      </c>
      <c r="F121" s="32">
        <f>SUM(F113:F120)</f>
        <v>217804</v>
      </c>
      <c r="G121" s="37">
        <f t="shared" si="24"/>
        <v>3.908407839354109E-2</v>
      </c>
      <c r="H121" s="32">
        <f>SUM(H113:H120)</f>
        <v>209593</v>
      </c>
      <c r="I121" s="37">
        <f t="shared" si="25"/>
        <v>3.7610646465342498E-2</v>
      </c>
      <c r="J121" s="32">
        <f>SUM(J113:J120)</f>
        <v>119599</v>
      </c>
      <c r="K121" s="37">
        <f t="shared" si="26"/>
        <v>1.7658973432177164E-2</v>
      </c>
      <c r="L121" s="32">
        <f>SUM(L113:L120)</f>
        <v>0</v>
      </c>
      <c r="M121" s="37">
        <f t="shared" si="27"/>
        <v>0</v>
      </c>
      <c r="N121" s="32">
        <f t="shared" si="28"/>
        <v>546996</v>
      </c>
      <c r="O121" s="37">
        <f t="shared" si="29"/>
        <v>8.0764787594437906E-2</v>
      </c>
      <c r="P121" s="32">
        <f>SUM(P113:P120)</f>
        <v>416378</v>
      </c>
      <c r="Q121" s="32">
        <f>SUM(Q113:Q120)</f>
        <v>5423090</v>
      </c>
      <c r="R121" s="32">
        <f>SUM(R113:R120)</f>
        <v>5313999</v>
      </c>
      <c r="S121" s="32">
        <f>SUM(S113:S120)</f>
        <v>860439</v>
      </c>
      <c r="T121" s="37">
        <f t="shared" si="30"/>
        <v>0.16191930032354165</v>
      </c>
      <c r="U121" s="37">
        <f t="shared" si="31"/>
        <v>-0.71276340248524184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4348</v>
      </c>
      <c r="F131" s="31">
        <v>0</v>
      </c>
      <c r="G131" s="36">
        <f t="shared" si="24"/>
        <v>0</v>
      </c>
      <c r="H131" s="31">
        <v>4348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4348</v>
      </c>
      <c r="O131" s="36">
        <f t="shared" si="29"/>
        <v>1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4348</v>
      </c>
      <c r="F132" s="32">
        <f>SUM(F127:F131)</f>
        <v>0</v>
      </c>
      <c r="G132" s="37">
        <f t="shared" si="24"/>
        <v>0</v>
      </c>
      <c r="H132" s="32">
        <f>SUM(H127:H131)</f>
        <v>4348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4348</v>
      </c>
      <c r="O132" s="37">
        <f t="shared" si="29"/>
        <v>1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0</v>
      </c>
      <c r="E133" s="31">
        <v>0</v>
      </c>
      <c r="F133" s="31">
        <v>0</v>
      </c>
      <c r="G133" s="36">
        <f t="shared" si="24"/>
        <v>0</v>
      </c>
      <c r="H133" s="31">
        <v>0</v>
      </c>
      <c r="I133" s="36">
        <f t="shared" si="25"/>
        <v>0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0</v>
      </c>
      <c r="O133" s="36">
        <f t="shared" si="29"/>
        <v>0</v>
      </c>
      <c r="P133" s="31">
        <v>0</v>
      </c>
      <c r="Q133" s="31">
        <v>0</v>
      </c>
      <c r="R133" s="31">
        <v>0</v>
      </c>
      <c r="S133" s="31">
        <v>0</v>
      </c>
      <c r="T133" s="36">
        <f t="shared" si="30"/>
        <v>0</v>
      </c>
      <c r="U133" s="36">
        <f t="shared" si="31"/>
        <v>0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0</v>
      </c>
      <c r="E137" s="32">
        <f>SUM(E133:E136)</f>
        <v>0</v>
      </c>
      <c r="F137" s="32">
        <f>SUM(F133:F136)</f>
        <v>0</v>
      </c>
      <c r="G137" s="37">
        <f t="shared" ref="G137:G170" si="32">IF(($D137     =0),0,($F137     /$D137     ))</f>
        <v>0</v>
      </c>
      <c r="H137" s="32">
        <f>SUM(H133:H136)</f>
        <v>0</v>
      </c>
      <c r="I137" s="37">
        <f t="shared" ref="I137:I170" si="33">IF(($D137     =0),0,($H137     /$D137     ))</f>
        <v>0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0</v>
      </c>
      <c r="O137" s="37">
        <f t="shared" ref="O137:O170" si="37">IF(($E137     =0),0,($N137     /$E137     ))</f>
        <v>0</v>
      </c>
      <c r="P137" s="32">
        <f>SUM(P133:P136)</f>
        <v>0</v>
      </c>
      <c r="Q137" s="32">
        <f>SUM(Q133:Q136)</f>
        <v>0</v>
      </c>
      <c r="R137" s="32">
        <f>SUM(R133:R136)</f>
        <v>0</v>
      </c>
      <c r="S137" s="32">
        <f>SUM(S133:S136)</f>
        <v>0</v>
      </c>
      <c r="T137" s="37">
        <f t="shared" ref="T137:T170" si="38">IF(($R137     =0),0,($S137     /$R137     ))</f>
        <v>0</v>
      </c>
      <c r="U137" s="37">
        <f t="shared" ref="U137:U170" si="39">IF(($P137     =0),0,(($J137     /$P137     )-1))</f>
        <v>0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32"/>
        <v>0</v>
      </c>
      <c r="H144" s="32">
        <f>SUM(H138:H143)</f>
        <v>0</v>
      </c>
      <c r="I144" s="37">
        <f t="shared" si="33"/>
        <v>0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0</v>
      </c>
      <c r="O144" s="37">
        <f t="shared" si="37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8"/>
        <v>0</v>
      </c>
      <c r="U144" s="37">
        <f t="shared" si="39"/>
        <v>0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2092</v>
      </c>
      <c r="G146" s="36">
        <f t="shared" si="32"/>
        <v>0</v>
      </c>
      <c r="H146" s="31">
        <v>1395</v>
      </c>
      <c r="I146" s="36">
        <f t="shared" si="33"/>
        <v>0</v>
      </c>
      <c r="J146" s="31">
        <v>1047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4534</v>
      </c>
      <c r="O146" s="36">
        <f t="shared" si="37"/>
        <v>0</v>
      </c>
      <c r="P146" s="31">
        <v>334</v>
      </c>
      <c r="Q146" s="31">
        <v>0</v>
      </c>
      <c r="R146" s="31">
        <v>0</v>
      </c>
      <c r="S146" s="31">
        <v>839</v>
      </c>
      <c r="T146" s="36">
        <f t="shared" si="38"/>
        <v>0</v>
      </c>
      <c r="U146" s="36">
        <f t="shared" si="39"/>
        <v>2.1347305389221556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2092</v>
      </c>
      <c r="G150" s="37">
        <f t="shared" si="32"/>
        <v>0</v>
      </c>
      <c r="H150" s="32">
        <f>SUM(H145:H149)</f>
        <v>1395</v>
      </c>
      <c r="I150" s="37">
        <f t="shared" si="33"/>
        <v>0</v>
      </c>
      <c r="J150" s="32">
        <f>SUM(J145:J149)</f>
        <v>1047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4534</v>
      </c>
      <c r="O150" s="37">
        <f t="shared" si="37"/>
        <v>0</v>
      </c>
      <c r="P150" s="32">
        <f>SUM(P145:P149)</f>
        <v>334</v>
      </c>
      <c r="Q150" s="32">
        <f>SUM(Q145:Q149)</f>
        <v>0</v>
      </c>
      <c r="R150" s="32">
        <f>SUM(R145:R149)</f>
        <v>0</v>
      </c>
      <c r="S150" s="32">
        <f>SUM(S145:S149)</f>
        <v>839</v>
      </c>
      <c r="T150" s="37">
        <f t="shared" si="38"/>
        <v>0</v>
      </c>
      <c r="U150" s="37">
        <f t="shared" si="39"/>
        <v>2.1347305389221556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79600</v>
      </c>
      <c r="E152" s="31">
        <v>79600</v>
      </c>
      <c r="F152" s="31">
        <v>17100</v>
      </c>
      <c r="G152" s="36">
        <f t="shared" si="32"/>
        <v>0.21482412060301506</v>
      </c>
      <c r="H152" s="31">
        <v>17100</v>
      </c>
      <c r="I152" s="36">
        <f t="shared" si="33"/>
        <v>0.21482412060301506</v>
      </c>
      <c r="J152" s="31">
        <v>17100</v>
      </c>
      <c r="K152" s="36">
        <f t="shared" si="34"/>
        <v>0.21482412060301506</v>
      </c>
      <c r="L152" s="31">
        <v>0</v>
      </c>
      <c r="M152" s="36">
        <f t="shared" si="35"/>
        <v>0</v>
      </c>
      <c r="N152" s="31">
        <f t="shared" si="36"/>
        <v>51300</v>
      </c>
      <c r="O152" s="36">
        <f t="shared" si="37"/>
        <v>0.64447236180904521</v>
      </c>
      <c r="P152" s="31">
        <v>13650</v>
      </c>
      <c r="Q152" s="31">
        <v>65800</v>
      </c>
      <c r="R152" s="31">
        <v>65899</v>
      </c>
      <c r="S152" s="31">
        <v>217062</v>
      </c>
      <c r="T152" s="36">
        <f t="shared" si="38"/>
        <v>3.2938587838965692</v>
      </c>
      <c r="U152" s="36">
        <f t="shared" si="39"/>
        <v>0.25274725274725274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5995101</v>
      </c>
      <c r="E156" s="31">
        <v>6089785</v>
      </c>
      <c r="F156" s="31">
        <v>2476445</v>
      </c>
      <c r="G156" s="36">
        <f t="shared" si="32"/>
        <v>0.41307811161146407</v>
      </c>
      <c r="H156" s="31">
        <v>2003255</v>
      </c>
      <c r="I156" s="36">
        <f t="shared" si="33"/>
        <v>0.33414866571889279</v>
      </c>
      <c r="J156" s="31">
        <v>1483603</v>
      </c>
      <c r="K156" s="36">
        <f t="shared" si="34"/>
        <v>0.24362157284698885</v>
      </c>
      <c r="L156" s="31">
        <v>0</v>
      </c>
      <c r="M156" s="36">
        <f t="shared" si="35"/>
        <v>0</v>
      </c>
      <c r="N156" s="31">
        <f t="shared" si="36"/>
        <v>5963303</v>
      </c>
      <c r="O156" s="36">
        <f t="shared" si="37"/>
        <v>0.97923046544336134</v>
      </c>
      <c r="P156" s="31">
        <v>1431707</v>
      </c>
      <c r="Q156" s="31">
        <v>5605792</v>
      </c>
      <c r="R156" s="31">
        <v>5669107</v>
      </c>
      <c r="S156" s="31">
        <v>5630760</v>
      </c>
      <c r="T156" s="36">
        <f t="shared" si="38"/>
        <v>0.99323579533778428</v>
      </c>
      <c r="U156" s="36">
        <f t="shared" si="39"/>
        <v>3.6247640054843711E-2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6074701</v>
      </c>
      <c r="E157" s="32">
        <f>SUM(E151:E156)</f>
        <v>6169385</v>
      </c>
      <c r="F157" s="32">
        <f>SUM(F151:F156)</f>
        <v>2493545</v>
      </c>
      <c r="G157" s="37">
        <f t="shared" si="32"/>
        <v>0.41048028536713166</v>
      </c>
      <c r="H157" s="32">
        <f>SUM(H151:H156)</f>
        <v>2020355</v>
      </c>
      <c r="I157" s="37">
        <f t="shared" si="33"/>
        <v>0.33258509348855192</v>
      </c>
      <c r="J157" s="32">
        <f>SUM(J151:J156)</f>
        <v>1500703</v>
      </c>
      <c r="K157" s="37">
        <f t="shared" si="34"/>
        <v>0.24325001600645768</v>
      </c>
      <c r="L157" s="32">
        <f>SUM(L151:L156)</f>
        <v>0</v>
      </c>
      <c r="M157" s="37">
        <f t="shared" si="35"/>
        <v>0</v>
      </c>
      <c r="N157" s="32">
        <f t="shared" si="36"/>
        <v>6014603</v>
      </c>
      <c r="O157" s="37">
        <f t="shared" si="37"/>
        <v>0.9749112755971624</v>
      </c>
      <c r="P157" s="32">
        <f>SUM(P151:P156)</f>
        <v>1445357</v>
      </c>
      <c r="Q157" s="32">
        <f>SUM(Q151:Q156)</f>
        <v>5671592</v>
      </c>
      <c r="R157" s="32">
        <f>SUM(R151:R156)</f>
        <v>5735006</v>
      </c>
      <c r="S157" s="32">
        <f>SUM(S151:S156)</f>
        <v>5847822</v>
      </c>
      <c r="T157" s="37">
        <f t="shared" si="38"/>
        <v>1.0196714702652447</v>
      </c>
      <c r="U157" s="37">
        <f t="shared" si="39"/>
        <v>3.8292269660713529E-2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2186100</v>
      </c>
      <c r="E159" s="31">
        <v>2186100</v>
      </c>
      <c r="F159" s="31">
        <v>910879</v>
      </c>
      <c r="G159" s="36">
        <f t="shared" si="32"/>
        <v>0.4166684964091304</v>
      </c>
      <c r="H159" s="31">
        <v>728700</v>
      </c>
      <c r="I159" s="36">
        <f t="shared" si="33"/>
        <v>0.33333333333333331</v>
      </c>
      <c r="J159" s="31">
        <v>546521</v>
      </c>
      <c r="K159" s="36">
        <f t="shared" si="34"/>
        <v>0.24999817025753626</v>
      </c>
      <c r="L159" s="31">
        <v>0</v>
      </c>
      <c r="M159" s="36">
        <f t="shared" si="35"/>
        <v>0</v>
      </c>
      <c r="N159" s="31">
        <f t="shared" si="36"/>
        <v>2186100</v>
      </c>
      <c r="O159" s="36">
        <f t="shared" si="37"/>
        <v>1</v>
      </c>
      <c r="P159" s="31">
        <v>524145</v>
      </c>
      <c r="Q159" s="31">
        <v>2082000</v>
      </c>
      <c r="R159" s="31">
        <v>2082000</v>
      </c>
      <c r="S159" s="31">
        <v>2082000</v>
      </c>
      <c r="T159" s="36">
        <f t="shared" si="38"/>
        <v>1</v>
      </c>
      <c r="U159" s="36">
        <f t="shared" si="39"/>
        <v>4.2690476871857896E-2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2186100</v>
      </c>
      <c r="E163" s="32">
        <f>SUM(E158:E162)</f>
        <v>2186100</v>
      </c>
      <c r="F163" s="32">
        <f>SUM(F158:F162)</f>
        <v>910879</v>
      </c>
      <c r="G163" s="37">
        <f t="shared" si="32"/>
        <v>0.4166684964091304</v>
      </c>
      <c r="H163" s="32">
        <f>SUM(H158:H162)</f>
        <v>728700</v>
      </c>
      <c r="I163" s="37">
        <f t="shared" si="33"/>
        <v>0.33333333333333331</v>
      </c>
      <c r="J163" s="32">
        <f>SUM(J158:J162)</f>
        <v>546521</v>
      </c>
      <c r="K163" s="37">
        <f t="shared" si="34"/>
        <v>0.24999817025753626</v>
      </c>
      <c r="L163" s="32">
        <f>SUM(L158:L162)</f>
        <v>0</v>
      </c>
      <c r="M163" s="37">
        <f t="shared" si="35"/>
        <v>0</v>
      </c>
      <c r="N163" s="32">
        <f t="shared" si="36"/>
        <v>2186100</v>
      </c>
      <c r="O163" s="37">
        <f t="shared" si="37"/>
        <v>1</v>
      </c>
      <c r="P163" s="32">
        <f>SUM(P158:P162)</f>
        <v>524145</v>
      </c>
      <c r="Q163" s="32">
        <f>SUM(Q158:Q162)</f>
        <v>2082000</v>
      </c>
      <c r="R163" s="32">
        <f>SUM(R158:R162)</f>
        <v>2082000</v>
      </c>
      <c r="S163" s="32">
        <f>SUM(S158:S162)</f>
        <v>2082000</v>
      </c>
      <c r="T163" s="37">
        <f t="shared" si="38"/>
        <v>1</v>
      </c>
      <c r="U163" s="37">
        <f t="shared" si="39"/>
        <v>4.2690476871857896E-2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14494116</v>
      </c>
      <c r="E170" s="32">
        <f>SUM(E105,E107:E111,E113:E120,E122:E125,E127:E131,E133:E136,E138:E143,E145:E149,E151:E156,E158:E162,E164:E168)</f>
        <v>15987400</v>
      </c>
      <c r="F170" s="32">
        <f>SUM(F105,F107:F111,F113:F120,F122:F125,F127:F131,F133:F136,F138:F143,F145:F149,F151:F156,F158:F162,F164:F168)</f>
        <v>4503746</v>
      </c>
      <c r="G170" s="37">
        <f t="shared" si="32"/>
        <v>0.31072926420624758</v>
      </c>
      <c r="H170" s="32">
        <f>SUM(H105,H107:H111,H113:H120,H122:H125,H127:H131,H133:H136,H138:H143,H145:H149,H151:H156,H158:H162,H164:H168)</f>
        <v>3398128</v>
      </c>
      <c r="I170" s="37">
        <f t="shared" si="33"/>
        <v>0.23444879287567452</v>
      </c>
      <c r="J170" s="32">
        <f>SUM(J105,J107:J111,J113:J120,J122:J125,J127:J131,J133:J136,J138:J143,J145:J149,J151:J156,J158:J162,J164:J168)</f>
        <v>2444040</v>
      </c>
      <c r="K170" s="37">
        <f t="shared" si="34"/>
        <v>0.15287288739882657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10345914</v>
      </c>
      <c r="O170" s="37">
        <f t="shared" si="37"/>
        <v>0.6471292392759298</v>
      </c>
      <c r="P170" s="32">
        <f>SUM(P105,P107:P111,P113:P120,P122:P125,P127:P131,P133:P136,P138:P143,P145:P149,P151:P156,P158:P162,P164:P168)</f>
        <v>3217300</v>
      </c>
      <c r="Q170" s="32">
        <f>SUM(Q105,Q107:Q111,Q113:Q120,Q122:Q125,Q127:Q131,Q133:Q136,Q138:Q143,Q145:Q149,Q151:Q156,Q158:Q162,Q164:Q168)</f>
        <v>13819952</v>
      </c>
      <c r="R170" s="32">
        <f>SUM(R105,R107:R111,R113:R120,R122:R125,R127:R131,R133:R136,R138:R143,R145:R149,R151:R156,R158:R162,R164:R168)</f>
        <v>15966190</v>
      </c>
      <c r="S170" s="32">
        <f>SUM(S105,S107:S111,S113:S120,S122:S125,S127:S131,S133:S136,S138:S143,S145:S149,S151:S156,S158:S162,S164:S168)</f>
        <v>9745297</v>
      </c>
      <c r="T170" s="37">
        <f t="shared" si="38"/>
        <v>0.61037085240749356</v>
      </c>
      <c r="U170" s="37">
        <f t="shared" si="39"/>
        <v>-0.24034438815155568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4281290</v>
      </c>
      <c r="E184" s="31">
        <v>4281290</v>
      </c>
      <c r="F184" s="31">
        <v>1088876</v>
      </c>
      <c r="G184" s="36">
        <f t="shared" si="40"/>
        <v>0.25433362374424529</v>
      </c>
      <c r="H184" s="31">
        <v>837483</v>
      </c>
      <c r="I184" s="36">
        <f t="shared" si="41"/>
        <v>0.1956146395128571</v>
      </c>
      <c r="J184" s="31">
        <v>799696</v>
      </c>
      <c r="K184" s="36">
        <f t="shared" si="42"/>
        <v>0.18678856139154321</v>
      </c>
      <c r="L184" s="31">
        <v>0</v>
      </c>
      <c r="M184" s="36">
        <f t="shared" si="43"/>
        <v>0</v>
      </c>
      <c r="N184" s="31">
        <f t="shared" si="44"/>
        <v>2726055</v>
      </c>
      <c r="O184" s="36">
        <f t="shared" si="45"/>
        <v>0.63673682464864567</v>
      </c>
      <c r="P184" s="31">
        <v>1642666</v>
      </c>
      <c r="Q184" s="31">
        <v>1000000</v>
      </c>
      <c r="R184" s="31">
        <v>1950000</v>
      </c>
      <c r="S184" s="31">
        <v>3211744</v>
      </c>
      <c r="T184" s="36">
        <f t="shared" si="46"/>
        <v>1.6470482051282052</v>
      </c>
      <c r="U184" s="36">
        <f t="shared" si="47"/>
        <v>-0.51317188034573058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4281290</v>
      </c>
      <c r="E185" s="32">
        <f>SUM(E180:E184)</f>
        <v>4281290</v>
      </c>
      <c r="F185" s="32">
        <f>SUM(F180:F184)</f>
        <v>1088876</v>
      </c>
      <c r="G185" s="37">
        <f t="shared" si="40"/>
        <v>0.25433362374424529</v>
      </c>
      <c r="H185" s="32">
        <f>SUM(H180:H184)</f>
        <v>837483</v>
      </c>
      <c r="I185" s="37">
        <f t="shared" si="41"/>
        <v>0.1956146395128571</v>
      </c>
      <c r="J185" s="32">
        <f>SUM(J180:J184)</f>
        <v>799696</v>
      </c>
      <c r="K185" s="37">
        <f t="shared" si="42"/>
        <v>0.18678856139154321</v>
      </c>
      <c r="L185" s="32">
        <f>SUM(L180:L184)</f>
        <v>0</v>
      </c>
      <c r="M185" s="37">
        <f t="shared" si="43"/>
        <v>0</v>
      </c>
      <c r="N185" s="32">
        <f t="shared" si="44"/>
        <v>2726055</v>
      </c>
      <c r="O185" s="37">
        <f t="shared" si="45"/>
        <v>0.63673682464864567</v>
      </c>
      <c r="P185" s="32">
        <f>SUM(P180:P184)</f>
        <v>1642666</v>
      </c>
      <c r="Q185" s="32">
        <f>SUM(Q180:Q184)</f>
        <v>1000000</v>
      </c>
      <c r="R185" s="32">
        <f>SUM(R180:R184)</f>
        <v>1950000</v>
      </c>
      <c r="S185" s="32">
        <f>SUM(S180:S184)</f>
        <v>3211744</v>
      </c>
      <c r="T185" s="37">
        <f t="shared" si="46"/>
        <v>1.6470482051282052</v>
      </c>
      <c r="U185" s="37">
        <f t="shared" si="47"/>
        <v>-0.51317188034573058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2417049</v>
      </c>
      <c r="E188" s="31">
        <v>1816217</v>
      </c>
      <c r="F188" s="31">
        <v>139478</v>
      </c>
      <c r="G188" s="36">
        <f t="shared" si="40"/>
        <v>5.7705905010614185E-2</v>
      </c>
      <c r="H188" s="31">
        <v>127696</v>
      </c>
      <c r="I188" s="36">
        <f t="shared" si="41"/>
        <v>5.2831365851499078E-2</v>
      </c>
      <c r="J188" s="31">
        <v>411099</v>
      </c>
      <c r="K188" s="36">
        <f t="shared" si="42"/>
        <v>0.22634905410531891</v>
      </c>
      <c r="L188" s="31">
        <v>0</v>
      </c>
      <c r="M188" s="36">
        <f t="shared" si="43"/>
        <v>0</v>
      </c>
      <c r="N188" s="31">
        <f t="shared" si="44"/>
        <v>678273</v>
      </c>
      <c r="O188" s="36">
        <f t="shared" si="45"/>
        <v>0.37345372276550654</v>
      </c>
      <c r="P188" s="31">
        <v>279208</v>
      </c>
      <c r="Q188" s="31">
        <v>1442615</v>
      </c>
      <c r="R188" s="31">
        <v>1547035</v>
      </c>
      <c r="S188" s="31">
        <v>425866</v>
      </c>
      <c r="T188" s="36">
        <f t="shared" si="46"/>
        <v>0.27527883984525237</v>
      </c>
      <c r="U188" s="36">
        <f t="shared" si="47"/>
        <v>0.47237543336867138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16455</v>
      </c>
      <c r="E189" s="31">
        <v>16455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16455</v>
      </c>
      <c r="R189" s="31">
        <v>16455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9637000</v>
      </c>
      <c r="E190" s="31">
        <v>6511000</v>
      </c>
      <c r="F190" s="31">
        <v>4015422</v>
      </c>
      <c r="G190" s="36">
        <f t="shared" si="40"/>
        <v>0.4166672200892394</v>
      </c>
      <c r="H190" s="31">
        <v>3212333</v>
      </c>
      <c r="I190" s="36">
        <f t="shared" si="41"/>
        <v>0.33333329874442252</v>
      </c>
      <c r="J190" s="31">
        <v>2409244</v>
      </c>
      <c r="K190" s="36">
        <f t="shared" si="42"/>
        <v>0.37002672400552911</v>
      </c>
      <c r="L190" s="31">
        <v>0</v>
      </c>
      <c r="M190" s="36">
        <f t="shared" si="43"/>
        <v>0</v>
      </c>
      <c r="N190" s="31">
        <f t="shared" si="44"/>
        <v>9636999</v>
      </c>
      <c r="O190" s="36">
        <f t="shared" si="45"/>
        <v>1.4801104285056059</v>
      </c>
      <c r="P190" s="31">
        <v>2295994</v>
      </c>
      <c r="Q190" s="31">
        <v>9184000</v>
      </c>
      <c r="R190" s="31">
        <v>9854000</v>
      </c>
      <c r="S190" s="31">
        <v>9183999</v>
      </c>
      <c r="T190" s="36">
        <f t="shared" si="46"/>
        <v>0.93200720519585956</v>
      </c>
      <c r="U190" s="36">
        <f t="shared" si="47"/>
        <v>4.9325041790178936E-2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12070504</v>
      </c>
      <c r="E191" s="32">
        <f>SUM(E186:E190)</f>
        <v>8343672</v>
      </c>
      <c r="F191" s="32">
        <f>SUM(F186:F190)</f>
        <v>4154900</v>
      </c>
      <c r="G191" s="37">
        <f t="shared" si="40"/>
        <v>0.34421926375236694</v>
      </c>
      <c r="H191" s="32">
        <f>SUM(H186:H190)</f>
        <v>3340029</v>
      </c>
      <c r="I191" s="37">
        <f t="shared" si="41"/>
        <v>0.27670998659210916</v>
      </c>
      <c r="J191" s="32">
        <f>SUM(J186:J190)</f>
        <v>2820343</v>
      </c>
      <c r="K191" s="37">
        <f t="shared" si="42"/>
        <v>0.33802179663821874</v>
      </c>
      <c r="L191" s="32">
        <f>SUM(L186:L190)</f>
        <v>0</v>
      </c>
      <c r="M191" s="37">
        <f t="shared" si="43"/>
        <v>0</v>
      </c>
      <c r="N191" s="32">
        <f t="shared" si="44"/>
        <v>10315272</v>
      </c>
      <c r="O191" s="37">
        <f t="shared" si="45"/>
        <v>1.236298838209364</v>
      </c>
      <c r="P191" s="32">
        <f>SUM(P186:P190)</f>
        <v>2575202</v>
      </c>
      <c r="Q191" s="32">
        <f>SUM(Q186:Q190)</f>
        <v>10643070</v>
      </c>
      <c r="R191" s="32">
        <f>SUM(R186:R190)</f>
        <v>11417490</v>
      </c>
      <c r="S191" s="32">
        <f>SUM(S186:S190)</f>
        <v>9609865</v>
      </c>
      <c r="T191" s="37">
        <f t="shared" si="46"/>
        <v>0.84167930079203046</v>
      </c>
      <c r="U191" s="37">
        <f t="shared" si="47"/>
        <v>9.5192920788349733E-2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0</v>
      </c>
      <c r="O198" s="37">
        <f t="shared" si="45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6"/>
        <v>0</v>
      </c>
      <c r="U198" s="37">
        <f t="shared" si="47"/>
        <v>0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832144</v>
      </c>
      <c r="E200" s="31">
        <v>832144</v>
      </c>
      <c r="F200" s="31">
        <v>319711</v>
      </c>
      <c r="G200" s="36">
        <f t="shared" si="40"/>
        <v>0.38420153242707994</v>
      </c>
      <c r="H200" s="31">
        <v>284294</v>
      </c>
      <c r="I200" s="36">
        <f t="shared" si="41"/>
        <v>0.34164038916341405</v>
      </c>
      <c r="J200" s="31">
        <v>228415</v>
      </c>
      <c r="K200" s="36">
        <f t="shared" si="42"/>
        <v>0.27448975177373147</v>
      </c>
      <c r="L200" s="31">
        <v>0</v>
      </c>
      <c r="M200" s="36">
        <f t="shared" si="43"/>
        <v>0</v>
      </c>
      <c r="N200" s="31">
        <f t="shared" si="44"/>
        <v>832420</v>
      </c>
      <c r="O200" s="36">
        <f t="shared" si="45"/>
        <v>1.0003316733642253</v>
      </c>
      <c r="P200" s="31">
        <v>229507</v>
      </c>
      <c r="Q200" s="31">
        <v>836407</v>
      </c>
      <c r="R200" s="31">
        <v>836407</v>
      </c>
      <c r="S200" s="31">
        <v>3767290</v>
      </c>
      <c r="T200" s="36">
        <f t="shared" si="46"/>
        <v>4.5041349486553797</v>
      </c>
      <c r="U200" s="36">
        <f t="shared" si="47"/>
        <v>-4.7580248097007782E-3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832144</v>
      </c>
      <c r="E204" s="32">
        <f>SUM(E199:E203)</f>
        <v>832144</v>
      </c>
      <c r="F204" s="32">
        <f>SUM(F199:F203)</f>
        <v>319711</v>
      </c>
      <c r="G204" s="37">
        <f t="shared" si="40"/>
        <v>0.38420153242707994</v>
      </c>
      <c r="H204" s="32">
        <f>SUM(H199:H203)</f>
        <v>284294</v>
      </c>
      <c r="I204" s="37">
        <f t="shared" si="41"/>
        <v>0.34164038916341405</v>
      </c>
      <c r="J204" s="32">
        <f>SUM(J199:J203)</f>
        <v>228415</v>
      </c>
      <c r="K204" s="37">
        <f t="shared" si="42"/>
        <v>0.27448975177373147</v>
      </c>
      <c r="L204" s="32">
        <f>SUM(L199:L203)</f>
        <v>0</v>
      </c>
      <c r="M204" s="37">
        <f t="shared" si="43"/>
        <v>0</v>
      </c>
      <c r="N204" s="32">
        <f t="shared" si="44"/>
        <v>832420</v>
      </c>
      <c r="O204" s="37">
        <f t="shared" si="45"/>
        <v>1.0003316733642253</v>
      </c>
      <c r="P204" s="32">
        <f>SUM(P199:P203)</f>
        <v>229507</v>
      </c>
      <c r="Q204" s="32">
        <f>SUM(Q199:Q203)</f>
        <v>836407</v>
      </c>
      <c r="R204" s="32">
        <f>SUM(R199:R203)</f>
        <v>836407</v>
      </c>
      <c r="S204" s="32">
        <f>SUM(S199:S203)</f>
        <v>3767290</v>
      </c>
      <c r="T204" s="37">
        <f t="shared" si="46"/>
        <v>4.5041349486553797</v>
      </c>
      <c r="U204" s="37">
        <f t="shared" si="47"/>
        <v>-4.7580248097007782E-3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17183938</v>
      </c>
      <c r="E205" s="32">
        <f>SUM(E173:E178,E180:E184,E186:E190,E192:E197,E199:E203)</f>
        <v>13457106</v>
      </c>
      <c r="F205" s="32">
        <f>SUM(F173:F178,F180:F184,F186:F190,F192:F197,F199:F203)</f>
        <v>5563487</v>
      </c>
      <c r="G205" s="37">
        <f t="shared" si="40"/>
        <v>0.32376088647433432</v>
      </c>
      <c r="H205" s="32">
        <f>SUM(H173:H178,H180:H184,H186:H190,H192:H197,H199:H203)</f>
        <v>4461806</v>
      </c>
      <c r="I205" s="37">
        <f t="shared" si="41"/>
        <v>0.25964979622249568</v>
      </c>
      <c r="J205" s="32">
        <f>SUM(J173:J178,J180:J184,J186:J190,J192:J197,J199:J203)</f>
        <v>3848454</v>
      </c>
      <c r="K205" s="37">
        <f t="shared" si="42"/>
        <v>0.28597931828730488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13873747</v>
      </c>
      <c r="O205" s="37">
        <f t="shared" si="45"/>
        <v>1.0309606686608548</v>
      </c>
      <c r="P205" s="32">
        <f>SUM(P173:P178,P180:P184,P186:P190,P192:P197,P199:P203)</f>
        <v>4447375</v>
      </c>
      <c r="Q205" s="32">
        <f>SUM(Q173:Q178,Q180:Q184,Q186:Q190,Q192:Q197,Q199:Q203)</f>
        <v>12479477</v>
      </c>
      <c r="R205" s="32">
        <f>SUM(R173:R178,R180:R184,R186:R190,R192:R197,R199:R203)</f>
        <v>14203897</v>
      </c>
      <c r="S205" s="32">
        <f>SUM(S173:S178,S180:S184,S186:S190,S192:S197,S199:S203)</f>
        <v>16588899</v>
      </c>
      <c r="T205" s="37">
        <f t="shared" si="46"/>
        <v>1.1679118061754461</v>
      </c>
      <c r="U205" s="37">
        <f t="shared" si="47"/>
        <v>-0.134668428005284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0</v>
      </c>
      <c r="E216" s="32">
        <f>SUM(E208:E215)</f>
        <v>0</v>
      </c>
      <c r="F216" s="32">
        <f>SUM(F208:F215)</f>
        <v>0</v>
      </c>
      <c r="G216" s="37">
        <f t="shared" si="48"/>
        <v>0</v>
      </c>
      <c r="H216" s="32">
        <f>SUM(H208:H215)</f>
        <v>0</v>
      </c>
      <c r="I216" s="37">
        <f t="shared" si="49"/>
        <v>0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0</v>
      </c>
      <c r="O216" s="37">
        <f t="shared" si="53"/>
        <v>0</v>
      </c>
      <c r="P216" s="32">
        <f>SUM(P208:P215)</f>
        <v>0</v>
      </c>
      <c r="Q216" s="32">
        <f>SUM(Q208:Q215)</f>
        <v>0</v>
      </c>
      <c r="R216" s="32">
        <f>SUM(R208:R215)</f>
        <v>0</v>
      </c>
      <c r="S216" s="32">
        <f>SUM(S208:S215)</f>
        <v>0</v>
      </c>
      <c r="T216" s="37">
        <f t="shared" si="54"/>
        <v>0</v>
      </c>
      <c r="U216" s="37">
        <f t="shared" si="55"/>
        <v>0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1448993</v>
      </c>
      <c r="E218" s="31">
        <v>391179</v>
      </c>
      <c r="F218" s="31">
        <v>251716</v>
      </c>
      <c r="G218" s="36">
        <f t="shared" si="48"/>
        <v>0.17371788545562331</v>
      </c>
      <c r="H218" s="31">
        <v>165604</v>
      </c>
      <c r="I218" s="36">
        <f t="shared" si="49"/>
        <v>0.11428902693111699</v>
      </c>
      <c r="J218" s="31">
        <v>128100</v>
      </c>
      <c r="K218" s="36">
        <f t="shared" si="50"/>
        <v>0.32747156672520766</v>
      </c>
      <c r="L218" s="31">
        <v>0</v>
      </c>
      <c r="M218" s="36">
        <f t="shared" si="51"/>
        <v>0</v>
      </c>
      <c r="N218" s="31">
        <f t="shared" si="52"/>
        <v>545420</v>
      </c>
      <c r="O218" s="36">
        <f t="shared" si="53"/>
        <v>1.3942977511573986</v>
      </c>
      <c r="P218" s="31">
        <v>63016</v>
      </c>
      <c r="Q218" s="31">
        <v>104137</v>
      </c>
      <c r="R218" s="31">
        <v>1380725</v>
      </c>
      <c r="S218" s="31">
        <v>753379</v>
      </c>
      <c r="T218" s="36">
        <f t="shared" si="54"/>
        <v>0.54564015281826572</v>
      </c>
      <c r="U218" s="36">
        <f t="shared" si="55"/>
        <v>1.0328170623333754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1000</v>
      </c>
      <c r="G219" s="36">
        <f t="shared" si="48"/>
        <v>0</v>
      </c>
      <c r="H219" s="31">
        <v>2000</v>
      </c>
      <c r="I219" s="36">
        <f t="shared" si="49"/>
        <v>0</v>
      </c>
      <c r="J219" s="31">
        <v>800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3800</v>
      </c>
      <c r="O219" s="36">
        <f t="shared" si="53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54"/>
        <v>0</v>
      </c>
      <c r="U219" s="36">
        <f t="shared" si="55"/>
        <v>0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1155000</v>
      </c>
      <c r="E223" s="31">
        <v>1155000</v>
      </c>
      <c r="F223" s="31">
        <v>0</v>
      </c>
      <c r="G223" s="36">
        <f t="shared" si="48"/>
        <v>0</v>
      </c>
      <c r="H223" s="31">
        <v>230434</v>
      </c>
      <c r="I223" s="36">
        <f t="shared" si="49"/>
        <v>0.19950995670995672</v>
      </c>
      <c r="J223" s="31">
        <v>2647826</v>
      </c>
      <c r="K223" s="36">
        <f t="shared" si="50"/>
        <v>2.2924900432900435</v>
      </c>
      <c r="L223" s="31">
        <v>0</v>
      </c>
      <c r="M223" s="36">
        <f t="shared" si="51"/>
        <v>0</v>
      </c>
      <c r="N223" s="31">
        <f t="shared" si="52"/>
        <v>2878260</v>
      </c>
      <c r="O223" s="36">
        <f t="shared" si="53"/>
        <v>2.492</v>
      </c>
      <c r="P223" s="31">
        <v>38261</v>
      </c>
      <c r="Q223" s="31">
        <v>1603298</v>
      </c>
      <c r="R223" s="31">
        <v>1603298</v>
      </c>
      <c r="S223" s="31">
        <v>168695</v>
      </c>
      <c r="T223" s="36">
        <f t="shared" si="54"/>
        <v>0.1052174954375294</v>
      </c>
      <c r="U223" s="36">
        <f t="shared" si="55"/>
        <v>68.204307258043443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2603993</v>
      </c>
      <c r="E224" s="32">
        <f>SUM(E217:E223)</f>
        <v>1546179</v>
      </c>
      <c r="F224" s="32">
        <f>SUM(F217:F223)</f>
        <v>252716</v>
      </c>
      <c r="G224" s="37">
        <f t="shared" si="48"/>
        <v>9.7049416031456309E-2</v>
      </c>
      <c r="H224" s="32">
        <f>SUM(H217:H223)</f>
        <v>398038</v>
      </c>
      <c r="I224" s="37">
        <f t="shared" si="49"/>
        <v>0.15285678571332564</v>
      </c>
      <c r="J224" s="32">
        <f>SUM(J217:J223)</f>
        <v>2776726</v>
      </c>
      <c r="K224" s="37">
        <f t="shared" si="50"/>
        <v>1.7958632215286845</v>
      </c>
      <c r="L224" s="32">
        <f>SUM(L217:L223)</f>
        <v>0</v>
      </c>
      <c r="M224" s="37">
        <f t="shared" si="51"/>
        <v>0</v>
      </c>
      <c r="N224" s="32">
        <f t="shared" si="52"/>
        <v>3427480</v>
      </c>
      <c r="O224" s="37">
        <f t="shared" si="53"/>
        <v>2.2167420460373606</v>
      </c>
      <c r="P224" s="32">
        <f>SUM(P217:P223)</f>
        <v>101277</v>
      </c>
      <c r="Q224" s="32">
        <f>SUM(Q217:Q223)</f>
        <v>1707435</v>
      </c>
      <c r="R224" s="32">
        <f>SUM(R217:R223)</f>
        <v>2984023</v>
      </c>
      <c r="S224" s="32">
        <f>SUM(S217:S223)</f>
        <v>922074</v>
      </c>
      <c r="T224" s="37">
        <f t="shared" si="54"/>
        <v>0.30900365044103212</v>
      </c>
      <c r="U224" s="37">
        <f t="shared" si="55"/>
        <v>26.417143082832233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2750</v>
      </c>
      <c r="E225" s="31">
        <v>2750</v>
      </c>
      <c r="F225" s="31">
        <v>252</v>
      </c>
      <c r="G225" s="36">
        <f t="shared" si="48"/>
        <v>9.1636363636363641E-2</v>
      </c>
      <c r="H225" s="31">
        <v>216</v>
      </c>
      <c r="I225" s="36">
        <f t="shared" si="49"/>
        <v>7.8545454545454543E-2</v>
      </c>
      <c r="J225" s="31">
        <v>612</v>
      </c>
      <c r="K225" s="36">
        <f t="shared" si="50"/>
        <v>0.22254545454545455</v>
      </c>
      <c r="L225" s="31">
        <v>0</v>
      </c>
      <c r="M225" s="36">
        <f t="shared" si="51"/>
        <v>0</v>
      </c>
      <c r="N225" s="31">
        <f t="shared" si="52"/>
        <v>1080</v>
      </c>
      <c r="O225" s="36">
        <f t="shared" si="53"/>
        <v>0.3927272727272727</v>
      </c>
      <c r="P225" s="31">
        <v>0</v>
      </c>
      <c r="Q225" s="31">
        <v>275000</v>
      </c>
      <c r="R225" s="31">
        <v>275000</v>
      </c>
      <c r="S225" s="31">
        <v>1290</v>
      </c>
      <c r="T225" s="36">
        <f t="shared" si="54"/>
        <v>4.6909090909090911E-3</v>
      </c>
      <c r="U225" s="36">
        <f t="shared" si="55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1376910</v>
      </c>
      <c r="E226" s="31">
        <v>1164851</v>
      </c>
      <c r="F226" s="31">
        <v>290705</v>
      </c>
      <c r="G226" s="36">
        <f t="shared" si="48"/>
        <v>0.21112854144424836</v>
      </c>
      <c r="H226" s="31">
        <v>291315</v>
      </c>
      <c r="I226" s="36">
        <f t="shared" si="49"/>
        <v>0.21157156241148659</v>
      </c>
      <c r="J226" s="31">
        <v>292225</v>
      </c>
      <c r="K226" s="36">
        <f t="shared" si="50"/>
        <v>0.25086899526205497</v>
      </c>
      <c r="L226" s="31">
        <v>0</v>
      </c>
      <c r="M226" s="36">
        <f t="shared" si="51"/>
        <v>0</v>
      </c>
      <c r="N226" s="31">
        <f t="shared" si="52"/>
        <v>874245</v>
      </c>
      <c r="O226" s="36">
        <f t="shared" si="53"/>
        <v>0.75052088206989565</v>
      </c>
      <c r="P226" s="31">
        <v>290180</v>
      </c>
      <c r="Q226" s="31">
        <v>1294088</v>
      </c>
      <c r="R226" s="31">
        <v>1294088</v>
      </c>
      <c r="S226" s="31">
        <v>869910</v>
      </c>
      <c r="T226" s="36">
        <f t="shared" si="54"/>
        <v>0.67221858173478155</v>
      </c>
      <c r="U226" s="36">
        <f t="shared" si="55"/>
        <v>7.0473499207388546E-3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1379660</v>
      </c>
      <c r="E230" s="32">
        <f>SUM(E225:E229)</f>
        <v>1167601</v>
      </c>
      <c r="F230" s="32">
        <f>SUM(F225:F229)</f>
        <v>290957</v>
      </c>
      <c r="G230" s="37">
        <f t="shared" si="48"/>
        <v>0.21089036429265182</v>
      </c>
      <c r="H230" s="32">
        <f>SUM(H225:H229)</f>
        <v>291531</v>
      </c>
      <c r="I230" s="37">
        <f t="shared" si="49"/>
        <v>0.21130640882536278</v>
      </c>
      <c r="J230" s="32">
        <f>SUM(J225:J229)</f>
        <v>292837</v>
      </c>
      <c r="K230" s="37">
        <f t="shared" si="50"/>
        <v>0.25080228605491089</v>
      </c>
      <c r="L230" s="32">
        <f>SUM(L225:L229)</f>
        <v>0</v>
      </c>
      <c r="M230" s="37">
        <f t="shared" si="51"/>
        <v>0</v>
      </c>
      <c r="N230" s="32">
        <f t="shared" si="52"/>
        <v>875325</v>
      </c>
      <c r="O230" s="37">
        <f t="shared" si="53"/>
        <v>0.74967818629823035</v>
      </c>
      <c r="P230" s="32">
        <f>SUM(P225:P229)</f>
        <v>290180</v>
      </c>
      <c r="Q230" s="32">
        <f>SUM(Q225:Q229)</f>
        <v>1569088</v>
      </c>
      <c r="R230" s="32">
        <f>SUM(R225:R229)</f>
        <v>1569088</v>
      </c>
      <c r="S230" s="32">
        <f>SUM(S225:S229)</f>
        <v>871200</v>
      </c>
      <c r="T230" s="37">
        <f t="shared" si="54"/>
        <v>0.55522698535709913</v>
      </c>
      <c r="U230" s="37">
        <f t="shared" si="55"/>
        <v>9.1563856916396791E-3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3983653</v>
      </c>
      <c r="E231" s="32">
        <f>SUM(E208:E215,E217:E223,E225:E229)</f>
        <v>2713780</v>
      </c>
      <c r="F231" s="32">
        <f>SUM(F208:F215,F217:F223,F225:F229)</f>
        <v>543673</v>
      </c>
      <c r="G231" s="37">
        <f t="shared" si="48"/>
        <v>0.13647599326547769</v>
      </c>
      <c r="H231" s="32">
        <f>SUM(H208:H215,H217:H223,H225:H229)</f>
        <v>689569</v>
      </c>
      <c r="I231" s="37">
        <f t="shared" si="49"/>
        <v>0.17309966505616831</v>
      </c>
      <c r="J231" s="32">
        <f>SUM(J208:J215,J217:J223,J225:J229)</f>
        <v>3069563</v>
      </c>
      <c r="K231" s="37">
        <f t="shared" si="50"/>
        <v>1.1311023738106996</v>
      </c>
      <c r="L231" s="32">
        <f>SUM(L208:L215,L217:L223,L225:L229)</f>
        <v>0</v>
      </c>
      <c r="M231" s="37">
        <f t="shared" si="51"/>
        <v>0</v>
      </c>
      <c r="N231" s="32">
        <f t="shared" si="52"/>
        <v>4302805</v>
      </c>
      <c r="O231" s="37">
        <f t="shared" si="53"/>
        <v>1.5855393583857202</v>
      </c>
      <c r="P231" s="32">
        <f>SUM(P208:P215,P217:P223,P225:P229)</f>
        <v>391457</v>
      </c>
      <c r="Q231" s="32">
        <f>SUM(Q208:Q215,Q217:Q223,Q225:Q229)</f>
        <v>3276523</v>
      </c>
      <c r="R231" s="32">
        <f>SUM(R208:R215,R217:R223,R225:R229)</f>
        <v>4553111</v>
      </c>
      <c r="S231" s="32">
        <f>SUM(S208:S215,S217:S223,S225:S229)</f>
        <v>1793274</v>
      </c>
      <c r="T231" s="37">
        <f t="shared" si="54"/>
        <v>0.39385685962850453</v>
      </c>
      <c r="U231" s="37">
        <f t="shared" si="55"/>
        <v>6.8413797684036819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32475</v>
      </c>
      <c r="E235" s="31">
        <v>32475</v>
      </c>
      <c r="F235" s="31">
        <v>11108</v>
      </c>
      <c r="G235" s="36">
        <f t="shared" si="56"/>
        <v>0.34204772902232489</v>
      </c>
      <c r="H235" s="31">
        <v>3606</v>
      </c>
      <c r="I235" s="36">
        <f t="shared" si="57"/>
        <v>0.11103926096997691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14714</v>
      </c>
      <c r="O235" s="36">
        <f t="shared" si="61"/>
        <v>0.45308698999230179</v>
      </c>
      <c r="P235" s="31">
        <v>6484</v>
      </c>
      <c r="Q235" s="31">
        <v>22266</v>
      </c>
      <c r="R235" s="31">
        <v>22266</v>
      </c>
      <c r="S235" s="31">
        <v>25462</v>
      </c>
      <c r="T235" s="36">
        <f t="shared" si="62"/>
        <v>1.1435372316536423</v>
      </c>
      <c r="U235" s="36">
        <f t="shared" si="63"/>
        <v>-1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32475</v>
      </c>
      <c r="E240" s="32">
        <f>SUM(E234:E239)</f>
        <v>32475</v>
      </c>
      <c r="F240" s="32">
        <f>SUM(F234:F239)</f>
        <v>11108</v>
      </c>
      <c r="G240" s="37">
        <f t="shared" si="56"/>
        <v>0.34204772902232489</v>
      </c>
      <c r="H240" s="32">
        <f>SUM(H234:H239)</f>
        <v>3606</v>
      </c>
      <c r="I240" s="37">
        <f t="shared" si="57"/>
        <v>0.11103926096997691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14714</v>
      </c>
      <c r="O240" s="37">
        <f t="shared" si="61"/>
        <v>0.45308698999230179</v>
      </c>
      <c r="P240" s="32">
        <f>SUM(P234:P239)</f>
        <v>6484</v>
      </c>
      <c r="Q240" s="32">
        <f>SUM(Q234:Q239)</f>
        <v>22266</v>
      </c>
      <c r="R240" s="32">
        <f>SUM(R234:R239)</f>
        <v>22266</v>
      </c>
      <c r="S240" s="32">
        <f>SUM(S234:S239)</f>
        <v>25462</v>
      </c>
      <c r="T240" s="37">
        <f t="shared" si="62"/>
        <v>1.1435372316536423</v>
      </c>
      <c r="U240" s="37">
        <f t="shared" si="63"/>
        <v>-1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424835</v>
      </c>
      <c r="E246" s="31">
        <v>424835</v>
      </c>
      <c r="F246" s="31">
        <v>73456</v>
      </c>
      <c r="G246" s="36">
        <f t="shared" si="56"/>
        <v>0.17290477479492039</v>
      </c>
      <c r="H246" s="31">
        <v>45986</v>
      </c>
      <c r="I246" s="36">
        <f t="shared" si="57"/>
        <v>0.10824437722880648</v>
      </c>
      <c r="J246" s="31">
        <v>52183</v>
      </c>
      <c r="K246" s="36">
        <f t="shared" si="58"/>
        <v>0.12283121682535572</v>
      </c>
      <c r="L246" s="31">
        <v>0</v>
      </c>
      <c r="M246" s="36">
        <f t="shared" si="59"/>
        <v>0</v>
      </c>
      <c r="N246" s="31">
        <f t="shared" si="60"/>
        <v>171625</v>
      </c>
      <c r="O246" s="36">
        <f t="shared" si="61"/>
        <v>0.40398036884908256</v>
      </c>
      <c r="P246" s="31">
        <v>158258</v>
      </c>
      <c r="Q246" s="31">
        <v>120000</v>
      </c>
      <c r="R246" s="31">
        <v>404604</v>
      </c>
      <c r="S246" s="31">
        <v>427995</v>
      </c>
      <c r="T246" s="36">
        <f t="shared" si="62"/>
        <v>1.0578120829255271</v>
      </c>
      <c r="U246" s="36">
        <f t="shared" si="63"/>
        <v>-0.67026627405881534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424835</v>
      </c>
      <c r="E247" s="32">
        <f>SUM(E241:E246)</f>
        <v>424835</v>
      </c>
      <c r="F247" s="32">
        <f>SUM(F241:F246)</f>
        <v>73456</v>
      </c>
      <c r="G247" s="37">
        <f t="shared" si="56"/>
        <v>0.17290477479492039</v>
      </c>
      <c r="H247" s="32">
        <f>SUM(H241:H246)</f>
        <v>45986</v>
      </c>
      <c r="I247" s="37">
        <f t="shared" si="57"/>
        <v>0.10824437722880648</v>
      </c>
      <c r="J247" s="32">
        <f>SUM(J241:J246)</f>
        <v>52183</v>
      </c>
      <c r="K247" s="37">
        <f t="shared" si="58"/>
        <v>0.12283121682535572</v>
      </c>
      <c r="L247" s="32">
        <f>SUM(L241:L246)</f>
        <v>0</v>
      </c>
      <c r="M247" s="37">
        <f t="shared" si="59"/>
        <v>0</v>
      </c>
      <c r="N247" s="32">
        <f t="shared" si="60"/>
        <v>171625</v>
      </c>
      <c r="O247" s="37">
        <f t="shared" si="61"/>
        <v>0.40398036884908256</v>
      </c>
      <c r="P247" s="32">
        <f>SUM(P241:P246)</f>
        <v>158258</v>
      </c>
      <c r="Q247" s="32">
        <f>SUM(Q241:Q246)</f>
        <v>120000</v>
      </c>
      <c r="R247" s="32">
        <f>SUM(R241:R246)</f>
        <v>404604</v>
      </c>
      <c r="S247" s="32">
        <f>SUM(S241:S246)</f>
        <v>427995</v>
      </c>
      <c r="T247" s="37">
        <f t="shared" si="62"/>
        <v>1.0578120829255271</v>
      </c>
      <c r="U247" s="37">
        <f t="shared" si="63"/>
        <v>-0.67026627405881534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15726</v>
      </c>
      <c r="E248" s="31">
        <v>24726</v>
      </c>
      <c r="F248" s="31">
        <v>6033</v>
      </c>
      <c r="G248" s="36">
        <f t="shared" si="56"/>
        <v>0.38363220144982829</v>
      </c>
      <c r="H248" s="31">
        <v>6730</v>
      </c>
      <c r="I248" s="36">
        <f t="shared" si="57"/>
        <v>0.42795370723642373</v>
      </c>
      <c r="J248" s="31">
        <v>13160</v>
      </c>
      <c r="K248" s="36">
        <f t="shared" si="58"/>
        <v>0.53223327671277199</v>
      </c>
      <c r="L248" s="31">
        <v>0</v>
      </c>
      <c r="M248" s="36">
        <f t="shared" si="59"/>
        <v>0</v>
      </c>
      <c r="N248" s="31">
        <f t="shared" si="60"/>
        <v>25923</v>
      </c>
      <c r="O248" s="36">
        <f t="shared" si="61"/>
        <v>1.0484105799563213</v>
      </c>
      <c r="P248" s="31">
        <v>2591</v>
      </c>
      <c r="Q248" s="31">
        <v>15078</v>
      </c>
      <c r="R248" s="31">
        <v>15078</v>
      </c>
      <c r="S248" s="31">
        <v>8085</v>
      </c>
      <c r="T248" s="36">
        <f t="shared" si="62"/>
        <v>0.53621169916434541</v>
      </c>
      <c r="U248" s="36">
        <f t="shared" si="63"/>
        <v>4.0791200308761093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23765287</v>
      </c>
      <c r="E253" s="31">
        <v>23765287</v>
      </c>
      <c r="F253" s="31">
        <v>0</v>
      </c>
      <c r="G253" s="36">
        <f t="shared" si="56"/>
        <v>0</v>
      </c>
      <c r="H253" s="31">
        <v>7921747</v>
      </c>
      <c r="I253" s="36">
        <f t="shared" si="57"/>
        <v>0.33333268813458888</v>
      </c>
      <c r="J253" s="31">
        <v>5941322</v>
      </c>
      <c r="K253" s="36">
        <f t="shared" si="58"/>
        <v>0.25000001051954474</v>
      </c>
      <c r="L253" s="31">
        <v>0</v>
      </c>
      <c r="M253" s="36">
        <f t="shared" si="59"/>
        <v>0</v>
      </c>
      <c r="N253" s="31">
        <f t="shared" si="60"/>
        <v>13863069</v>
      </c>
      <c r="O253" s="36">
        <f t="shared" si="61"/>
        <v>0.58333269865413362</v>
      </c>
      <c r="P253" s="31">
        <v>5616713</v>
      </c>
      <c r="Q253" s="31">
        <v>22466720</v>
      </c>
      <c r="R253" s="31">
        <v>22466720</v>
      </c>
      <c r="S253" s="31">
        <v>22466720</v>
      </c>
      <c r="T253" s="36">
        <f t="shared" si="62"/>
        <v>1</v>
      </c>
      <c r="U253" s="36">
        <f t="shared" si="63"/>
        <v>5.7793410487593011E-2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23781013</v>
      </c>
      <c r="E254" s="32">
        <f>SUM(E248:E253)</f>
        <v>23790013</v>
      </c>
      <c r="F254" s="32">
        <f>SUM(F248:F253)</f>
        <v>6033</v>
      </c>
      <c r="G254" s="37">
        <f t="shared" si="56"/>
        <v>2.5368978184402824E-4</v>
      </c>
      <c r="H254" s="32">
        <f>SUM(H248:H253)</f>
        <v>7928477</v>
      </c>
      <c r="I254" s="37">
        <f t="shared" si="57"/>
        <v>0.33339525948705379</v>
      </c>
      <c r="J254" s="32">
        <f>SUM(J248:J253)</f>
        <v>5954482</v>
      </c>
      <c r="K254" s="37">
        <f t="shared" si="58"/>
        <v>0.25029334788509783</v>
      </c>
      <c r="L254" s="32">
        <f>SUM(L248:L253)</f>
        <v>0</v>
      </c>
      <c r="M254" s="37">
        <f t="shared" si="59"/>
        <v>0</v>
      </c>
      <c r="N254" s="32">
        <f t="shared" si="60"/>
        <v>13888992</v>
      </c>
      <c r="O254" s="37">
        <f t="shared" si="61"/>
        <v>0.58381607441744565</v>
      </c>
      <c r="P254" s="32">
        <f>SUM(P248:P253)</f>
        <v>5619304</v>
      </c>
      <c r="Q254" s="32">
        <f>SUM(Q248:Q253)</f>
        <v>22481798</v>
      </c>
      <c r="R254" s="32">
        <f>SUM(R248:R253)</f>
        <v>22481798</v>
      </c>
      <c r="S254" s="32">
        <f>SUM(S248:S253)</f>
        <v>22474805</v>
      </c>
      <c r="T254" s="37">
        <f t="shared" si="62"/>
        <v>0.99968894836614042</v>
      </c>
      <c r="U254" s="37">
        <f t="shared" si="63"/>
        <v>5.9647600485754015E-2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113677</v>
      </c>
      <c r="E255" s="31">
        <v>190047</v>
      </c>
      <c r="F255" s="31">
        <v>14390</v>
      </c>
      <c r="G255" s="36">
        <f t="shared" si="56"/>
        <v>0.12658673258442782</v>
      </c>
      <c r="H255" s="31">
        <v>50531</v>
      </c>
      <c r="I255" s="36">
        <f t="shared" si="57"/>
        <v>0.44451384185015441</v>
      </c>
      <c r="J255" s="31">
        <v>11779</v>
      </c>
      <c r="K255" s="36">
        <f t="shared" si="58"/>
        <v>6.1979405094529247E-2</v>
      </c>
      <c r="L255" s="31">
        <v>0</v>
      </c>
      <c r="M255" s="36">
        <f t="shared" si="59"/>
        <v>0</v>
      </c>
      <c r="N255" s="31">
        <f t="shared" si="60"/>
        <v>76700</v>
      </c>
      <c r="O255" s="36">
        <f t="shared" si="61"/>
        <v>0.40358437649634038</v>
      </c>
      <c r="P255" s="31">
        <v>40006</v>
      </c>
      <c r="Q255" s="31">
        <v>108677</v>
      </c>
      <c r="R255" s="31">
        <v>173741</v>
      </c>
      <c r="S255" s="31">
        <v>125242</v>
      </c>
      <c r="T255" s="36">
        <f t="shared" si="62"/>
        <v>0.72085460541841018</v>
      </c>
      <c r="U255" s="36">
        <f t="shared" si="63"/>
        <v>-0.70556916462530617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113677</v>
      </c>
      <c r="E259" s="32">
        <f>SUM(E255:E258)</f>
        <v>190047</v>
      </c>
      <c r="F259" s="32">
        <f>SUM(F255:F258)</f>
        <v>14390</v>
      </c>
      <c r="G259" s="37">
        <f t="shared" si="56"/>
        <v>0.12658673258442782</v>
      </c>
      <c r="H259" s="32">
        <f>SUM(H255:H258)</f>
        <v>50531</v>
      </c>
      <c r="I259" s="37">
        <f t="shared" si="57"/>
        <v>0.44451384185015441</v>
      </c>
      <c r="J259" s="32">
        <f>SUM(J255:J258)</f>
        <v>11779</v>
      </c>
      <c r="K259" s="37">
        <f t="shared" si="58"/>
        <v>6.1979405094529247E-2</v>
      </c>
      <c r="L259" s="32">
        <f>SUM(L255:L258)</f>
        <v>0</v>
      </c>
      <c r="M259" s="37">
        <f t="shared" si="59"/>
        <v>0</v>
      </c>
      <c r="N259" s="32">
        <f t="shared" si="60"/>
        <v>76700</v>
      </c>
      <c r="O259" s="37">
        <f t="shared" si="61"/>
        <v>0.40358437649634038</v>
      </c>
      <c r="P259" s="32">
        <f>SUM(P255:P258)</f>
        <v>40006</v>
      </c>
      <c r="Q259" s="32">
        <f>SUM(Q255:Q258)</f>
        <v>108677</v>
      </c>
      <c r="R259" s="32">
        <f>SUM(R255:R258)</f>
        <v>173741</v>
      </c>
      <c r="S259" s="32">
        <f>SUM(S255:S258)</f>
        <v>125242</v>
      </c>
      <c r="T259" s="37">
        <f t="shared" si="62"/>
        <v>0.72085460541841018</v>
      </c>
      <c r="U259" s="37">
        <f t="shared" si="63"/>
        <v>-0.70556916462530617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24352000</v>
      </c>
      <c r="E260" s="32">
        <f>SUM(E234:E239,E241:E246,E248:E253,E255:E258)</f>
        <v>24437370</v>
      </c>
      <c r="F260" s="32">
        <f>SUM(F234:F239,F241:F246,F248:F253,F255:F258)</f>
        <v>104987</v>
      </c>
      <c r="G260" s="37">
        <f t="shared" si="56"/>
        <v>4.3112270039421816E-3</v>
      </c>
      <c r="H260" s="32">
        <f>SUM(H234:H239,H241:H246,H248:H253,H255:H258)</f>
        <v>8028600</v>
      </c>
      <c r="I260" s="37">
        <f t="shared" si="57"/>
        <v>0.32968955321944809</v>
      </c>
      <c r="J260" s="32">
        <f>SUM(J234:J239,J241:J246,J248:J253,J255:J258)</f>
        <v>6018444</v>
      </c>
      <c r="K260" s="37">
        <f t="shared" si="58"/>
        <v>0.2462803484990406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14152031</v>
      </c>
      <c r="O260" s="37">
        <f t="shared" si="61"/>
        <v>0.5791143236772206</v>
      </c>
      <c r="P260" s="32">
        <f>SUM(P234:P239,P241:P246,P248:P253,P255:P258)</f>
        <v>5824052</v>
      </c>
      <c r="Q260" s="32">
        <f>SUM(Q234:Q239,Q241:Q246,Q248:Q253,Q255:Q258)</f>
        <v>22732741</v>
      </c>
      <c r="R260" s="32">
        <f>SUM(R234:R239,R241:R246,R248:R253,R255:R258)</f>
        <v>23082409</v>
      </c>
      <c r="S260" s="32">
        <f>SUM(S234:S239,S241:S246,S248:S253,S255:S258)</f>
        <v>23053504</v>
      </c>
      <c r="T260" s="37">
        <f t="shared" si="62"/>
        <v>0.9987477476895934</v>
      </c>
      <c r="U260" s="37">
        <f t="shared" si="63"/>
        <v>3.3377449239807566E-2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1000</v>
      </c>
      <c r="E263" s="31">
        <v>1000</v>
      </c>
      <c r="F263" s="31">
        <v>61</v>
      </c>
      <c r="G263" s="36">
        <f t="shared" ref="G263:G299" si="64">IF(($D263     =0),0,($F263     /$D263     ))</f>
        <v>6.0999999999999999E-2</v>
      </c>
      <c r="H263" s="31">
        <v>69</v>
      </c>
      <c r="I263" s="36">
        <f t="shared" ref="I263:I299" si="65">IF(($D263     =0),0,($H263     /$D263     ))</f>
        <v>6.9000000000000006E-2</v>
      </c>
      <c r="J263" s="31">
        <v>43</v>
      </c>
      <c r="K263" s="36">
        <f t="shared" ref="K263:K299" si="66">IF(($E263     =0),0,($J263     /$E263     ))</f>
        <v>4.2999999999999997E-2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173</v>
      </c>
      <c r="O263" s="36">
        <f t="shared" ref="O263:O299" si="69">IF(($E263     =0),0,($N263     /$E263     ))</f>
        <v>0.17299999999999999</v>
      </c>
      <c r="P263" s="31">
        <v>60</v>
      </c>
      <c r="Q263" s="31">
        <v>500</v>
      </c>
      <c r="R263" s="31">
        <v>1000</v>
      </c>
      <c r="S263" s="31">
        <v>122</v>
      </c>
      <c r="T263" s="36">
        <f t="shared" ref="T263:T299" si="70">IF(($R263     =0),0,($S263     /$R263     ))</f>
        <v>0.122</v>
      </c>
      <c r="U263" s="36">
        <f t="shared" ref="U263:U299" si="71">IF(($P263     =0),0,(($J263     /$P263     )-1))</f>
        <v>-0.28333333333333333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370740</v>
      </c>
      <c r="E264" s="31">
        <v>370740</v>
      </c>
      <c r="F264" s="31">
        <v>145493</v>
      </c>
      <c r="G264" s="36">
        <f t="shared" si="64"/>
        <v>0.39243944543345743</v>
      </c>
      <c r="H264" s="31">
        <v>113944</v>
      </c>
      <c r="I264" s="36">
        <f t="shared" si="65"/>
        <v>0.30734207261153368</v>
      </c>
      <c r="J264" s="31">
        <v>90939</v>
      </c>
      <c r="K264" s="36">
        <f t="shared" si="66"/>
        <v>0.24529050008091924</v>
      </c>
      <c r="L264" s="31">
        <v>0</v>
      </c>
      <c r="M264" s="36">
        <f t="shared" si="67"/>
        <v>0</v>
      </c>
      <c r="N264" s="31">
        <f t="shared" si="68"/>
        <v>350376</v>
      </c>
      <c r="O264" s="36">
        <f t="shared" si="69"/>
        <v>0.94507201812591035</v>
      </c>
      <c r="P264" s="31">
        <v>80818</v>
      </c>
      <c r="Q264" s="31">
        <v>354755</v>
      </c>
      <c r="R264" s="31">
        <v>354755</v>
      </c>
      <c r="S264" s="31">
        <v>335322</v>
      </c>
      <c r="T264" s="36">
        <f t="shared" si="70"/>
        <v>0.94522134994573714</v>
      </c>
      <c r="U264" s="36">
        <f t="shared" si="71"/>
        <v>0.1252320027716598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31115</v>
      </c>
      <c r="E265" s="31">
        <v>31115</v>
      </c>
      <c r="F265" s="31">
        <v>0</v>
      </c>
      <c r="G265" s="36">
        <f t="shared" si="64"/>
        <v>0</v>
      </c>
      <c r="H265" s="31">
        <v>485</v>
      </c>
      <c r="I265" s="36">
        <f t="shared" si="65"/>
        <v>1.5587337297123574E-2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485</v>
      </c>
      <c r="O265" s="36">
        <f t="shared" si="69"/>
        <v>1.5587337297123574E-2</v>
      </c>
      <c r="P265" s="31">
        <v>4994</v>
      </c>
      <c r="Q265" s="31">
        <v>3298</v>
      </c>
      <c r="R265" s="31">
        <v>29690</v>
      </c>
      <c r="S265" s="31">
        <v>19839</v>
      </c>
      <c r="T265" s="36">
        <f t="shared" si="70"/>
        <v>0.66820478275513639</v>
      </c>
      <c r="U265" s="36">
        <f t="shared" si="71"/>
        <v>-1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402855</v>
      </c>
      <c r="E267" s="32">
        <f>SUM(E263:E266)</f>
        <v>402855</v>
      </c>
      <c r="F267" s="32">
        <f>SUM(F263:F266)</f>
        <v>145554</v>
      </c>
      <c r="G267" s="37">
        <f t="shared" si="64"/>
        <v>0.36130617716051683</v>
      </c>
      <c r="H267" s="32">
        <f>SUM(H263:H266)</f>
        <v>114498</v>
      </c>
      <c r="I267" s="37">
        <f t="shared" si="65"/>
        <v>0.28421640540641174</v>
      </c>
      <c r="J267" s="32">
        <f>SUM(J263:J266)</f>
        <v>90982</v>
      </c>
      <c r="K267" s="37">
        <f t="shared" si="66"/>
        <v>0.22584304526442517</v>
      </c>
      <c r="L267" s="32">
        <f>SUM(L263:L266)</f>
        <v>0</v>
      </c>
      <c r="M267" s="37">
        <f t="shared" si="67"/>
        <v>0</v>
      </c>
      <c r="N267" s="32">
        <f t="shared" si="68"/>
        <v>351034</v>
      </c>
      <c r="O267" s="37">
        <f t="shared" si="69"/>
        <v>0.87136562783135374</v>
      </c>
      <c r="P267" s="32">
        <f>SUM(P263:P266)</f>
        <v>85872</v>
      </c>
      <c r="Q267" s="32">
        <f>SUM(Q263:Q266)</f>
        <v>358553</v>
      </c>
      <c r="R267" s="32">
        <f>SUM(R263:R266)</f>
        <v>385445</v>
      </c>
      <c r="S267" s="32">
        <f>SUM(S263:S266)</f>
        <v>355283</v>
      </c>
      <c r="T267" s="37">
        <f t="shared" si="70"/>
        <v>0.92174759044740495</v>
      </c>
      <c r="U267" s="37">
        <f t="shared" si="71"/>
        <v>5.9507173467486574E-2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375027</v>
      </c>
      <c r="E271" s="31">
        <v>375027</v>
      </c>
      <c r="F271" s="31">
        <v>294756</v>
      </c>
      <c r="G271" s="36">
        <f t="shared" si="64"/>
        <v>0.78595941092241361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294756</v>
      </c>
      <c r="O271" s="36">
        <f t="shared" si="69"/>
        <v>0.78595941092241361</v>
      </c>
      <c r="P271" s="31">
        <v>0</v>
      </c>
      <c r="Q271" s="31">
        <v>340934</v>
      </c>
      <c r="R271" s="31">
        <v>340934</v>
      </c>
      <c r="S271" s="31">
        <v>216022</v>
      </c>
      <c r="T271" s="36">
        <f t="shared" si="70"/>
        <v>0.63361823696081943</v>
      </c>
      <c r="U271" s="36">
        <f t="shared" si="71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30000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3150988</v>
      </c>
      <c r="R274" s="31">
        <v>31167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405027</v>
      </c>
      <c r="E275" s="32">
        <f>SUM(E268:E274)</f>
        <v>375027</v>
      </c>
      <c r="F275" s="32">
        <f>SUM(F268:F274)</f>
        <v>294756</v>
      </c>
      <c r="G275" s="37">
        <f t="shared" si="64"/>
        <v>0.72774407632083782</v>
      </c>
      <c r="H275" s="32">
        <f>SUM(H268:H274)</f>
        <v>0</v>
      </c>
      <c r="I275" s="37">
        <f t="shared" si="65"/>
        <v>0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294756</v>
      </c>
      <c r="O275" s="37">
        <f t="shared" si="69"/>
        <v>0.78595941092241361</v>
      </c>
      <c r="P275" s="32">
        <f>SUM(P268:P274)</f>
        <v>0</v>
      </c>
      <c r="Q275" s="32">
        <f>SUM(Q268:Q274)</f>
        <v>3491922</v>
      </c>
      <c r="R275" s="32">
        <f>SUM(R268:R274)</f>
        <v>372101</v>
      </c>
      <c r="S275" s="32">
        <f>SUM(S268:S274)</f>
        <v>216022</v>
      </c>
      <c r="T275" s="37">
        <f t="shared" si="70"/>
        <v>0.58054667953055761</v>
      </c>
      <c r="U275" s="37">
        <f t="shared" si="71"/>
        <v>0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10000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0</v>
      </c>
      <c r="E285" s="32">
        <f>SUM(E276:E284)</f>
        <v>0</v>
      </c>
      <c r="F285" s="32">
        <f>SUM(F276:F284)</f>
        <v>0</v>
      </c>
      <c r="G285" s="37">
        <f t="shared" si="64"/>
        <v>0</v>
      </c>
      <c r="H285" s="32">
        <f>SUM(H276:H284)</f>
        <v>0</v>
      </c>
      <c r="I285" s="37">
        <f t="shared" si="65"/>
        <v>0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0</v>
      </c>
      <c r="O285" s="37">
        <f t="shared" si="69"/>
        <v>0</v>
      </c>
      <c r="P285" s="32">
        <f>SUM(P276:P284)</f>
        <v>0</v>
      </c>
      <c r="Q285" s="32">
        <f>SUM(Q276:Q284)</f>
        <v>10000</v>
      </c>
      <c r="R285" s="32">
        <f>SUM(R276:R284)</f>
        <v>0</v>
      </c>
      <c r="S285" s="32">
        <f>SUM(S276:S284)</f>
        <v>0</v>
      </c>
      <c r="T285" s="37">
        <f t="shared" si="70"/>
        <v>0</v>
      </c>
      <c r="U285" s="37">
        <f t="shared" si="71"/>
        <v>0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0</v>
      </c>
      <c r="E293" s="31">
        <v>0</v>
      </c>
      <c r="F293" s="31">
        <v>0</v>
      </c>
      <c r="G293" s="36">
        <f t="shared" si="64"/>
        <v>0</v>
      </c>
      <c r="H293" s="31">
        <v>0</v>
      </c>
      <c r="I293" s="36">
        <f t="shared" si="65"/>
        <v>0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0</v>
      </c>
      <c r="O293" s="36">
        <f t="shared" si="69"/>
        <v>0</v>
      </c>
      <c r="P293" s="31">
        <v>0</v>
      </c>
      <c r="Q293" s="31">
        <v>0</v>
      </c>
      <c r="R293" s="31">
        <v>0</v>
      </c>
      <c r="S293" s="31">
        <v>0</v>
      </c>
      <c r="T293" s="36">
        <f t="shared" si="70"/>
        <v>0</v>
      </c>
      <c r="U293" s="36">
        <f t="shared" si="71"/>
        <v>0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59999</v>
      </c>
      <c r="G296" s="36">
        <f t="shared" si="64"/>
        <v>0</v>
      </c>
      <c r="H296" s="31">
        <v>31956</v>
      </c>
      <c r="I296" s="36">
        <f t="shared" si="65"/>
        <v>0</v>
      </c>
      <c r="J296" s="31">
        <v>75279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167234</v>
      </c>
      <c r="O296" s="36">
        <f t="shared" si="69"/>
        <v>0</v>
      </c>
      <c r="P296" s="31">
        <v>19328</v>
      </c>
      <c r="Q296" s="31">
        <v>46059</v>
      </c>
      <c r="R296" s="31">
        <v>46059</v>
      </c>
      <c r="S296" s="31">
        <v>34379</v>
      </c>
      <c r="T296" s="36">
        <f t="shared" si="70"/>
        <v>0.74641221042575823</v>
      </c>
      <c r="U296" s="36">
        <f t="shared" si="71"/>
        <v>2.8948158112582782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0</v>
      </c>
      <c r="E298" s="32">
        <f>SUM(E293:E297)</f>
        <v>0</v>
      </c>
      <c r="F298" s="32">
        <f>SUM(F293:F297)</f>
        <v>59999</v>
      </c>
      <c r="G298" s="37">
        <f t="shared" si="64"/>
        <v>0</v>
      </c>
      <c r="H298" s="32">
        <f>SUM(H293:H297)</f>
        <v>31956</v>
      </c>
      <c r="I298" s="37">
        <f t="shared" si="65"/>
        <v>0</v>
      </c>
      <c r="J298" s="32">
        <f>SUM(J293:J297)</f>
        <v>75279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167234</v>
      </c>
      <c r="O298" s="37">
        <f t="shared" si="69"/>
        <v>0</v>
      </c>
      <c r="P298" s="32">
        <f>SUM(P293:P297)</f>
        <v>19328</v>
      </c>
      <c r="Q298" s="32">
        <f>SUM(Q293:Q297)</f>
        <v>46059</v>
      </c>
      <c r="R298" s="32">
        <f>SUM(R293:R297)</f>
        <v>46059</v>
      </c>
      <c r="S298" s="32">
        <f>SUM(S293:S297)</f>
        <v>34379</v>
      </c>
      <c r="T298" s="37">
        <f t="shared" si="70"/>
        <v>0.74641221042575823</v>
      </c>
      <c r="U298" s="37">
        <f t="shared" si="71"/>
        <v>2.8948158112582782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807882</v>
      </c>
      <c r="E299" s="32">
        <f>SUM(E263:E266,E268:E274,E276:E284,E286:E291,E293:E297)</f>
        <v>777882</v>
      </c>
      <c r="F299" s="32">
        <f>SUM(F263:F266,F268:F274,F276:F284,F286:F291,F293:F297)</f>
        <v>500309</v>
      </c>
      <c r="G299" s="37">
        <f t="shared" si="64"/>
        <v>0.61928474702988801</v>
      </c>
      <c r="H299" s="32">
        <f>SUM(H263:H266,H268:H274,H276:H284,H286:H291,H293:H297)</f>
        <v>146454</v>
      </c>
      <c r="I299" s="37">
        <f t="shared" si="65"/>
        <v>0.1812814247625272</v>
      </c>
      <c r="J299" s="32">
        <f>SUM(J263:J266,J268:J274,J276:J284,J286:J291,J293:J297)</f>
        <v>166261</v>
      </c>
      <c r="K299" s="37">
        <f t="shared" si="66"/>
        <v>0.21373550229983468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813024</v>
      </c>
      <c r="O299" s="37">
        <f t="shared" si="69"/>
        <v>1.0451765177751895</v>
      </c>
      <c r="P299" s="32">
        <f>SUM(P263:P266,P268:P274,P276:P284,P286:P291,P293:P297)</f>
        <v>105200</v>
      </c>
      <c r="Q299" s="32">
        <f>SUM(Q263:Q266,Q268:Q274,Q276:Q284,Q286:Q291,Q293:Q297)</f>
        <v>3906534</v>
      </c>
      <c r="R299" s="32">
        <f>SUM(R263:R266,R268:R274,R276:R284,R286:R291,R293:R297)</f>
        <v>803605</v>
      </c>
      <c r="S299" s="32">
        <f>SUM(S263:S266,S268:S274,S276:S284,S286:S291,S293:S297)</f>
        <v>605684</v>
      </c>
      <c r="T299" s="37">
        <f t="shared" si="70"/>
        <v>0.75370860061846301</v>
      </c>
      <c r="U299" s="37">
        <f t="shared" si="71"/>
        <v>0.58042775665399238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57827514</v>
      </c>
      <c r="E302" s="31">
        <v>58827513</v>
      </c>
      <c r="F302" s="31">
        <v>8453626</v>
      </c>
      <c r="G302" s="36">
        <f t="shared" ref="G302:G339" si="72">IF(($D302     =0),0,($F302     /$D302     ))</f>
        <v>0.14618691718270996</v>
      </c>
      <c r="H302" s="31">
        <v>14421390</v>
      </c>
      <c r="I302" s="36">
        <f t="shared" ref="I302:I339" si="73">IF(($D302     =0),0,($H302     /$D302     ))</f>
        <v>0.24938630424264824</v>
      </c>
      <c r="J302" s="31">
        <v>13422041</v>
      </c>
      <c r="K302" s="36">
        <f t="shared" ref="K302:K339" si="74">IF(($E302     =0),0,($J302     /$E302     ))</f>
        <v>0.2281592458277133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36297057</v>
      </c>
      <c r="O302" s="36">
        <f t="shared" ref="O302:O339" si="77">IF(($E302     =0),0,($N302     /$E302     ))</f>
        <v>0.61700818458873141</v>
      </c>
      <c r="P302" s="31">
        <v>17814278</v>
      </c>
      <c r="Q302" s="31">
        <v>42837480</v>
      </c>
      <c r="R302" s="31">
        <v>49886353</v>
      </c>
      <c r="S302" s="31">
        <v>41598056</v>
      </c>
      <c r="T302" s="36">
        <f t="shared" ref="T302:T339" si="78">IF(($R302     =0),0,($S302     /$R302     ))</f>
        <v>0.83385642562405793</v>
      </c>
      <c r="U302" s="36">
        <f t="shared" ref="U302:U339" si="79">IF(($P302     =0),0,(($J302     /$P302     )-1))</f>
        <v>-0.24655711559009019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57827514</v>
      </c>
      <c r="E303" s="32">
        <f>E302</f>
        <v>58827513</v>
      </c>
      <c r="F303" s="32">
        <f>F302</f>
        <v>8453626</v>
      </c>
      <c r="G303" s="37">
        <f t="shared" si="72"/>
        <v>0.14618691718270996</v>
      </c>
      <c r="H303" s="32">
        <f>H302</f>
        <v>14421390</v>
      </c>
      <c r="I303" s="37">
        <f t="shared" si="73"/>
        <v>0.24938630424264824</v>
      </c>
      <c r="J303" s="32">
        <f>J302</f>
        <v>13422041</v>
      </c>
      <c r="K303" s="37">
        <f t="shared" si="74"/>
        <v>0.2281592458277133</v>
      </c>
      <c r="L303" s="32">
        <f>L302</f>
        <v>0</v>
      </c>
      <c r="M303" s="37">
        <f t="shared" si="75"/>
        <v>0</v>
      </c>
      <c r="N303" s="32">
        <f t="shared" si="76"/>
        <v>36297057</v>
      </c>
      <c r="O303" s="37">
        <f t="shared" si="77"/>
        <v>0.61700818458873141</v>
      </c>
      <c r="P303" s="32">
        <f>P302</f>
        <v>17814278</v>
      </c>
      <c r="Q303" s="32">
        <f>Q302</f>
        <v>42837480</v>
      </c>
      <c r="R303" s="32">
        <f>R302</f>
        <v>49886353</v>
      </c>
      <c r="S303" s="32">
        <f>S302</f>
        <v>41598056</v>
      </c>
      <c r="T303" s="37">
        <f t="shared" si="78"/>
        <v>0.83385642562405793</v>
      </c>
      <c r="U303" s="37">
        <f t="shared" si="79"/>
        <v>-0.24655711559009019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0</v>
      </c>
      <c r="E310" s="32">
        <f>SUM(E304:E309)</f>
        <v>0</v>
      </c>
      <c r="F310" s="32">
        <f>SUM(F304:F309)</f>
        <v>0</v>
      </c>
      <c r="G310" s="37">
        <f t="shared" si="72"/>
        <v>0</v>
      </c>
      <c r="H310" s="32">
        <f>SUM(H304:H309)</f>
        <v>0</v>
      </c>
      <c r="I310" s="37">
        <f t="shared" si="73"/>
        <v>0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0</v>
      </c>
      <c r="O310" s="37">
        <f t="shared" si="77"/>
        <v>0</v>
      </c>
      <c r="P310" s="32">
        <f>SUM(P304:P309)</f>
        <v>0</v>
      </c>
      <c r="Q310" s="32">
        <f>SUM(Q304:Q309)</f>
        <v>0</v>
      </c>
      <c r="R310" s="32">
        <f>SUM(R304:R309)</f>
        <v>0</v>
      </c>
      <c r="S310" s="32">
        <f>SUM(S304:S309)</f>
        <v>0</v>
      </c>
      <c r="T310" s="37">
        <f t="shared" si="78"/>
        <v>0</v>
      </c>
      <c r="U310" s="37">
        <f t="shared" si="79"/>
        <v>0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3012591</v>
      </c>
      <c r="E311" s="31">
        <v>1565406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10862</v>
      </c>
      <c r="R311" s="31">
        <v>10862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1560240</v>
      </c>
      <c r="E313" s="31">
        <v>1560240</v>
      </c>
      <c r="F313" s="31">
        <v>38402</v>
      </c>
      <c r="G313" s="36">
        <f t="shared" si="72"/>
        <v>2.4612880069732862E-2</v>
      </c>
      <c r="H313" s="31">
        <v>47426</v>
      </c>
      <c r="I313" s="36">
        <f t="shared" si="73"/>
        <v>3.0396605650412759E-2</v>
      </c>
      <c r="J313" s="31">
        <v>49019</v>
      </c>
      <c r="K313" s="36">
        <f t="shared" si="74"/>
        <v>3.1417602420140495E-2</v>
      </c>
      <c r="L313" s="31">
        <v>0</v>
      </c>
      <c r="M313" s="36">
        <f t="shared" si="75"/>
        <v>0</v>
      </c>
      <c r="N313" s="31">
        <f t="shared" si="76"/>
        <v>134847</v>
      </c>
      <c r="O313" s="36">
        <f t="shared" si="77"/>
        <v>8.6427088140286115E-2</v>
      </c>
      <c r="P313" s="31">
        <v>-166261</v>
      </c>
      <c r="Q313" s="31">
        <v>1494483</v>
      </c>
      <c r="R313" s="31">
        <v>1494483</v>
      </c>
      <c r="S313" s="31">
        <v>497004</v>
      </c>
      <c r="T313" s="36">
        <f t="shared" si="78"/>
        <v>0.33255915256312718</v>
      </c>
      <c r="U313" s="36">
        <f t="shared" si="79"/>
        <v>-1.294831620163478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4572831</v>
      </c>
      <c r="E317" s="32">
        <f>SUM(E311:E316)</f>
        <v>3125646</v>
      </c>
      <c r="F317" s="32">
        <f>SUM(F311:F316)</f>
        <v>38402</v>
      </c>
      <c r="G317" s="37">
        <f t="shared" si="72"/>
        <v>8.3978611936456875E-3</v>
      </c>
      <c r="H317" s="32">
        <f>SUM(H311:H316)</f>
        <v>47426</v>
      </c>
      <c r="I317" s="37">
        <f t="shared" si="73"/>
        <v>1.0371255793183697E-2</v>
      </c>
      <c r="J317" s="32">
        <f>SUM(J311:J316)</f>
        <v>49019</v>
      </c>
      <c r="K317" s="37">
        <f t="shared" si="74"/>
        <v>1.5682838043719602E-2</v>
      </c>
      <c r="L317" s="32">
        <f>SUM(L311:L316)</f>
        <v>0</v>
      </c>
      <c r="M317" s="37">
        <f t="shared" si="75"/>
        <v>0</v>
      </c>
      <c r="N317" s="32">
        <f t="shared" si="76"/>
        <v>134847</v>
      </c>
      <c r="O317" s="37">
        <f t="shared" si="77"/>
        <v>4.3142121660610322E-2</v>
      </c>
      <c r="P317" s="32">
        <f>SUM(P311:P316)</f>
        <v>-166261</v>
      </c>
      <c r="Q317" s="32">
        <f>SUM(Q311:Q316)</f>
        <v>1505345</v>
      </c>
      <c r="R317" s="32">
        <f>SUM(R311:R316)</f>
        <v>1505345</v>
      </c>
      <c r="S317" s="32">
        <f>SUM(S311:S316)</f>
        <v>497004</v>
      </c>
      <c r="T317" s="37">
        <f t="shared" si="78"/>
        <v>0.33015953153596017</v>
      </c>
      <c r="U317" s="37">
        <f t="shared" si="79"/>
        <v>-1.294831620163478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2974962</v>
      </c>
      <c r="E319" s="31">
        <v>3555393</v>
      </c>
      <c r="F319" s="31">
        <v>127196</v>
      </c>
      <c r="G319" s="36">
        <f t="shared" si="72"/>
        <v>4.2755504103917964E-2</v>
      </c>
      <c r="H319" s="31">
        <v>303482</v>
      </c>
      <c r="I319" s="36">
        <f t="shared" si="73"/>
        <v>0.10201205931369879</v>
      </c>
      <c r="J319" s="31">
        <v>829837</v>
      </c>
      <c r="K319" s="36">
        <f t="shared" si="74"/>
        <v>0.23340232711264269</v>
      </c>
      <c r="L319" s="31">
        <v>0</v>
      </c>
      <c r="M319" s="36">
        <f t="shared" si="75"/>
        <v>0</v>
      </c>
      <c r="N319" s="31">
        <f t="shared" si="76"/>
        <v>1260515</v>
      </c>
      <c r="O319" s="36">
        <f t="shared" si="77"/>
        <v>0.35453605269515914</v>
      </c>
      <c r="P319" s="31">
        <v>38</v>
      </c>
      <c r="Q319" s="31">
        <v>46200</v>
      </c>
      <c r="R319" s="31">
        <v>1137832</v>
      </c>
      <c r="S319" s="31">
        <v>38</v>
      </c>
      <c r="T319" s="36">
        <f t="shared" si="78"/>
        <v>3.3396845931561077E-5</v>
      </c>
      <c r="U319" s="36">
        <f t="shared" si="79"/>
        <v>21836.815789473683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4000000</v>
      </c>
      <c r="E320" s="31">
        <v>3200000</v>
      </c>
      <c r="F320" s="31">
        <v>712537</v>
      </c>
      <c r="G320" s="36">
        <f t="shared" si="72"/>
        <v>0.17813424999999999</v>
      </c>
      <c r="H320" s="31">
        <v>301264</v>
      </c>
      <c r="I320" s="36">
        <f t="shared" si="73"/>
        <v>7.5315999999999994E-2</v>
      </c>
      <c r="J320" s="31">
        <v>449716</v>
      </c>
      <c r="K320" s="36">
        <f t="shared" si="74"/>
        <v>0.14053625</v>
      </c>
      <c r="L320" s="31">
        <v>0</v>
      </c>
      <c r="M320" s="36">
        <f t="shared" si="75"/>
        <v>0</v>
      </c>
      <c r="N320" s="31">
        <f t="shared" si="76"/>
        <v>1463517</v>
      </c>
      <c r="O320" s="36">
        <f t="shared" si="77"/>
        <v>0.45734906250000001</v>
      </c>
      <c r="P320" s="31">
        <v>477701</v>
      </c>
      <c r="Q320" s="31">
        <v>1172300</v>
      </c>
      <c r="R320" s="31">
        <v>3172300</v>
      </c>
      <c r="S320" s="31">
        <v>859282</v>
      </c>
      <c r="T320" s="36">
        <f t="shared" si="78"/>
        <v>0.27087034643633956</v>
      </c>
      <c r="U320" s="36">
        <f t="shared" si="79"/>
        <v>-5.8582669912769725E-2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137800</v>
      </c>
      <c r="E322" s="31">
        <v>137800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130000</v>
      </c>
      <c r="R322" s="31">
        <v>130000</v>
      </c>
      <c r="S322" s="31">
        <v>8136</v>
      </c>
      <c r="T322" s="36">
        <f t="shared" si="78"/>
        <v>6.2584615384615391E-2</v>
      </c>
      <c r="U322" s="36">
        <f t="shared" si="7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7112762</v>
      </c>
      <c r="E323" s="32">
        <f>SUM(E318:E322)</f>
        <v>6893193</v>
      </c>
      <c r="F323" s="32">
        <f>SUM(F318:F322)</f>
        <v>839733</v>
      </c>
      <c r="G323" s="37">
        <f t="shared" si="72"/>
        <v>0.11806004474773653</v>
      </c>
      <c r="H323" s="32">
        <f>SUM(H318:H322)</f>
        <v>604746</v>
      </c>
      <c r="I323" s="37">
        <f t="shared" si="73"/>
        <v>8.5022667706300306E-2</v>
      </c>
      <c r="J323" s="32">
        <f>SUM(J318:J322)</f>
        <v>1279553</v>
      </c>
      <c r="K323" s="37">
        <f t="shared" si="74"/>
        <v>0.18562558744546975</v>
      </c>
      <c r="L323" s="32">
        <f>SUM(L318:L322)</f>
        <v>0</v>
      </c>
      <c r="M323" s="37">
        <f t="shared" si="75"/>
        <v>0</v>
      </c>
      <c r="N323" s="32">
        <f t="shared" si="76"/>
        <v>2724032</v>
      </c>
      <c r="O323" s="37">
        <f t="shared" si="77"/>
        <v>0.3951770971739802</v>
      </c>
      <c r="P323" s="32">
        <f>SUM(P318:P322)</f>
        <v>477739</v>
      </c>
      <c r="Q323" s="32">
        <f>SUM(Q318:Q322)</f>
        <v>1348500</v>
      </c>
      <c r="R323" s="32">
        <f>SUM(R318:R322)</f>
        <v>4440132</v>
      </c>
      <c r="S323" s="32">
        <f>SUM(S318:S322)</f>
        <v>867456</v>
      </c>
      <c r="T323" s="37">
        <f t="shared" si="78"/>
        <v>0.1953671647599666</v>
      </c>
      <c r="U323" s="37">
        <f t="shared" si="79"/>
        <v>1.6783515685342834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733926</v>
      </c>
      <c r="E325" s="31">
        <v>733926</v>
      </c>
      <c r="F325" s="31">
        <v>96718</v>
      </c>
      <c r="G325" s="36">
        <f t="shared" si="72"/>
        <v>0.13178167826184112</v>
      </c>
      <c r="H325" s="31">
        <v>196691</v>
      </c>
      <c r="I325" s="36">
        <f t="shared" si="73"/>
        <v>0.26799840855890106</v>
      </c>
      <c r="J325" s="31">
        <v>281830</v>
      </c>
      <c r="K325" s="36">
        <f t="shared" si="74"/>
        <v>0.38400329188501292</v>
      </c>
      <c r="L325" s="31">
        <v>0</v>
      </c>
      <c r="M325" s="36">
        <f t="shared" si="75"/>
        <v>0</v>
      </c>
      <c r="N325" s="31">
        <f t="shared" si="76"/>
        <v>575239</v>
      </c>
      <c r="O325" s="36">
        <f t="shared" si="77"/>
        <v>0.7837833787057551</v>
      </c>
      <c r="P325" s="31">
        <v>305836</v>
      </c>
      <c r="Q325" s="31">
        <v>684551</v>
      </c>
      <c r="R325" s="31">
        <v>684551</v>
      </c>
      <c r="S325" s="31">
        <v>521571</v>
      </c>
      <c r="T325" s="36">
        <f t="shared" si="78"/>
        <v>0.76191693533425564</v>
      </c>
      <c r="U325" s="36">
        <f t="shared" si="79"/>
        <v>-7.8493048561974366E-2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50000</v>
      </c>
      <c r="R326" s="31">
        <v>43189</v>
      </c>
      <c r="S326" s="31">
        <v>3261</v>
      </c>
      <c r="T326" s="36">
        <f t="shared" si="78"/>
        <v>7.5505337007108292E-2</v>
      </c>
      <c r="U326" s="36">
        <f t="shared" si="79"/>
        <v>0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185230</v>
      </c>
      <c r="E327" s="31">
        <v>385230</v>
      </c>
      <c r="F327" s="31">
        <v>901</v>
      </c>
      <c r="G327" s="36">
        <f t="shared" si="72"/>
        <v>4.8642228580683478E-3</v>
      </c>
      <c r="H327" s="31">
        <v>38988</v>
      </c>
      <c r="I327" s="36">
        <f t="shared" si="73"/>
        <v>0.21048426280840038</v>
      </c>
      <c r="J327" s="31">
        <v>516</v>
      </c>
      <c r="K327" s="36">
        <f t="shared" si="74"/>
        <v>1.3394595436492485E-3</v>
      </c>
      <c r="L327" s="31">
        <v>0</v>
      </c>
      <c r="M327" s="36">
        <f t="shared" si="75"/>
        <v>0</v>
      </c>
      <c r="N327" s="31">
        <f t="shared" si="76"/>
        <v>40405</v>
      </c>
      <c r="O327" s="36">
        <f t="shared" si="77"/>
        <v>0.10488539314175947</v>
      </c>
      <c r="P327" s="31">
        <v>15892</v>
      </c>
      <c r="Q327" s="31">
        <v>147250</v>
      </c>
      <c r="R327" s="31">
        <v>147250</v>
      </c>
      <c r="S327" s="31">
        <v>86938</v>
      </c>
      <c r="T327" s="36">
        <f t="shared" si="78"/>
        <v>0.59041086587436331</v>
      </c>
      <c r="U327" s="36">
        <f t="shared" si="79"/>
        <v>-0.96753083312358423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0</v>
      </c>
      <c r="E330" s="31">
        <v>43304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164807</v>
      </c>
      <c r="E331" s="31">
        <v>164807</v>
      </c>
      <c r="F331" s="31">
        <v>79245</v>
      </c>
      <c r="G331" s="36">
        <f t="shared" si="72"/>
        <v>0.48083515870078336</v>
      </c>
      <c r="H331" s="31">
        <v>35766</v>
      </c>
      <c r="I331" s="36">
        <f t="shared" si="73"/>
        <v>0.21701748105359603</v>
      </c>
      <c r="J331" s="31">
        <v>95787</v>
      </c>
      <c r="K331" s="36">
        <f t="shared" si="74"/>
        <v>0.58120710892134431</v>
      </c>
      <c r="L331" s="31">
        <v>0</v>
      </c>
      <c r="M331" s="36">
        <f t="shared" si="75"/>
        <v>0</v>
      </c>
      <c r="N331" s="31">
        <f t="shared" si="76"/>
        <v>210798</v>
      </c>
      <c r="O331" s="36">
        <f t="shared" si="77"/>
        <v>1.2790597486757238</v>
      </c>
      <c r="P331" s="31">
        <v>57470</v>
      </c>
      <c r="Q331" s="31">
        <v>498871</v>
      </c>
      <c r="R331" s="31">
        <v>1069769</v>
      </c>
      <c r="S331" s="31">
        <v>340329</v>
      </c>
      <c r="T331" s="36">
        <f t="shared" si="78"/>
        <v>0.31813316706690886</v>
      </c>
      <c r="U331" s="36">
        <f t="shared" si="79"/>
        <v>0.66673046807029746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1083963</v>
      </c>
      <c r="E332" s="32">
        <f>SUM(E324:E331)</f>
        <v>1327267</v>
      </c>
      <c r="F332" s="32">
        <f>SUM(F324:F331)</f>
        <v>176864</v>
      </c>
      <c r="G332" s="37">
        <f t="shared" si="72"/>
        <v>0.16316424084585912</v>
      </c>
      <c r="H332" s="32">
        <f>SUM(H324:H331)</f>
        <v>271445</v>
      </c>
      <c r="I332" s="37">
        <f t="shared" si="73"/>
        <v>0.25041906411934722</v>
      </c>
      <c r="J332" s="32">
        <f>SUM(J324:J331)</f>
        <v>378133</v>
      </c>
      <c r="K332" s="37">
        <f t="shared" si="74"/>
        <v>0.28489595537295814</v>
      </c>
      <c r="L332" s="32">
        <f>SUM(L324:L331)</f>
        <v>0</v>
      </c>
      <c r="M332" s="37">
        <f t="shared" si="75"/>
        <v>0</v>
      </c>
      <c r="N332" s="32">
        <f t="shared" si="76"/>
        <v>826442</v>
      </c>
      <c r="O332" s="37">
        <f t="shared" si="77"/>
        <v>0.62266446766174399</v>
      </c>
      <c r="P332" s="32">
        <f>SUM(P324:P331)</f>
        <v>379198</v>
      </c>
      <c r="Q332" s="32">
        <f>SUM(Q324:Q331)</f>
        <v>1380672</v>
      </c>
      <c r="R332" s="32">
        <f>SUM(R324:R331)</f>
        <v>1944759</v>
      </c>
      <c r="S332" s="32">
        <f>SUM(S324:S331)</f>
        <v>952099</v>
      </c>
      <c r="T332" s="37">
        <f t="shared" si="78"/>
        <v>0.48957171556989837</v>
      </c>
      <c r="U332" s="37">
        <f t="shared" si="79"/>
        <v>-2.808559116872944E-3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70597070</v>
      </c>
      <c r="E338" s="32">
        <f>SUM(E302,E304:E309,E311:E316,E318:E322,E324:E331,E333:E336)</f>
        <v>70173619</v>
      </c>
      <c r="F338" s="32">
        <f>SUM(F302,F304:F309,F311:F316,F318:F322,F324:F331,F333:F336)</f>
        <v>9508625</v>
      </c>
      <c r="G338" s="37">
        <f t="shared" si="72"/>
        <v>0.13468866342470021</v>
      </c>
      <c r="H338" s="32">
        <f>SUM(H302,H304:H309,H311:H316,H318:H322,H324:H331,H333:H336)</f>
        <v>15345007</v>
      </c>
      <c r="I338" s="37">
        <f t="shared" si="73"/>
        <v>0.21736039470193311</v>
      </c>
      <c r="J338" s="32">
        <f>SUM(J302,J304:J309,J311:J316,J318:J322,J324:J331,J333:J336)</f>
        <v>15128746</v>
      </c>
      <c r="K338" s="37">
        <f t="shared" si="74"/>
        <v>0.21559022059272731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39982378</v>
      </c>
      <c r="O338" s="37">
        <f t="shared" si="77"/>
        <v>0.56976366004438217</v>
      </c>
      <c r="P338" s="32">
        <f>SUM(P302,P304:P309,P311:P316,P318:P322,P324:P331,P333:P336)</f>
        <v>18504954</v>
      </c>
      <c r="Q338" s="32">
        <f>SUM(Q302,Q304:Q309,Q311:Q316,Q318:Q322,Q324:Q331,Q333:Q336)</f>
        <v>47071997</v>
      </c>
      <c r="R338" s="32">
        <f>SUM(R302,R304:R309,R311:R316,R318:R322,R324:R331,R333:R336)</f>
        <v>57776589</v>
      </c>
      <c r="S338" s="32">
        <f>SUM(S302,S304:S309,S311:S316,S318:S322,S324:S331,S333:S336)</f>
        <v>43914615</v>
      </c>
      <c r="T338" s="37">
        <f t="shared" si="78"/>
        <v>0.76007628280028783</v>
      </c>
      <c r="U338" s="37">
        <f t="shared" si="79"/>
        <v>-0.18244887288020273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195283997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199018569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32734146</v>
      </c>
      <c r="G339" s="39">
        <f t="shared" si="72"/>
        <v>0.16762328968512458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46264531</v>
      </c>
      <c r="I339" s="39">
        <f t="shared" si="73"/>
        <v>0.23690897211613299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45264951</v>
      </c>
      <c r="K339" s="39">
        <f t="shared" si="74"/>
        <v>0.22744084246731772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124263628</v>
      </c>
      <c r="O339" s="39">
        <f t="shared" si="77"/>
        <v>0.62438207964403558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55418621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187982941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189467886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168897259</v>
      </c>
      <c r="T339" s="39">
        <f t="shared" si="78"/>
        <v>0.8914294795055665</v>
      </c>
      <c r="U339" s="39">
        <f t="shared" si="79"/>
        <v>-0.18321765891648589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3280415511</v>
      </c>
      <c r="E8" s="31">
        <v>3312642174</v>
      </c>
      <c r="F8" s="31">
        <v>963511713</v>
      </c>
      <c r="G8" s="36">
        <f>IF(($D8       =0),0,($F8       /$D8       ))</f>
        <v>0.29371636299399267</v>
      </c>
      <c r="H8" s="31">
        <v>854932442</v>
      </c>
      <c r="I8" s="36">
        <f>IF(($D8       =0),0,($H8       /$D8       ))</f>
        <v>0.2606171197316961</v>
      </c>
      <c r="J8" s="31">
        <v>827987224</v>
      </c>
      <c r="K8" s="36">
        <f>IF(($E8       =0),0,($J8       /$E8       ))</f>
        <v>0.24994767937770027</v>
      </c>
      <c r="L8" s="31">
        <v>0</v>
      </c>
      <c r="M8" s="36">
        <f>IF(($E8       =0),0,($L8       /$E8       ))</f>
        <v>0</v>
      </c>
      <c r="N8" s="31">
        <f>$F8       +$H8       +$J8</f>
        <v>2646431379</v>
      </c>
      <c r="O8" s="36">
        <f>IF(($E8       =0),0,($N8       /$E8       ))</f>
        <v>0.79888839180129334</v>
      </c>
      <c r="P8" s="31">
        <v>653764987</v>
      </c>
      <c r="Q8" s="31">
        <v>2913266994</v>
      </c>
      <c r="R8" s="31">
        <v>2913266994</v>
      </c>
      <c r="S8" s="31">
        <v>2364246337</v>
      </c>
      <c r="T8" s="36">
        <f>IF(($R8       =0),0,($S8       /$R8       ))</f>
        <v>0.81154468226539755</v>
      </c>
      <c r="U8" s="36">
        <f>IF(($P8       =0),0,(($J8       /$P8       )-1))</f>
        <v>0.26649062042840788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6589813830</v>
      </c>
      <c r="E9" s="31">
        <v>6591357780</v>
      </c>
      <c r="F9" s="31">
        <v>2273290766</v>
      </c>
      <c r="G9" s="36">
        <f>IF(($D9       =0),0,($F9       /$D9       ))</f>
        <v>0.34497040806386481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       +$J9</f>
        <v>2273290766</v>
      </c>
      <c r="O9" s="36">
        <f>IF(($E9       =0),0,($N9       /$E9       ))</f>
        <v>0.34488960270034075</v>
      </c>
      <c r="P9" s="31">
        <v>1448638838</v>
      </c>
      <c r="Q9" s="31">
        <v>5959035140</v>
      </c>
      <c r="R9" s="31">
        <v>5884989110</v>
      </c>
      <c r="S9" s="31">
        <v>4761581617</v>
      </c>
      <c r="T9" s="36">
        <f>IF(($R9       =0),0,($S9       /$R9       ))</f>
        <v>0.80910627496471277</v>
      </c>
      <c r="U9" s="36">
        <f>IF(($P9       =0),0,(($J9       /$P9       )-1))</f>
        <v>-1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9870229341</v>
      </c>
      <c r="E10" s="32">
        <f>SUM(E8:E9)</f>
        <v>9903999954</v>
      </c>
      <c r="F10" s="32">
        <f>SUM(F8:F9)</f>
        <v>3236802479</v>
      </c>
      <c r="G10" s="37">
        <f t="shared" ref="G10:G54" si="0">IF(($D10      =0),0,($F10      /$D10      ))</f>
        <v>0.32793589360225184</v>
      </c>
      <c r="H10" s="32">
        <f>SUM(H8:H9)</f>
        <v>854932442</v>
      </c>
      <c r="I10" s="37">
        <f t="shared" ref="I10:I54" si="1">IF(($D10      =0),0,($H10      /$D10      ))</f>
        <v>8.6617282381544203E-2</v>
      </c>
      <c r="J10" s="32">
        <f>SUM(J8:J9)</f>
        <v>827987224</v>
      </c>
      <c r="K10" s="37">
        <f t="shared" ref="K10:K54" si="2">IF(($E10      =0),0,($J10      /$E10      ))</f>
        <v>8.3601295218665148E-2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4919722145</v>
      </c>
      <c r="O10" s="37">
        <f t="shared" ref="O10:O54" si="5">IF(($E10      =0),0,($N10      /$E10      ))</f>
        <v>0.49674092971022643</v>
      </c>
      <c r="P10" s="32">
        <f>SUM(P8:P9)</f>
        <v>2102403825</v>
      </c>
      <c r="Q10" s="32">
        <f>SUM(Q8:Q9)</f>
        <v>8872302134</v>
      </c>
      <c r="R10" s="32">
        <f>SUM(R8:R9)</f>
        <v>8798256104</v>
      </c>
      <c r="S10" s="32">
        <f>SUM(S8:S9)</f>
        <v>7125827954</v>
      </c>
      <c r="T10" s="37">
        <f t="shared" ref="T10:T54" si="6">IF(($R10      =0),0,($S10      /$R10      ))</f>
        <v>0.80991367718431673</v>
      </c>
      <c r="U10" s="37">
        <f t="shared" ref="U10:U54" si="7">IF(($P10      =0),0,(($J10      /$P10      )-1))</f>
        <v>-0.60617117693837907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149636564</v>
      </c>
      <c r="E11" s="31">
        <v>149636564</v>
      </c>
      <c r="F11" s="31">
        <v>35892137</v>
      </c>
      <c r="G11" s="36">
        <f t="shared" si="0"/>
        <v>0.23986207675819127</v>
      </c>
      <c r="H11" s="31">
        <v>21765633</v>
      </c>
      <c r="I11" s="36">
        <f t="shared" si="1"/>
        <v>0.14545664788186397</v>
      </c>
      <c r="J11" s="31">
        <v>61648762</v>
      </c>
      <c r="K11" s="36">
        <f t="shared" si="2"/>
        <v>0.41198995988707682</v>
      </c>
      <c r="L11" s="31">
        <v>0</v>
      </c>
      <c r="M11" s="36">
        <f t="shared" si="3"/>
        <v>0</v>
      </c>
      <c r="N11" s="31">
        <f t="shared" si="4"/>
        <v>119306532</v>
      </c>
      <c r="O11" s="36">
        <f t="shared" si="5"/>
        <v>0.79730868452713199</v>
      </c>
      <c r="P11" s="31">
        <v>43986269</v>
      </c>
      <c r="Q11" s="31">
        <v>142744321</v>
      </c>
      <c r="R11" s="31">
        <v>142760708</v>
      </c>
      <c r="S11" s="31">
        <v>121958131</v>
      </c>
      <c r="T11" s="36">
        <f t="shared" si="6"/>
        <v>0.85428359601578885</v>
      </c>
      <c r="U11" s="36">
        <f t="shared" si="7"/>
        <v>0.40154560506143411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197860226</v>
      </c>
      <c r="E12" s="31">
        <v>190127529</v>
      </c>
      <c r="F12" s="31">
        <v>39792344</v>
      </c>
      <c r="G12" s="36">
        <f t="shared" si="0"/>
        <v>0.20111340618806328</v>
      </c>
      <c r="H12" s="31">
        <v>36514363</v>
      </c>
      <c r="I12" s="36">
        <f t="shared" si="1"/>
        <v>0.18454625135220457</v>
      </c>
      <c r="J12" s="31">
        <v>38227678</v>
      </c>
      <c r="K12" s="36">
        <f t="shared" si="2"/>
        <v>0.20106335048408483</v>
      </c>
      <c r="L12" s="31">
        <v>0</v>
      </c>
      <c r="M12" s="36">
        <f t="shared" si="3"/>
        <v>0</v>
      </c>
      <c r="N12" s="31">
        <f t="shared" si="4"/>
        <v>114534385</v>
      </c>
      <c r="O12" s="36">
        <f t="shared" si="5"/>
        <v>0.60240821306839787</v>
      </c>
      <c r="P12" s="31">
        <v>6242439</v>
      </c>
      <c r="Q12" s="31">
        <v>187565446</v>
      </c>
      <c r="R12" s="31">
        <v>177456502</v>
      </c>
      <c r="S12" s="31">
        <v>75907450</v>
      </c>
      <c r="T12" s="36">
        <f t="shared" si="6"/>
        <v>0.42775243028288701</v>
      </c>
      <c r="U12" s="36">
        <f t="shared" si="7"/>
        <v>5.1238368528711291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249715701</v>
      </c>
      <c r="E13" s="31">
        <v>244862810</v>
      </c>
      <c r="F13" s="31">
        <v>74873388</v>
      </c>
      <c r="G13" s="36">
        <f t="shared" si="0"/>
        <v>0.2998345226197851</v>
      </c>
      <c r="H13" s="31">
        <v>54217886</v>
      </c>
      <c r="I13" s="36">
        <f t="shared" si="1"/>
        <v>0.21711845023313131</v>
      </c>
      <c r="J13" s="31">
        <v>50010088</v>
      </c>
      <c r="K13" s="36">
        <f t="shared" si="2"/>
        <v>0.20423717264373467</v>
      </c>
      <c r="L13" s="31">
        <v>0</v>
      </c>
      <c r="M13" s="36">
        <f t="shared" si="3"/>
        <v>0</v>
      </c>
      <c r="N13" s="31">
        <f t="shared" si="4"/>
        <v>179101362</v>
      </c>
      <c r="O13" s="36">
        <f t="shared" si="5"/>
        <v>0.7314355413956084</v>
      </c>
      <c r="P13" s="31">
        <v>44320884</v>
      </c>
      <c r="Q13" s="31">
        <v>220445228</v>
      </c>
      <c r="R13" s="31">
        <v>227826309</v>
      </c>
      <c r="S13" s="31">
        <v>146543723</v>
      </c>
      <c r="T13" s="36">
        <f t="shared" si="6"/>
        <v>0.64322563817684464</v>
      </c>
      <c r="U13" s="36">
        <f t="shared" si="7"/>
        <v>0.12836395591748584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129809083</v>
      </c>
      <c r="E14" s="31">
        <v>129809083</v>
      </c>
      <c r="F14" s="31">
        <v>36561437</v>
      </c>
      <c r="G14" s="36">
        <f t="shared" si="0"/>
        <v>0.2816554601190735</v>
      </c>
      <c r="H14" s="31">
        <v>31126600</v>
      </c>
      <c r="I14" s="36">
        <f t="shared" si="1"/>
        <v>0.23978753474439074</v>
      </c>
      <c r="J14" s="31">
        <v>32555733</v>
      </c>
      <c r="K14" s="36">
        <f t="shared" si="2"/>
        <v>0.25079703397950975</v>
      </c>
      <c r="L14" s="31">
        <v>0</v>
      </c>
      <c r="M14" s="36">
        <f t="shared" si="3"/>
        <v>0</v>
      </c>
      <c r="N14" s="31">
        <f t="shared" si="4"/>
        <v>100243770</v>
      </c>
      <c r="O14" s="36">
        <f t="shared" si="5"/>
        <v>0.77224002884297394</v>
      </c>
      <c r="P14" s="31">
        <v>28116022</v>
      </c>
      <c r="Q14" s="31">
        <v>114287782</v>
      </c>
      <c r="R14" s="31">
        <v>114287782</v>
      </c>
      <c r="S14" s="31">
        <v>86564554</v>
      </c>
      <c r="T14" s="36">
        <f t="shared" si="6"/>
        <v>0.75742614376749384</v>
      </c>
      <c r="U14" s="36">
        <f t="shared" si="7"/>
        <v>0.15790679776819072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68344788</v>
      </c>
      <c r="E15" s="31">
        <v>68344788</v>
      </c>
      <c r="F15" s="31">
        <v>28989125</v>
      </c>
      <c r="G15" s="36">
        <f t="shared" si="0"/>
        <v>0.42415999593121861</v>
      </c>
      <c r="H15" s="31">
        <v>54698022</v>
      </c>
      <c r="I15" s="36">
        <f t="shared" si="1"/>
        <v>0.80032470069261175</v>
      </c>
      <c r="J15" s="31">
        <v>-23843890</v>
      </c>
      <c r="K15" s="36">
        <f t="shared" si="2"/>
        <v>-0.34887649369839291</v>
      </c>
      <c r="L15" s="31">
        <v>0</v>
      </c>
      <c r="M15" s="36">
        <f t="shared" si="3"/>
        <v>0</v>
      </c>
      <c r="N15" s="31">
        <f t="shared" si="4"/>
        <v>59843257</v>
      </c>
      <c r="O15" s="36">
        <f t="shared" si="5"/>
        <v>0.8756082029254374</v>
      </c>
      <c r="P15" s="31">
        <v>11820611</v>
      </c>
      <c r="Q15" s="31">
        <v>65845496</v>
      </c>
      <c r="R15" s="31">
        <v>65699048</v>
      </c>
      <c r="S15" s="31">
        <v>39833711</v>
      </c>
      <c r="T15" s="36">
        <f t="shared" si="6"/>
        <v>0.60630575651568042</v>
      </c>
      <c r="U15" s="36">
        <f t="shared" si="7"/>
        <v>-3.0171453066173992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495652508</v>
      </c>
      <c r="E16" s="31">
        <v>488753920</v>
      </c>
      <c r="F16" s="31">
        <v>132926241</v>
      </c>
      <c r="G16" s="36">
        <f t="shared" si="0"/>
        <v>0.26818434055013396</v>
      </c>
      <c r="H16" s="31">
        <v>115406549</v>
      </c>
      <c r="I16" s="36">
        <f t="shared" si="1"/>
        <v>0.23283761735752179</v>
      </c>
      <c r="J16" s="31">
        <v>122847474</v>
      </c>
      <c r="K16" s="36">
        <f t="shared" si="2"/>
        <v>0.25134831450559003</v>
      </c>
      <c r="L16" s="31">
        <v>0</v>
      </c>
      <c r="M16" s="36">
        <f t="shared" si="3"/>
        <v>0</v>
      </c>
      <c r="N16" s="31">
        <f t="shared" si="4"/>
        <v>371180264</v>
      </c>
      <c r="O16" s="36">
        <f t="shared" si="5"/>
        <v>0.75944201941132261</v>
      </c>
      <c r="P16" s="31">
        <v>103239691</v>
      </c>
      <c r="Q16" s="31">
        <v>405381588</v>
      </c>
      <c r="R16" s="31">
        <v>439865241</v>
      </c>
      <c r="S16" s="31">
        <v>325895208</v>
      </c>
      <c r="T16" s="36">
        <f t="shared" si="6"/>
        <v>0.74089784239168832</v>
      </c>
      <c r="U16" s="36">
        <f t="shared" si="7"/>
        <v>0.1899248516735681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5688333</v>
      </c>
      <c r="E17" s="31">
        <v>4958644</v>
      </c>
      <c r="F17" s="31">
        <v>963700</v>
      </c>
      <c r="G17" s="36">
        <f t="shared" si="0"/>
        <v>0.16941694517532641</v>
      </c>
      <c r="H17" s="31">
        <v>1013589</v>
      </c>
      <c r="I17" s="36">
        <f t="shared" si="1"/>
        <v>0.17818735295560229</v>
      </c>
      <c r="J17" s="31">
        <v>1204388</v>
      </c>
      <c r="K17" s="36">
        <f t="shared" si="2"/>
        <v>0.2428865633427203</v>
      </c>
      <c r="L17" s="31">
        <v>0</v>
      </c>
      <c r="M17" s="36">
        <f t="shared" si="3"/>
        <v>0</v>
      </c>
      <c r="N17" s="31">
        <f t="shared" si="4"/>
        <v>3181677</v>
      </c>
      <c r="O17" s="36">
        <f t="shared" si="5"/>
        <v>0.6416425538917494</v>
      </c>
      <c r="P17" s="31">
        <v>1004634</v>
      </c>
      <c r="Q17" s="31">
        <v>7871680</v>
      </c>
      <c r="R17" s="31">
        <v>9052071</v>
      </c>
      <c r="S17" s="31">
        <v>3266313</v>
      </c>
      <c r="T17" s="36">
        <f t="shared" si="6"/>
        <v>0.36083598990772386</v>
      </c>
      <c r="U17" s="36">
        <f t="shared" si="7"/>
        <v>0.19883260968671168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1296707203</v>
      </c>
      <c r="E19" s="32">
        <f>SUM(E11:E18)</f>
        <v>1276493338</v>
      </c>
      <c r="F19" s="32">
        <f>SUM(F11:F18)</f>
        <v>349998372</v>
      </c>
      <c r="G19" s="37">
        <f t="shared" si="0"/>
        <v>0.26991318563686578</v>
      </c>
      <c r="H19" s="32">
        <f>SUM(H11:H18)</f>
        <v>314742642</v>
      </c>
      <c r="I19" s="37">
        <f t="shared" si="1"/>
        <v>0.24272452661003688</v>
      </c>
      <c r="J19" s="32">
        <f>SUM(J11:J18)</f>
        <v>282650233</v>
      </c>
      <c r="K19" s="37">
        <f t="shared" si="2"/>
        <v>0.22142711174885896</v>
      </c>
      <c r="L19" s="32">
        <f>SUM(L11:L18)</f>
        <v>0</v>
      </c>
      <c r="M19" s="37">
        <f t="shared" si="3"/>
        <v>0</v>
      </c>
      <c r="N19" s="32">
        <f t="shared" si="4"/>
        <v>947391247</v>
      </c>
      <c r="O19" s="37">
        <f t="shared" si="5"/>
        <v>0.74218268031415291</v>
      </c>
      <c r="P19" s="32">
        <f>SUM(P11:P18)</f>
        <v>238730550</v>
      </c>
      <c r="Q19" s="32">
        <f>SUM(Q11:Q18)</f>
        <v>1144141541</v>
      </c>
      <c r="R19" s="32">
        <f>SUM(R11:R18)</f>
        <v>1176947661</v>
      </c>
      <c r="S19" s="32">
        <f>SUM(S11:S18)</f>
        <v>799969090</v>
      </c>
      <c r="T19" s="37">
        <f t="shared" si="6"/>
        <v>0.6796981008656765</v>
      </c>
      <c r="U19" s="37">
        <f t="shared" si="7"/>
        <v>0.18397177487338756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16369000</v>
      </c>
      <c r="E20" s="31">
        <v>16369000</v>
      </c>
      <c r="F20" s="31">
        <v>4737947</v>
      </c>
      <c r="G20" s="36">
        <f t="shared" si="0"/>
        <v>0.28944633148023702</v>
      </c>
      <c r="H20" s="31">
        <v>9221563</v>
      </c>
      <c r="I20" s="36">
        <f t="shared" si="1"/>
        <v>0.56335530576088944</v>
      </c>
      <c r="J20" s="31">
        <v>764309</v>
      </c>
      <c r="K20" s="36">
        <f t="shared" si="2"/>
        <v>4.6692467468996274E-2</v>
      </c>
      <c r="L20" s="31">
        <v>0</v>
      </c>
      <c r="M20" s="36">
        <f t="shared" si="3"/>
        <v>0</v>
      </c>
      <c r="N20" s="31">
        <f t="shared" si="4"/>
        <v>14723819</v>
      </c>
      <c r="O20" s="36">
        <f t="shared" si="5"/>
        <v>0.89949410471012281</v>
      </c>
      <c r="P20" s="31">
        <v>1943165</v>
      </c>
      <c r="Q20" s="31">
        <v>9029000</v>
      </c>
      <c r="R20" s="31">
        <v>9029000</v>
      </c>
      <c r="S20" s="31">
        <v>8323959</v>
      </c>
      <c r="T20" s="36">
        <f t="shared" si="6"/>
        <v>0.92191372244988368</v>
      </c>
      <c r="U20" s="36">
        <f t="shared" si="7"/>
        <v>-0.60666798753579854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13232001</v>
      </c>
      <c r="E21" s="31">
        <v>13232001</v>
      </c>
      <c r="F21" s="31">
        <v>3986539</v>
      </c>
      <c r="G21" s="36">
        <f t="shared" si="0"/>
        <v>0.30128013140265031</v>
      </c>
      <c r="H21" s="31">
        <v>2198904</v>
      </c>
      <c r="I21" s="36">
        <f t="shared" si="1"/>
        <v>0.16618076132249385</v>
      </c>
      <c r="J21" s="31">
        <v>5042511</v>
      </c>
      <c r="K21" s="36">
        <f t="shared" si="2"/>
        <v>0.38108453891440908</v>
      </c>
      <c r="L21" s="31">
        <v>0</v>
      </c>
      <c r="M21" s="36">
        <f t="shared" si="3"/>
        <v>0</v>
      </c>
      <c r="N21" s="31">
        <f t="shared" si="4"/>
        <v>11227954</v>
      </c>
      <c r="O21" s="36">
        <f t="shared" si="5"/>
        <v>0.8485454316395532</v>
      </c>
      <c r="P21" s="31">
        <v>0</v>
      </c>
      <c r="Q21" s="31">
        <v>1152000</v>
      </c>
      <c r="R21" s="31">
        <v>1152000</v>
      </c>
      <c r="S21" s="31">
        <v>364874</v>
      </c>
      <c r="T21" s="36">
        <f t="shared" si="6"/>
        <v>0.31673090277777777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14669710</v>
      </c>
      <c r="E22" s="31">
        <v>16080182</v>
      </c>
      <c r="F22" s="31">
        <v>4290787</v>
      </c>
      <c r="G22" s="36">
        <f t="shared" si="0"/>
        <v>0.29249296680029802</v>
      </c>
      <c r="H22" s="31">
        <v>4399425</v>
      </c>
      <c r="I22" s="36">
        <f t="shared" si="1"/>
        <v>0.29989856650199631</v>
      </c>
      <c r="J22" s="31">
        <v>4169858</v>
      </c>
      <c r="K22" s="36">
        <f t="shared" si="2"/>
        <v>0.25931659231220144</v>
      </c>
      <c r="L22" s="31">
        <v>0</v>
      </c>
      <c r="M22" s="36">
        <f t="shared" si="3"/>
        <v>0</v>
      </c>
      <c r="N22" s="31">
        <f t="shared" si="4"/>
        <v>12860070</v>
      </c>
      <c r="O22" s="36">
        <f t="shared" si="5"/>
        <v>0.79974654515726251</v>
      </c>
      <c r="P22" s="31">
        <v>4092808</v>
      </c>
      <c r="Q22" s="31">
        <v>10217113</v>
      </c>
      <c r="R22" s="31">
        <v>10217115</v>
      </c>
      <c r="S22" s="31">
        <v>10600354</v>
      </c>
      <c r="T22" s="36">
        <f t="shared" si="6"/>
        <v>1.03750951222532</v>
      </c>
      <c r="U22" s="36">
        <f t="shared" si="7"/>
        <v>1.8825705970082263E-2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73929169</v>
      </c>
      <c r="E23" s="31">
        <v>83952665</v>
      </c>
      <c r="F23" s="31">
        <v>16098829</v>
      </c>
      <c r="G23" s="36">
        <f t="shared" si="0"/>
        <v>0.21776017798874486</v>
      </c>
      <c r="H23" s="31">
        <v>15999025</v>
      </c>
      <c r="I23" s="36">
        <f t="shared" si="1"/>
        <v>0.21641018310377599</v>
      </c>
      <c r="J23" s="31">
        <v>14580284</v>
      </c>
      <c r="K23" s="36">
        <f t="shared" si="2"/>
        <v>0.17367267614434873</v>
      </c>
      <c r="L23" s="31">
        <v>0</v>
      </c>
      <c r="M23" s="36">
        <f t="shared" si="3"/>
        <v>0</v>
      </c>
      <c r="N23" s="31">
        <f t="shared" si="4"/>
        <v>46678138</v>
      </c>
      <c r="O23" s="36">
        <f t="shared" si="5"/>
        <v>0.55600543472920128</v>
      </c>
      <c r="P23" s="31">
        <v>10051801</v>
      </c>
      <c r="Q23" s="31">
        <v>49465471</v>
      </c>
      <c r="R23" s="31">
        <v>62318402</v>
      </c>
      <c r="S23" s="31">
        <v>80931871</v>
      </c>
      <c r="T23" s="36">
        <f t="shared" si="6"/>
        <v>1.2986833487803491</v>
      </c>
      <c r="U23" s="36">
        <f t="shared" si="7"/>
        <v>0.45051458937557554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12297000</v>
      </c>
      <c r="E24" s="31">
        <v>12297000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132477949</v>
      </c>
      <c r="E25" s="31">
        <v>108268776</v>
      </c>
      <c r="F25" s="31">
        <v>9920155</v>
      </c>
      <c r="G25" s="36">
        <f t="shared" si="0"/>
        <v>7.4881556326026763E-2</v>
      </c>
      <c r="H25" s="31">
        <v>105173874</v>
      </c>
      <c r="I25" s="36">
        <f t="shared" si="1"/>
        <v>0.79389720926310536</v>
      </c>
      <c r="J25" s="31">
        <v>27317429</v>
      </c>
      <c r="K25" s="36">
        <f t="shared" si="2"/>
        <v>0.25231123883768669</v>
      </c>
      <c r="L25" s="31">
        <v>0</v>
      </c>
      <c r="M25" s="36">
        <f t="shared" si="3"/>
        <v>0</v>
      </c>
      <c r="N25" s="31">
        <f t="shared" si="4"/>
        <v>142411458</v>
      </c>
      <c r="O25" s="36">
        <f t="shared" si="5"/>
        <v>1.3153511405726062</v>
      </c>
      <c r="P25" s="31">
        <v>12579474</v>
      </c>
      <c r="Q25" s="31">
        <v>140512406</v>
      </c>
      <c r="R25" s="31">
        <v>115346575</v>
      </c>
      <c r="S25" s="31">
        <v>9816322</v>
      </c>
      <c r="T25" s="36">
        <f t="shared" si="6"/>
        <v>8.5102847657158434E-2</v>
      </c>
      <c r="U25" s="36">
        <f t="shared" si="7"/>
        <v>1.1715875401467502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262974829</v>
      </c>
      <c r="E27" s="32">
        <f>SUM(E20:E26)</f>
        <v>250199624</v>
      </c>
      <c r="F27" s="32">
        <f>SUM(F20:F26)</f>
        <v>39034257</v>
      </c>
      <c r="G27" s="37">
        <f t="shared" si="0"/>
        <v>0.14843343428887637</v>
      </c>
      <c r="H27" s="32">
        <f>SUM(H20:H26)</f>
        <v>136992791</v>
      </c>
      <c r="I27" s="37">
        <f t="shared" si="1"/>
        <v>0.52093499412447575</v>
      </c>
      <c r="J27" s="32">
        <f>SUM(J20:J26)</f>
        <v>51874391</v>
      </c>
      <c r="K27" s="37">
        <f t="shared" si="2"/>
        <v>0.20733201021916803</v>
      </c>
      <c r="L27" s="32">
        <f>SUM(L20:L26)</f>
        <v>0</v>
      </c>
      <c r="M27" s="37">
        <f t="shared" si="3"/>
        <v>0</v>
      </c>
      <c r="N27" s="32">
        <f t="shared" si="4"/>
        <v>227901439</v>
      </c>
      <c r="O27" s="37">
        <f t="shared" si="5"/>
        <v>0.91087842322257051</v>
      </c>
      <c r="P27" s="32">
        <f>SUM(P20:P26)</f>
        <v>28667248</v>
      </c>
      <c r="Q27" s="32">
        <f>SUM(Q20:Q26)</f>
        <v>210375990</v>
      </c>
      <c r="R27" s="32">
        <f>SUM(R20:R26)</f>
        <v>198063092</v>
      </c>
      <c r="S27" s="32">
        <f>SUM(S20:S26)</f>
        <v>110037380</v>
      </c>
      <c r="T27" s="37">
        <f t="shared" si="6"/>
        <v>0.55556731387390434</v>
      </c>
      <c r="U27" s="37">
        <f t="shared" si="7"/>
        <v>0.80953508338156488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212066181</v>
      </c>
      <c r="E28" s="31">
        <v>212066181</v>
      </c>
      <c r="F28" s="31">
        <v>44824822</v>
      </c>
      <c r="G28" s="36">
        <f t="shared" si="0"/>
        <v>0.21137185471359998</v>
      </c>
      <c r="H28" s="31">
        <v>40792661</v>
      </c>
      <c r="I28" s="36">
        <f t="shared" si="1"/>
        <v>0.19235816294536845</v>
      </c>
      <c r="J28" s="31">
        <v>35834107</v>
      </c>
      <c r="K28" s="36">
        <f t="shared" si="2"/>
        <v>0.16897605658301548</v>
      </c>
      <c r="L28" s="31">
        <v>0</v>
      </c>
      <c r="M28" s="36">
        <f t="shared" si="3"/>
        <v>0</v>
      </c>
      <c r="N28" s="31">
        <f t="shared" si="4"/>
        <v>121451590</v>
      </c>
      <c r="O28" s="36">
        <f t="shared" si="5"/>
        <v>0.57270607424198394</v>
      </c>
      <c r="P28" s="31">
        <v>33849416</v>
      </c>
      <c r="Q28" s="31">
        <v>207936844</v>
      </c>
      <c r="R28" s="31">
        <v>188136843</v>
      </c>
      <c r="S28" s="31">
        <v>110246018</v>
      </c>
      <c r="T28" s="36">
        <f t="shared" si="6"/>
        <v>0.58598845522245746</v>
      </c>
      <c r="U28" s="36">
        <f t="shared" si="7"/>
        <v>5.8632946577276357E-2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26000001</v>
      </c>
      <c r="E30" s="31">
        <v>51327000</v>
      </c>
      <c r="F30" s="31">
        <v>6360337</v>
      </c>
      <c r="G30" s="36">
        <f t="shared" si="0"/>
        <v>0.24462833674506398</v>
      </c>
      <c r="H30" s="31">
        <v>6009876</v>
      </c>
      <c r="I30" s="36">
        <f t="shared" si="1"/>
        <v>0.23114906803272814</v>
      </c>
      <c r="J30" s="31">
        <v>5617137</v>
      </c>
      <c r="K30" s="36">
        <f t="shared" si="2"/>
        <v>0.10943824887486119</v>
      </c>
      <c r="L30" s="31">
        <v>0</v>
      </c>
      <c r="M30" s="36">
        <f t="shared" si="3"/>
        <v>0</v>
      </c>
      <c r="N30" s="31">
        <f t="shared" si="4"/>
        <v>17987350</v>
      </c>
      <c r="O30" s="36">
        <f t="shared" si="5"/>
        <v>0.35044615894168762</v>
      </c>
      <c r="P30" s="31">
        <v>5710797</v>
      </c>
      <c r="Q30" s="31">
        <v>21000000</v>
      </c>
      <c r="R30" s="31">
        <v>27000000</v>
      </c>
      <c r="S30" s="31">
        <v>22436169</v>
      </c>
      <c r="T30" s="36">
        <f t="shared" si="6"/>
        <v>0.83096922222222225</v>
      </c>
      <c r="U30" s="36">
        <f t="shared" si="7"/>
        <v>-1.6400512923152366E-2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25708099</v>
      </c>
      <c r="E32" s="31">
        <v>29199360</v>
      </c>
      <c r="F32" s="31">
        <v>10883543</v>
      </c>
      <c r="G32" s="36">
        <f t="shared" si="0"/>
        <v>0.42335075028301394</v>
      </c>
      <c r="H32" s="31">
        <v>6492663</v>
      </c>
      <c r="I32" s="36">
        <f t="shared" si="1"/>
        <v>0.25255321289995031</v>
      </c>
      <c r="J32" s="31">
        <v>5173326</v>
      </c>
      <c r="K32" s="36">
        <f t="shared" si="2"/>
        <v>0.177172581864808</v>
      </c>
      <c r="L32" s="31">
        <v>0</v>
      </c>
      <c r="M32" s="36">
        <f t="shared" si="3"/>
        <v>0</v>
      </c>
      <c r="N32" s="31">
        <f t="shared" si="4"/>
        <v>22549532</v>
      </c>
      <c r="O32" s="36">
        <f t="shared" si="5"/>
        <v>0.77226117284762408</v>
      </c>
      <c r="P32" s="31">
        <v>5035621</v>
      </c>
      <c r="Q32" s="31">
        <v>21867652</v>
      </c>
      <c r="R32" s="31">
        <v>22625483</v>
      </c>
      <c r="S32" s="31">
        <v>12343219</v>
      </c>
      <c r="T32" s="36">
        <f t="shared" si="6"/>
        <v>0.54554499455326544</v>
      </c>
      <c r="U32" s="36">
        <f t="shared" si="7"/>
        <v>2.734618034200742E-2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399628084</v>
      </c>
      <c r="E33" s="31">
        <v>386706335</v>
      </c>
      <c r="F33" s="31">
        <v>102045191</v>
      </c>
      <c r="G33" s="36">
        <f t="shared" si="0"/>
        <v>0.25535039974818186</v>
      </c>
      <c r="H33" s="31">
        <v>79295604</v>
      </c>
      <c r="I33" s="36">
        <f t="shared" si="1"/>
        <v>0.19842350218809948</v>
      </c>
      <c r="J33" s="31">
        <v>114563304</v>
      </c>
      <c r="K33" s="36">
        <f t="shared" si="2"/>
        <v>0.29625401404401613</v>
      </c>
      <c r="L33" s="31">
        <v>0</v>
      </c>
      <c r="M33" s="36">
        <f t="shared" si="3"/>
        <v>0</v>
      </c>
      <c r="N33" s="31">
        <f t="shared" si="4"/>
        <v>295904099</v>
      </c>
      <c r="O33" s="36">
        <f t="shared" si="5"/>
        <v>0.76519072023994639</v>
      </c>
      <c r="P33" s="31">
        <v>104187642</v>
      </c>
      <c r="Q33" s="31">
        <v>463477225</v>
      </c>
      <c r="R33" s="31">
        <v>470477225</v>
      </c>
      <c r="S33" s="31">
        <v>273820109</v>
      </c>
      <c r="T33" s="36">
        <f t="shared" si="6"/>
        <v>0.58200502479158267</v>
      </c>
      <c r="U33" s="36">
        <f t="shared" si="7"/>
        <v>9.9586302183516162E-2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663402365</v>
      </c>
      <c r="E35" s="32">
        <f>SUM(E28:E34)</f>
        <v>679298876</v>
      </c>
      <c r="F35" s="32">
        <f>SUM(F28:F34)</f>
        <v>164113893</v>
      </c>
      <c r="G35" s="37">
        <f t="shared" si="0"/>
        <v>0.24738213437029274</v>
      </c>
      <c r="H35" s="32">
        <f>SUM(H28:H34)</f>
        <v>132590804</v>
      </c>
      <c r="I35" s="37">
        <f t="shared" si="1"/>
        <v>0.19986483466937896</v>
      </c>
      <c r="J35" s="32">
        <f>SUM(J28:J34)</f>
        <v>161187874</v>
      </c>
      <c r="K35" s="37">
        <f t="shared" si="2"/>
        <v>0.23728564803337021</v>
      </c>
      <c r="L35" s="32">
        <f>SUM(L28:L34)</f>
        <v>0</v>
      </c>
      <c r="M35" s="37">
        <f t="shared" si="3"/>
        <v>0</v>
      </c>
      <c r="N35" s="32">
        <f t="shared" si="4"/>
        <v>457892571</v>
      </c>
      <c r="O35" s="37">
        <f t="shared" si="5"/>
        <v>0.67406643405074618</v>
      </c>
      <c r="P35" s="32">
        <f>SUM(P28:P34)</f>
        <v>148783476</v>
      </c>
      <c r="Q35" s="32">
        <f>SUM(Q28:Q34)</f>
        <v>714281721</v>
      </c>
      <c r="R35" s="32">
        <f>SUM(R28:R34)</f>
        <v>708239551</v>
      </c>
      <c r="S35" s="32">
        <f>SUM(S28:S34)</f>
        <v>418845515</v>
      </c>
      <c r="T35" s="37">
        <f t="shared" si="6"/>
        <v>0.59138961444416704</v>
      </c>
      <c r="U35" s="37">
        <f t="shared" si="7"/>
        <v>8.3372148127524692E-2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58939837</v>
      </c>
      <c r="E36" s="31">
        <v>57448892</v>
      </c>
      <c r="F36" s="31">
        <v>11253908</v>
      </c>
      <c r="G36" s="36">
        <f t="shared" si="0"/>
        <v>0.19093890605771441</v>
      </c>
      <c r="H36" s="31">
        <v>36134626</v>
      </c>
      <c r="I36" s="36">
        <f t="shared" si="1"/>
        <v>0.61307644946490092</v>
      </c>
      <c r="J36" s="31">
        <v>-2015131</v>
      </c>
      <c r="K36" s="36">
        <f t="shared" si="2"/>
        <v>-3.5076934120853019E-2</v>
      </c>
      <c r="L36" s="31">
        <v>0</v>
      </c>
      <c r="M36" s="36">
        <f t="shared" si="3"/>
        <v>0</v>
      </c>
      <c r="N36" s="31">
        <f t="shared" si="4"/>
        <v>45373403</v>
      </c>
      <c r="O36" s="36">
        <f t="shared" si="5"/>
        <v>0.78980466672882044</v>
      </c>
      <c r="P36" s="31">
        <v>12117799</v>
      </c>
      <c r="Q36" s="31">
        <v>31881674</v>
      </c>
      <c r="R36" s="31">
        <v>48156122</v>
      </c>
      <c r="S36" s="31">
        <v>35820948</v>
      </c>
      <c r="T36" s="36">
        <f t="shared" si="6"/>
        <v>0.74385034575666209</v>
      </c>
      <c r="U36" s="36">
        <f t="shared" si="7"/>
        <v>-1.1662951332993723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111955539</v>
      </c>
      <c r="E37" s="31">
        <v>112355530</v>
      </c>
      <c r="F37" s="31">
        <v>288607320</v>
      </c>
      <c r="G37" s="36">
        <f t="shared" si="0"/>
        <v>2.5778744185225171</v>
      </c>
      <c r="H37" s="31">
        <v>15119472</v>
      </c>
      <c r="I37" s="36">
        <f t="shared" si="1"/>
        <v>0.13504889650881857</v>
      </c>
      <c r="J37" s="31">
        <v>9415596</v>
      </c>
      <c r="K37" s="36">
        <f t="shared" si="2"/>
        <v>8.3801803079919607E-2</v>
      </c>
      <c r="L37" s="31">
        <v>0</v>
      </c>
      <c r="M37" s="36">
        <f t="shared" si="3"/>
        <v>0</v>
      </c>
      <c r="N37" s="31">
        <f t="shared" si="4"/>
        <v>313142388</v>
      </c>
      <c r="O37" s="36">
        <f t="shared" si="5"/>
        <v>2.787066982817846</v>
      </c>
      <c r="P37" s="31">
        <v>14627111</v>
      </c>
      <c r="Q37" s="31">
        <v>101916535</v>
      </c>
      <c r="R37" s="31">
        <v>105341058</v>
      </c>
      <c r="S37" s="31">
        <v>41858356</v>
      </c>
      <c r="T37" s="36">
        <f t="shared" si="6"/>
        <v>0.39736031510144887</v>
      </c>
      <c r="U37" s="36">
        <f t="shared" si="7"/>
        <v>-0.35629147820099272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278556315</v>
      </c>
      <c r="E38" s="31">
        <v>278994126</v>
      </c>
      <c r="F38" s="31">
        <v>58099212</v>
      </c>
      <c r="G38" s="36">
        <f t="shared" si="0"/>
        <v>0.20857258971134796</v>
      </c>
      <c r="H38" s="31">
        <v>64533175</v>
      </c>
      <c r="I38" s="36">
        <f t="shared" si="1"/>
        <v>0.23167012027711523</v>
      </c>
      <c r="J38" s="31">
        <v>49874854</v>
      </c>
      <c r="K38" s="36">
        <f t="shared" si="2"/>
        <v>0.17876668127414266</v>
      </c>
      <c r="L38" s="31">
        <v>0</v>
      </c>
      <c r="M38" s="36">
        <f t="shared" si="3"/>
        <v>0</v>
      </c>
      <c r="N38" s="31">
        <f t="shared" si="4"/>
        <v>172507241</v>
      </c>
      <c r="O38" s="36">
        <f t="shared" si="5"/>
        <v>0.61831854122978924</v>
      </c>
      <c r="P38" s="31">
        <v>13835448</v>
      </c>
      <c r="Q38" s="31">
        <v>204560512</v>
      </c>
      <c r="R38" s="31">
        <v>198564401</v>
      </c>
      <c r="S38" s="31">
        <v>124585384</v>
      </c>
      <c r="T38" s="36">
        <f t="shared" si="6"/>
        <v>0.6274306138087663</v>
      </c>
      <c r="U38" s="36">
        <f t="shared" si="7"/>
        <v>2.6048600666924555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449451691</v>
      </c>
      <c r="E40" s="32">
        <f>SUM(E36:E39)</f>
        <v>448798548</v>
      </c>
      <c r="F40" s="32">
        <f>SUM(F36:F39)</f>
        <v>357960440</v>
      </c>
      <c r="G40" s="37">
        <f t="shared" si="0"/>
        <v>0.79643807592215732</v>
      </c>
      <c r="H40" s="32">
        <f>SUM(H36:H39)</f>
        <v>115787273</v>
      </c>
      <c r="I40" s="37">
        <f t="shared" si="1"/>
        <v>0.25761895064268431</v>
      </c>
      <c r="J40" s="32">
        <f>SUM(J36:J39)</f>
        <v>57275319</v>
      </c>
      <c r="K40" s="37">
        <f t="shared" si="2"/>
        <v>0.12761921636163581</v>
      </c>
      <c r="L40" s="32">
        <f>SUM(L36:L39)</f>
        <v>0</v>
      </c>
      <c r="M40" s="37">
        <f t="shared" si="3"/>
        <v>0</v>
      </c>
      <c r="N40" s="32">
        <f t="shared" si="4"/>
        <v>531023032</v>
      </c>
      <c r="O40" s="37">
        <f t="shared" si="5"/>
        <v>1.183210227320076</v>
      </c>
      <c r="P40" s="32">
        <f>SUM(P36:P39)</f>
        <v>40580358</v>
      </c>
      <c r="Q40" s="32">
        <f>SUM(Q36:Q39)</f>
        <v>338358721</v>
      </c>
      <c r="R40" s="32">
        <f>SUM(R36:R39)</f>
        <v>352061581</v>
      </c>
      <c r="S40" s="32">
        <f>SUM(S36:S39)</f>
        <v>202264688</v>
      </c>
      <c r="T40" s="37">
        <f t="shared" si="6"/>
        <v>0.57451508178053656</v>
      </c>
      <c r="U40" s="37">
        <f t="shared" si="7"/>
        <v>0.41140497084821193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3660000</v>
      </c>
      <c r="E41" s="31">
        <v>7841595</v>
      </c>
      <c r="F41" s="31">
        <v>2365868</v>
      </c>
      <c r="G41" s="36">
        <f t="shared" si="0"/>
        <v>0.64641202185792346</v>
      </c>
      <c r="H41" s="31">
        <v>4274122</v>
      </c>
      <c r="I41" s="36">
        <f t="shared" si="1"/>
        <v>1.1677928961748634</v>
      </c>
      <c r="J41" s="31">
        <v>522813</v>
      </c>
      <c r="K41" s="36">
        <f t="shared" si="2"/>
        <v>6.6671767669715151E-2</v>
      </c>
      <c r="L41" s="31">
        <v>0</v>
      </c>
      <c r="M41" s="36">
        <f t="shared" si="3"/>
        <v>0</v>
      </c>
      <c r="N41" s="31">
        <f t="shared" si="4"/>
        <v>7162803</v>
      </c>
      <c r="O41" s="36">
        <f t="shared" si="5"/>
        <v>0.91343699846778625</v>
      </c>
      <c r="P41" s="31">
        <v>3959303</v>
      </c>
      <c r="Q41" s="31">
        <v>18162000</v>
      </c>
      <c r="R41" s="31">
        <v>20662000</v>
      </c>
      <c r="S41" s="31">
        <v>18337836</v>
      </c>
      <c r="T41" s="36">
        <f t="shared" si="6"/>
        <v>0.88751505178588719</v>
      </c>
      <c r="U41" s="36">
        <f t="shared" si="7"/>
        <v>-0.86795327359386232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40810000</v>
      </c>
      <c r="E43" s="31">
        <v>40810000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1108016</v>
      </c>
      <c r="K43" s="36">
        <f t="shared" si="2"/>
        <v>2.7150600343053173E-2</v>
      </c>
      <c r="L43" s="31">
        <v>0</v>
      </c>
      <c r="M43" s="36">
        <f t="shared" si="3"/>
        <v>0</v>
      </c>
      <c r="N43" s="31">
        <f t="shared" si="4"/>
        <v>1108016</v>
      </c>
      <c r="O43" s="36">
        <f t="shared" si="5"/>
        <v>2.7150600343053173E-2</v>
      </c>
      <c r="P43" s="31">
        <v>1305815</v>
      </c>
      <c r="Q43" s="31">
        <v>17850000</v>
      </c>
      <c r="R43" s="31">
        <v>17850000</v>
      </c>
      <c r="S43" s="31">
        <v>-2205185</v>
      </c>
      <c r="T43" s="36">
        <f t="shared" si="6"/>
        <v>-0.12353977591036415</v>
      </c>
      <c r="U43" s="36">
        <f t="shared" si="7"/>
        <v>-0.15147551529121661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869997126</v>
      </c>
      <c r="E45" s="31">
        <v>873222598</v>
      </c>
      <c r="F45" s="31">
        <v>150010269</v>
      </c>
      <c r="G45" s="36">
        <f t="shared" si="0"/>
        <v>0.17242616615264542</v>
      </c>
      <c r="H45" s="31">
        <v>140364231</v>
      </c>
      <c r="I45" s="36">
        <f t="shared" si="1"/>
        <v>0.16133872952587203</v>
      </c>
      <c r="J45" s="31">
        <v>129092254</v>
      </c>
      <c r="K45" s="36">
        <f t="shared" si="2"/>
        <v>0.1478343028406143</v>
      </c>
      <c r="L45" s="31">
        <v>0</v>
      </c>
      <c r="M45" s="36">
        <f t="shared" si="3"/>
        <v>0</v>
      </c>
      <c r="N45" s="31">
        <f t="shared" si="4"/>
        <v>419466754</v>
      </c>
      <c r="O45" s="36">
        <f t="shared" si="5"/>
        <v>0.4803663521314413</v>
      </c>
      <c r="P45" s="31">
        <v>160249891</v>
      </c>
      <c r="Q45" s="31">
        <v>770670444</v>
      </c>
      <c r="R45" s="31">
        <v>773097612</v>
      </c>
      <c r="S45" s="31">
        <v>507294662</v>
      </c>
      <c r="T45" s="36">
        <f t="shared" si="6"/>
        <v>0.65618448967605914</v>
      </c>
      <c r="U45" s="36">
        <f t="shared" si="7"/>
        <v>-0.19443156438714837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914467126</v>
      </c>
      <c r="E47" s="32">
        <f>SUM(E41:E46)</f>
        <v>921874193</v>
      </c>
      <c r="F47" s="32">
        <f>SUM(F41:F46)</f>
        <v>152376137</v>
      </c>
      <c r="G47" s="37">
        <f t="shared" si="0"/>
        <v>0.16662833760521645</v>
      </c>
      <c r="H47" s="32">
        <f>SUM(H41:H46)</f>
        <v>144638353</v>
      </c>
      <c r="I47" s="37">
        <f t="shared" si="1"/>
        <v>0.15816681528254303</v>
      </c>
      <c r="J47" s="32">
        <f>SUM(J41:J46)</f>
        <v>130723083</v>
      </c>
      <c r="K47" s="37">
        <f t="shared" si="2"/>
        <v>0.14180143450441507</v>
      </c>
      <c r="L47" s="32">
        <f>SUM(L41:L46)</f>
        <v>0</v>
      </c>
      <c r="M47" s="37">
        <f t="shared" si="3"/>
        <v>0</v>
      </c>
      <c r="N47" s="32">
        <f t="shared" si="4"/>
        <v>427737573</v>
      </c>
      <c r="O47" s="37">
        <f t="shared" si="5"/>
        <v>0.46398692603384334</v>
      </c>
      <c r="P47" s="32">
        <f>SUM(P41:P46)</f>
        <v>165515009</v>
      </c>
      <c r="Q47" s="32">
        <f>SUM(Q41:Q46)</f>
        <v>806682444</v>
      </c>
      <c r="R47" s="32">
        <f>SUM(R41:R46)</f>
        <v>811609612</v>
      </c>
      <c r="S47" s="32">
        <f>SUM(S41:S46)</f>
        <v>523427313</v>
      </c>
      <c r="T47" s="37">
        <f t="shared" si="6"/>
        <v>0.64492498026255507</v>
      </c>
      <c r="U47" s="37">
        <f t="shared" si="7"/>
        <v>-0.21020405466672809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114256862</v>
      </c>
      <c r="E48" s="31">
        <v>114256862</v>
      </c>
      <c r="F48" s="31">
        <v>33027826</v>
      </c>
      <c r="G48" s="36">
        <f t="shared" si="0"/>
        <v>0.28906645449443552</v>
      </c>
      <c r="H48" s="31">
        <v>33894986</v>
      </c>
      <c r="I48" s="36">
        <f t="shared" si="1"/>
        <v>0.29665602053730478</v>
      </c>
      <c r="J48" s="31">
        <v>24052210</v>
      </c>
      <c r="K48" s="36">
        <f t="shared" si="2"/>
        <v>0.21050998232386253</v>
      </c>
      <c r="L48" s="31">
        <v>0</v>
      </c>
      <c r="M48" s="36">
        <f t="shared" si="3"/>
        <v>0</v>
      </c>
      <c r="N48" s="31">
        <f t="shared" si="4"/>
        <v>90975022</v>
      </c>
      <c r="O48" s="36">
        <f t="shared" si="5"/>
        <v>0.79623245735560289</v>
      </c>
      <c r="P48" s="31">
        <v>18023336</v>
      </c>
      <c r="Q48" s="31">
        <v>105493908</v>
      </c>
      <c r="R48" s="31">
        <v>105493908</v>
      </c>
      <c r="S48" s="31">
        <v>80525521</v>
      </c>
      <c r="T48" s="36">
        <f t="shared" si="6"/>
        <v>0.76331915772804626</v>
      </c>
      <c r="U48" s="36">
        <f t="shared" si="7"/>
        <v>0.33450377887867155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80917464</v>
      </c>
      <c r="E50" s="31">
        <v>78453352</v>
      </c>
      <c r="F50" s="31">
        <v>24466943</v>
      </c>
      <c r="G50" s="36">
        <f t="shared" si="0"/>
        <v>0.30236912763356005</v>
      </c>
      <c r="H50" s="31">
        <v>21477749</v>
      </c>
      <c r="I50" s="36">
        <f t="shared" si="1"/>
        <v>0.26542785621655174</v>
      </c>
      <c r="J50" s="31">
        <v>14440513</v>
      </c>
      <c r="K50" s="36">
        <f t="shared" si="2"/>
        <v>0.18406495875408868</v>
      </c>
      <c r="L50" s="31">
        <v>0</v>
      </c>
      <c r="M50" s="36">
        <f t="shared" si="3"/>
        <v>0</v>
      </c>
      <c r="N50" s="31">
        <f t="shared" si="4"/>
        <v>60385205</v>
      </c>
      <c r="O50" s="36">
        <f t="shared" si="5"/>
        <v>0.76969566577601423</v>
      </c>
      <c r="P50" s="31">
        <v>17679835</v>
      </c>
      <c r="Q50" s="31">
        <v>79600392</v>
      </c>
      <c r="R50" s="31">
        <v>71934892</v>
      </c>
      <c r="S50" s="31">
        <v>59474027</v>
      </c>
      <c r="T50" s="36">
        <f t="shared" si="6"/>
        <v>0.82677578774984473</v>
      </c>
      <c r="U50" s="36">
        <f t="shared" si="7"/>
        <v>-0.18322128006285121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9970000</v>
      </c>
      <c r="E51" s="31">
        <v>9970000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9879000</v>
      </c>
      <c r="R51" s="31">
        <v>9879000</v>
      </c>
      <c r="S51" s="31">
        <v>0</v>
      </c>
      <c r="T51" s="36">
        <f t="shared" si="6"/>
        <v>0</v>
      </c>
      <c r="U51" s="36">
        <f t="shared" si="7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205144326</v>
      </c>
      <c r="E53" s="32">
        <f>SUM(E48:E52)</f>
        <v>202680214</v>
      </c>
      <c r="F53" s="32">
        <f>SUM(F48:F52)</f>
        <v>57494769</v>
      </c>
      <c r="G53" s="37">
        <f t="shared" si="0"/>
        <v>0.28026497306096587</v>
      </c>
      <c r="H53" s="32">
        <f>SUM(H48:H52)</f>
        <v>55372735</v>
      </c>
      <c r="I53" s="37">
        <f t="shared" si="1"/>
        <v>0.269920870246248</v>
      </c>
      <c r="J53" s="32">
        <f>SUM(J48:J52)</f>
        <v>38492723</v>
      </c>
      <c r="K53" s="37">
        <f t="shared" si="2"/>
        <v>0.18991850383580117</v>
      </c>
      <c r="L53" s="32">
        <f>SUM(L48:L52)</f>
        <v>0</v>
      </c>
      <c r="M53" s="37">
        <f t="shared" si="3"/>
        <v>0</v>
      </c>
      <c r="N53" s="32">
        <f t="shared" si="4"/>
        <v>151360227</v>
      </c>
      <c r="O53" s="37">
        <f t="shared" si="5"/>
        <v>0.74679330563564528</v>
      </c>
      <c r="P53" s="32">
        <f>SUM(P48:P52)</f>
        <v>35703171</v>
      </c>
      <c r="Q53" s="32">
        <f>SUM(Q48:Q52)</f>
        <v>194973300</v>
      </c>
      <c r="R53" s="32">
        <f>SUM(R48:R52)</f>
        <v>187307800</v>
      </c>
      <c r="S53" s="32">
        <f>SUM(S48:S52)</f>
        <v>139999548</v>
      </c>
      <c r="T53" s="37">
        <f t="shared" si="6"/>
        <v>0.74743042201125631</v>
      </c>
      <c r="U53" s="37">
        <f t="shared" si="7"/>
        <v>7.8131771544885931E-2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13662376881</v>
      </c>
      <c r="E54" s="32">
        <f>SUM(E8:E9,E11:E18,E20:E26,E28:E34,E36:E39,E41:E46,E48:E52)</f>
        <v>13683344747</v>
      </c>
      <c r="F54" s="32">
        <f>SUM(F8:F9,F11:F18,F20:F26,F28:F34,F36:F39,F41:F46,F48:F52)</f>
        <v>4357780347</v>
      </c>
      <c r="G54" s="37">
        <f t="shared" si="0"/>
        <v>0.31896209458694408</v>
      </c>
      <c r="H54" s="32">
        <f>SUM(H8:H9,H11:H18,H20:H26,H28:H34,H36:H39,H41:H46,H48:H52)</f>
        <v>1755057040</v>
      </c>
      <c r="I54" s="37">
        <f t="shared" si="1"/>
        <v>0.12845912942430415</v>
      </c>
      <c r="J54" s="32">
        <f>SUM(J8:J9,J11:J18,J20:J26,J28:J34,J36:J39,J41:J46,J48:J52)</f>
        <v>1550190847</v>
      </c>
      <c r="K54" s="37">
        <f t="shared" si="2"/>
        <v>0.11329034498965401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7663028234</v>
      </c>
      <c r="O54" s="37">
        <f t="shared" si="5"/>
        <v>0.56002595678809286</v>
      </c>
      <c r="P54" s="32">
        <f>SUM(P8:P9,P11:P18,P20:P26,P28:P34,P36:P39,P41:P46,P48:P52)</f>
        <v>2760383637</v>
      </c>
      <c r="Q54" s="32">
        <f>SUM(Q8:Q9,Q11:Q18,Q20:Q26,Q28:Q34,Q36:Q39,Q41:Q46,Q48:Q52)</f>
        <v>12281115851</v>
      </c>
      <c r="R54" s="32">
        <f>SUM(R8:R9,R11:R18,R20:R26,R28:R34,R36:R39,R41:R46,R48:R52)</f>
        <v>12232485401</v>
      </c>
      <c r="S54" s="32">
        <f>SUM(S8:S9,S11:S18,S20:S26,S28:S34,S36:S39,S41:S46,S48:S52)</f>
        <v>9320371488</v>
      </c>
      <c r="T54" s="37">
        <f t="shared" si="6"/>
        <v>0.76193604018019623</v>
      </c>
      <c r="U54" s="37">
        <f t="shared" si="7"/>
        <v>-0.43841470938265814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4624083024</v>
      </c>
      <c r="E57" s="31">
        <v>4581351507</v>
      </c>
      <c r="F57" s="31">
        <v>1301936858</v>
      </c>
      <c r="G57" s="36">
        <f t="shared" ref="G57:G85" si="8">IF(($D57      =0),0,($F57      /$D57      ))</f>
        <v>0.2815556838496765</v>
      </c>
      <c r="H57" s="31">
        <v>740889548</v>
      </c>
      <c r="I57" s="36">
        <f t="shared" ref="I57:I85" si="9">IF(($D57      =0),0,($H57      /$D57      ))</f>
        <v>0.16022410154718711</v>
      </c>
      <c r="J57" s="31">
        <v>838923272</v>
      </c>
      <c r="K57" s="36">
        <f t="shared" ref="K57:K85" si="10">IF(($E57      =0),0,($J57      /$E57      ))</f>
        <v>0.18311698430434362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2881749678</v>
      </c>
      <c r="O57" s="36">
        <f t="shared" ref="O57:O85" si="13">IF(($E57      =0),0,($N57      /$E57      ))</f>
        <v>0.62901737044120676</v>
      </c>
      <c r="P57" s="31">
        <v>854838613</v>
      </c>
      <c r="Q57" s="31">
        <v>4221623597</v>
      </c>
      <c r="R57" s="31">
        <v>4563602831</v>
      </c>
      <c r="S57" s="31">
        <v>2735320403</v>
      </c>
      <c r="T57" s="36">
        <f t="shared" ref="T57:T85" si="14">IF(($R57      =0),0,($S57      /$R57      ))</f>
        <v>0.59937740077188584</v>
      </c>
      <c r="U57" s="36">
        <f t="shared" ref="U57:U85" si="15">IF(($P57      =0),0,(($J57      /$P57      )-1))</f>
        <v>-1.8617948181056221E-2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4624083024</v>
      </c>
      <c r="E58" s="32">
        <f>E57</f>
        <v>4581351507</v>
      </c>
      <c r="F58" s="32">
        <f>F57</f>
        <v>1301936858</v>
      </c>
      <c r="G58" s="37">
        <f t="shared" si="8"/>
        <v>0.2815556838496765</v>
      </c>
      <c r="H58" s="32">
        <f>H57</f>
        <v>740889548</v>
      </c>
      <c r="I58" s="37">
        <f t="shared" si="9"/>
        <v>0.16022410154718711</v>
      </c>
      <c r="J58" s="32">
        <f>J57</f>
        <v>838923272</v>
      </c>
      <c r="K58" s="37">
        <f t="shared" si="10"/>
        <v>0.18311698430434362</v>
      </c>
      <c r="L58" s="32">
        <f>L57</f>
        <v>0</v>
      </c>
      <c r="M58" s="37">
        <f t="shared" si="11"/>
        <v>0</v>
      </c>
      <c r="N58" s="32">
        <f t="shared" si="12"/>
        <v>2881749678</v>
      </c>
      <c r="O58" s="37">
        <f t="shared" si="13"/>
        <v>0.62901737044120676</v>
      </c>
      <c r="P58" s="32">
        <f>P57</f>
        <v>854838613</v>
      </c>
      <c r="Q58" s="32">
        <f>Q57</f>
        <v>4221623597</v>
      </c>
      <c r="R58" s="32">
        <f>R57</f>
        <v>4563602831</v>
      </c>
      <c r="S58" s="32">
        <f>S57</f>
        <v>2735320403</v>
      </c>
      <c r="T58" s="37">
        <f t="shared" si="14"/>
        <v>0.59937740077188584</v>
      </c>
      <c r="U58" s="37">
        <f t="shared" si="15"/>
        <v>-1.8617948181056221E-2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72598913</v>
      </c>
      <c r="E59" s="31">
        <v>78772430</v>
      </c>
      <c r="F59" s="31">
        <v>10938766</v>
      </c>
      <c r="G59" s="36">
        <f t="shared" si="8"/>
        <v>0.15067396394764201</v>
      </c>
      <c r="H59" s="31">
        <v>8815631</v>
      </c>
      <c r="I59" s="36">
        <f t="shared" si="9"/>
        <v>0.12142924233590109</v>
      </c>
      <c r="J59" s="31">
        <v>9736093</v>
      </c>
      <c r="K59" s="36">
        <f t="shared" si="10"/>
        <v>0.12359772321356596</v>
      </c>
      <c r="L59" s="31">
        <v>0</v>
      </c>
      <c r="M59" s="36">
        <f t="shared" si="11"/>
        <v>0</v>
      </c>
      <c r="N59" s="31">
        <f t="shared" si="12"/>
        <v>29490490</v>
      </c>
      <c r="O59" s="36">
        <f t="shared" si="13"/>
        <v>0.37437578096803664</v>
      </c>
      <c r="P59" s="31">
        <v>2680168</v>
      </c>
      <c r="Q59" s="31">
        <v>38062916</v>
      </c>
      <c r="R59" s="31">
        <v>38062916</v>
      </c>
      <c r="S59" s="31">
        <v>9663094</v>
      </c>
      <c r="T59" s="36">
        <f t="shared" si="14"/>
        <v>0.25387161614207382</v>
      </c>
      <c r="U59" s="36">
        <f t="shared" si="15"/>
        <v>2.6326428044809131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120773611</v>
      </c>
      <c r="E60" s="31">
        <v>128711500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9086957</v>
      </c>
      <c r="K60" s="36">
        <f t="shared" si="10"/>
        <v>7.0599418078415688E-2</v>
      </c>
      <c r="L60" s="31">
        <v>0</v>
      </c>
      <c r="M60" s="36">
        <f t="shared" si="11"/>
        <v>0</v>
      </c>
      <c r="N60" s="31">
        <f t="shared" si="12"/>
        <v>9086957</v>
      </c>
      <c r="O60" s="36">
        <f t="shared" si="13"/>
        <v>7.0599418078415688E-2</v>
      </c>
      <c r="P60" s="31">
        <v>0</v>
      </c>
      <c r="Q60" s="31">
        <v>102819996</v>
      </c>
      <c r="R60" s="31">
        <v>102819996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44520000</v>
      </c>
      <c r="E61" s="31">
        <v>44520000</v>
      </c>
      <c r="F61" s="31">
        <v>-1968438</v>
      </c>
      <c r="G61" s="36">
        <f t="shared" si="8"/>
        <v>-4.4214690026954176E-2</v>
      </c>
      <c r="H61" s="31">
        <v>2382180</v>
      </c>
      <c r="I61" s="36">
        <f t="shared" si="9"/>
        <v>5.3508086253369273E-2</v>
      </c>
      <c r="J61" s="31">
        <v>2293048</v>
      </c>
      <c r="K61" s="36">
        <f t="shared" si="10"/>
        <v>5.1506019766397126E-2</v>
      </c>
      <c r="L61" s="31">
        <v>0</v>
      </c>
      <c r="M61" s="36">
        <f t="shared" si="11"/>
        <v>0</v>
      </c>
      <c r="N61" s="31">
        <f t="shared" si="12"/>
        <v>2706790</v>
      </c>
      <c r="O61" s="36">
        <f t="shared" si="13"/>
        <v>6.0799415992812217E-2</v>
      </c>
      <c r="P61" s="31">
        <v>0</v>
      </c>
      <c r="Q61" s="31">
        <v>42399996</v>
      </c>
      <c r="R61" s="31">
        <v>42399996</v>
      </c>
      <c r="S61" s="31">
        <v>4721059</v>
      </c>
      <c r="T61" s="36">
        <f t="shared" si="14"/>
        <v>0.11134574163639072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237892524</v>
      </c>
      <c r="E63" s="32">
        <f>SUM(E59:E62)</f>
        <v>252003930</v>
      </c>
      <c r="F63" s="32">
        <f>SUM(F59:F62)</f>
        <v>8970328</v>
      </c>
      <c r="G63" s="37">
        <f t="shared" si="8"/>
        <v>3.7707481719770224E-2</v>
      </c>
      <c r="H63" s="32">
        <f>SUM(H59:H62)</f>
        <v>11197811</v>
      </c>
      <c r="I63" s="37">
        <f t="shared" si="9"/>
        <v>4.7070882311543341E-2</v>
      </c>
      <c r="J63" s="32">
        <f>SUM(J59:J62)</f>
        <v>21116098</v>
      </c>
      <c r="K63" s="37">
        <f t="shared" si="10"/>
        <v>8.3792732914919218E-2</v>
      </c>
      <c r="L63" s="32">
        <f>SUM(L59:L62)</f>
        <v>0</v>
      </c>
      <c r="M63" s="37">
        <f t="shared" si="11"/>
        <v>0</v>
      </c>
      <c r="N63" s="32">
        <f t="shared" si="12"/>
        <v>41284237</v>
      </c>
      <c r="O63" s="37">
        <f t="shared" si="13"/>
        <v>0.16382378243069462</v>
      </c>
      <c r="P63" s="32">
        <f>SUM(P59:P62)</f>
        <v>2680168</v>
      </c>
      <c r="Q63" s="32">
        <f>SUM(Q59:Q62)</f>
        <v>183282908</v>
      </c>
      <c r="R63" s="32">
        <f>SUM(R59:R62)</f>
        <v>183282908</v>
      </c>
      <c r="S63" s="32">
        <f>SUM(S59:S62)</f>
        <v>14384153</v>
      </c>
      <c r="T63" s="37">
        <f t="shared" si="14"/>
        <v>7.848060223924426E-2</v>
      </c>
      <c r="U63" s="37">
        <f t="shared" si="15"/>
        <v>6.8786471594317966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74955334</v>
      </c>
      <c r="E64" s="31">
        <v>75355334</v>
      </c>
      <c r="F64" s="31">
        <v>1091701</v>
      </c>
      <c r="G64" s="36">
        <f t="shared" si="8"/>
        <v>1.4564687284296539E-2</v>
      </c>
      <c r="H64" s="31">
        <v>841650</v>
      </c>
      <c r="I64" s="36">
        <f t="shared" si="9"/>
        <v>1.1228687207237313E-2</v>
      </c>
      <c r="J64" s="31">
        <v>799737</v>
      </c>
      <c r="K64" s="36">
        <f t="shared" si="10"/>
        <v>1.061287844600357E-2</v>
      </c>
      <c r="L64" s="31">
        <v>0</v>
      </c>
      <c r="M64" s="36">
        <f t="shared" si="11"/>
        <v>0</v>
      </c>
      <c r="N64" s="31">
        <f t="shared" si="12"/>
        <v>2733088</v>
      </c>
      <c r="O64" s="36">
        <f t="shared" si="13"/>
        <v>3.6269336952311833E-2</v>
      </c>
      <c r="P64" s="31">
        <v>1423730</v>
      </c>
      <c r="Q64" s="31">
        <v>63081115</v>
      </c>
      <c r="R64" s="31">
        <v>58421682</v>
      </c>
      <c r="S64" s="31">
        <v>2007712</v>
      </c>
      <c r="T64" s="36">
        <f t="shared" si="14"/>
        <v>3.4365871218839605E-2</v>
      </c>
      <c r="U64" s="36">
        <f t="shared" si="15"/>
        <v>-0.43828043238535397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36194861</v>
      </c>
      <c r="E65" s="31">
        <v>39062503</v>
      </c>
      <c r="F65" s="31">
        <v>7812287</v>
      </c>
      <c r="G65" s="36">
        <f t="shared" si="8"/>
        <v>0.21583967403549359</v>
      </c>
      <c r="H65" s="31">
        <v>7150595</v>
      </c>
      <c r="I65" s="36">
        <f t="shared" si="9"/>
        <v>0.1975582942561929</v>
      </c>
      <c r="J65" s="31">
        <v>10140924</v>
      </c>
      <c r="K65" s="36">
        <f t="shared" si="10"/>
        <v>0.2596076344621337</v>
      </c>
      <c r="L65" s="31">
        <v>0</v>
      </c>
      <c r="M65" s="36">
        <f t="shared" si="11"/>
        <v>0</v>
      </c>
      <c r="N65" s="31">
        <f t="shared" si="12"/>
        <v>25103806</v>
      </c>
      <c r="O65" s="36">
        <f t="shared" si="13"/>
        <v>0.64265738424391294</v>
      </c>
      <c r="P65" s="31">
        <v>447643</v>
      </c>
      <c r="Q65" s="31">
        <v>32617257</v>
      </c>
      <c r="R65" s="31">
        <v>32617257</v>
      </c>
      <c r="S65" s="31">
        <v>3321601</v>
      </c>
      <c r="T65" s="36">
        <f t="shared" si="14"/>
        <v>0.10183569390890228</v>
      </c>
      <c r="U65" s="36">
        <f t="shared" si="15"/>
        <v>21.654043512352477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98648682</v>
      </c>
      <c r="E66" s="31">
        <v>110483682</v>
      </c>
      <c r="F66" s="31">
        <v>17908412</v>
      </c>
      <c r="G66" s="36">
        <f t="shared" si="8"/>
        <v>0.18153726574877097</v>
      </c>
      <c r="H66" s="31">
        <v>19940820</v>
      </c>
      <c r="I66" s="36">
        <f t="shared" si="9"/>
        <v>0.20213975083823219</v>
      </c>
      <c r="J66" s="31">
        <v>21375021</v>
      </c>
      <c r="K66" s="36">
        <f t="shared" si="10"/>
        <v>0.19346767425799585</v>
      </c>
      <c r="L66" s="31">
        <v>0</v>
      </c>
      <c r="M66" s="36">
        <f t="shared" si="11"/>
        <v>0</v>
      </c>
      <c r="N66" s="31">
        <f t="shared" si="12"/>
        <v>59224253</v>
      </c>
      <c r="O66" s="36">
        <f t="shared" si="13"/>
        <v>0.53604525055564312</v>
      </c>
      <c r="P66" s="31">
        <v>13250478</v>
      </c>
      <c r="Q66" s="31">
        <v>79600262</v>
      </c>
      <c r="R66" s="31">
        <v>62217168</v>
      </c>
      <c r="S66" s="31">
        <v>45983081</v>
      </c>
      <c r="T66" s="36">
        <f t="shared" si="14"/>
        <v>0.73907383569756824</v>
      </c>
      <c r="U66" s="36">
        <f t="shared" si="15"/>
        <v>0.61315093689450295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1009873846</v>
      </c>
      <c r="E67" s="31">
        <v>967653760</v>
      </c>
      <c r="F67" s="31">
        <v>267217868</v>
      </c>
      <c r="G67" s="36">
        <f t="shared" si="8"/>
        <v>0.26460519703368968</v>
      </c>
      <c r="H67" s="31">
        <v>227200501</v>
      </c>
      <c r="I67" s="36">
        <f t="shared" si="9"/>
        <v>0.22497909209146902</v>
      </c>
      <c r="J67" s="31">
        <v>222940042</v>
      </c>
      <c r="K67" s="36">
        <f t="shared" si="10"/>
        <v>0.23039236885722431</v>
      </c>
      <c r="L67" s="31">
        <v>0</v>
      </c>
      <c r="M67" s="36">
        <f t="shared" si="11"/>
        <v>0</v>
      </c>
      <c r="N67" s="31">
        <f t="shared" si="12"/>
        <v>717358411</v>
      </c>
      <c r="O67" s="36">
        <f t="shared" si="13"/>
        <v>0.74133790478941564</v>
      </c>
      <c r="P67" s="31">
        <v>224954711</v>
      </c>
      <c r="Q67" s="31">
        <v>887425800</v>
      </c>
      <c r="R67" s="31">
        <v>887425800</v>
      </c>
      <c r="S67" s="31">
        <v>693653872</v>
      </c>
      <c r="T67" s="36">
        <f t="shared" si="14"/>
        <v>0.78164717771333669</v>
      </c>
      <c r="U67" s="36">
        <f t="shared" si="15"/>
        <v>-8.9558871252088945E-3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248746112</v>
      </c>
      <c r="E68" s="31">
        <v>224159900</v>
      </c>
      <c r="F68" s="31">
        <v>63480946</v>
      </c>
      <c r="G68" s="36">
        <f t="shared" si="8"/>
        <v>0.25520377178799886</v>
      </c>
      <c r="H68" s="31">
        <v>174318060</v>
      </c>
      <c r="I68" s="36">
        <f t="shared" si="9"/>
        <v>0.70078707401062812</v>
      </c>
      <c r="J68" s="31">
        <v>89387886</v>
      </c>
      <c r="K68" s="36">
        <f t="shared" si="10"/>
        <v>0.39876840594593416</v>
      </c>
      <c r="L68" s="31">
        <v>0</v>
      </c>
      <c r="M68" s="36">
        <f t="shared" si="11"/>
        <v>0</v>
      </c>
      <c r="N68" s="31">
        <f t="shared" si="12"/>
        <v>327186892</v>
      </c>
      <c r="O68" s="36">
        <f t="shared" si="13"/>
        <v>1.4596138381574939</v>
      </c>
      <c r="P68" s="31">
        <v>55898742</v>
      </c>
      <c r="Q68" s="31">
        <v>261047770</v>
      </c>
      <c r="R68" s="31">
        <v>261047761</v>
      </c>
      <c r="S68" s="31">
        <v>115465126</v>
      </c>
      <c r="T68" s="36">
        <f t="shared" si="14"/>
        <v>0.44231417866863065</v>
      </c>
      <c r="U68" s="36">
        <f t="shared" si="15"/>
        <v>0.5991037150710834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1468418835</v>
      </c>
      <c r="E70" s="32">
        <f>SUM(E64:E69)</f>
        <v>1416715179</v>
      </c>
      <c r="F70" s="32">
        <f>SUM(F64:F69)</f>
        <v>357511214</v>
      </c>
      <c r="G70" s="37">
        <f t="shared" si="8"/>
        <v>0.24346678582340575</v>
      </c>
      <c r="H70" s="32">
        <f>SUM(H64:H69)</f>
        <v>429451626</v>
      </c>
      <c r="I70" s="37">
        <f t="shared" si="9"/>
        <v>0.2924585382344268</v>
      </c>
      <c r="J70" s="32">
        <f>SUM(J64:J69)</f>
        <v>344643610</v>
      </c>
      <c r="K70" s="37">
        <f t="shared" si="10"/>
        <v>0.243269511831778</v>
      </c>
      <c r="L70" s="32">
        <f>SUM(L64:L69)</f>
        <v>0</v>
      </c>
      <c r="M70" s="37">
        <f t="shared" si="11"/>
        <v>0</v>
      </c>
      <c r="N70" s="32">
        <f t="shared" si="12"/>
        <v>1131606450</v>
      </c>
      <c r="O70" s="37">
        <f t="shared" si="13"/>
        <v>0.79875367100870176</v>
      </c>
      <c r="P70" s="32">
        <f>SUM(P64:P69)</f>
        <v>295975304</v>
      </c>
      <c r="Q70" s="32">
        <f>SUM(Q64:Q69)</f>
        <v>1323772204</v>
      </c>
      <c r="R70" s="32">
        <f>SUM(R64:R69)</f>
        <v>1301729668</v>
      </c>
      <c r="S70" s="32">
        <f>SUM(S64:S69)</f>
        <v>860431392</v>
      </c>
      <c r="T70" s="37">
        <f t="shared" si="14"/>
        <v>0.66099084406824782</v>
      </c>
      <c r="U70" s="37">
        <f t="shared" si="15"/>
        <v>0.16443367180391499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197610936</v>
      </c>
      <c r="E71" s="31">
        <v>196593200</v>
      </c>
      <c r="F71" s="31">
        <v>59888764</v>
      </c>
      <c r="G71" s="36">
        <f t="shared" si="8"/>
        <v>0.30306401665948285</v>
      </c>
      <c r="H71" s="31">
        <v>50988672</v>
      </c>
      <c r="I71" s="36">
        <f t="shared" si="9"/>
        <v>0.25802555785677772</v>
      </c>
      <c r="J71" s="31">
        <v>45008394</v>
      </c>
      <c r="K71" s="36">
        <f t="shared" si="10"/>
        <v>0.22894176400811422</v>
      </c>
      <c r="L71" s="31">
        <v>0</v>
      </c>
      <c r="M71" s="36">
        <f t="shared" si="11"/>
        <v>0</v>
      </c>
      <c r="N71" s="31">
        <f t="shared" si="12"/>
        <v>155885830</v>
      </c>
      <c r="O71" s="36">
        <f t="shared" si="13"/>
        <v>0.79293602220219217</v>
      </c>
      <c r="P71" s="31">
        <v>50604470</v>
      </c>
      <c r="Q71" s="31">
        <v>173058384</v>
      </c>
      <c r="R71" s="31">
        <v>175769360</v>
      </c>
      <c r="S71" s="31">
        <v>129081228</v>
      </c>
      <c r="T71" s="36">
        <f t="shared" si="14"/>
        <v>0.7343784377436432</v>
      </c>
      <c r="U71" s="36">
        <f t="shared" si="15"/>
        <v>-0.1105846183153385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356459019</v>
      </c>
      <c r="E72" s="31">
        <v>406050209</v>
      </c>
      <c r="F72" s="31">
        <v>105214893</v>
      </c>
      <c r="G72" s="36">
        <f t="shared" si="8"/>
        <v>0.2951668702202202</v>
      </c>
      <c r="H72" s="31">
        <v>71190968</v>
      </c>
      <c r="I72" s="36">
        <f t="shared" si="9"/>
        <v>0.19971711811281173</v>
      </c>
      <c r="J72" s="31">
        <v>99816242</v>
      </c>
      <c r="K72" s="36">
        <f t="shared" si="10"/>
        <v>0.24582241256770293</v>
      </c>
      <c r="L72" s="31">
        <v>0</v>
      </c>
      <c r="M72" s="36">
        <f t="shared" si="11"/>
        <v>0</v>
      </c>
      <c r="N72" s="31">
        <f t="shared" si="12"/>
        <v>276222103</v>
      </c>
      <c r="O72" s="36">
        <f t="shared" si="13"/>
        <v>0.68026588061674909</v>
      </c>
      <c r="P72" s="31">
        <v>91179849</v>
      </c>
      <c r="Q72" s="31">
        <v>264908214</v>
      </c>
      <c r="R72" s="31">
        <v>264908214</v>
      </c>
      <c r="S72" s="31">
        <v>222902512</v>
      </c>
      <c r="T72" s="36">
        <f t="shared" si="14"/>
        <v>0.84143299535438343</v>
      </c>
      <c r="U72" s="36">
        <f t="shared" si="15"/>
        <v>9.4718220031270395E-2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130491343</v>
      </c>
      <c r="E73" s="31">
        <v>130491343</v>
      </c>
      <c r="F73" s="31">
        <v>33812251</v>
      </c>
      <c r="G73" s="36">
        <f t="shared" si="8"/>
        <v>0.25911489775992269</v>
      </c>
      <c r="H73" s="31">
        <v>29804469</v>
      </c>
      <c r="I73" s="36">
        <f t="shared" si="9"/>
        <v>0.22840188716580226</v>
      </c>
      <c r="J73" s="31">
        <v>31602691</v>
      </c>
      <c r="K73" s="36">
        <f t="shared" si="10"/>
        <v>0.24218228024521135</v>
      </c>
      <c r="L73" s="31">
        <v>0</v>
      </c>
      <c r="M73" s="36">
        <f t="shared" si="11"/>
        <v>0</v>
      </c>
      <c r="N73" s="31">
        <f t="shared" si="12"/>
        <v>95219411</v>
      </c>
      <c r="O73" s="36">
        <f t="shared" si="13"/>
        <v>0.7296990651709363</v>
      </c>
      <c r="P73" s="31">
        <v>27788612</v>
      </c>
      <c r="Q73" s="31">
        <v>96177568</v>
      </c>
      <c r="R73" s="31">
        <v>110703070</v>
      </c>
      <c r="S73" s="31">
        <v>87785623</v>
      </c>
      <c r="T73" s="36">
        <f t="shared" si="14"/>
        <v>0.7929827329991842</v>
      </c>
      <c r="U73" s="36">
        <f t="shared" si="15"/>
        <v>0.13725331081667558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783887422</v>
      </c>
      <c r="E74" s="31">
        <v>681579861</v>
      </c>
      <c r="F74" s="31">
        <v>92309886</v>
      </c>
      <c r="G74" s="36">
        <f t="shared" si="8"/>
        <v>0.11775911107807009</v>
      </c>
      <c r="H74" s="31">
        <v>93647077</v>
      </c>
      <c r="I74" s="36">
        <f t="shared" si="9"/>
        <v>0.11946495679324728</v>
      </c>
      <c r="J74" s="31">
        <v>72602468</v>
      </c>
      <c r="K74" s="36">
        <f t="shared" si="10"/>
        <v>0.10652085273393956</v>
      </c>
      <c r="L74" s="31">
        <v>0</v>
      </c>
      <c r="M74" s="36">
        <f t="shared" si="11"/>
        <v>0</v>
      </c>
      <c r="N74" s="31">
        <f t="shared" si="12"/>
        <v>258559431</v>
      </c>
      <c r="O74" s="36">
        <f t="shared" si="13"/>
        <v>0.37935309681927354</v>
      </c>
      <c r="P74" s="31">
        <v>67850797</v>
      </c>
      <c r="Q74" s="31">
        <v>436672758</v>
      </c>
      <c r="R74" s="31">
        <v>698403799</v>
      </c>
      <c r="S74" s="31">
        <v>237386182</v>
      </c>
      <c r="T74" s="36">
        <f t="shared" si="14"/>
        <v>0.33989818259851706</v>
      </c>
      <c r="U74" s="36">
        <f t="shared" si="15"/>
        <v>7.0031174431156584E-2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3308</v>
      </c>
      <c r="G75" s="36">
        <f t="shared" si="8"/>
        <v>0</v>
      </c>
      <c r="H75" s="31">
        <v>91216</v>
      </c>
      <c r="I75" s="36">
        <f t="shared" si="9"/>
        <v>0</v>
      </c>
      <c r="J75" s="31">
        <v>93951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188475</v>
      </c>
      <c r="O75" s="36">
        <f t="shared" si="13"/>
        <v>0</v>
      </c>
      <c r="P75" s="31">
        <v>26692916</v>
      </c>
      <c r="Q75" s="31">
        <v>38641817</v>
      </c>
      <c r="R75" s="31">
        <v>38641817</v>
      </c>
      <c r="S75" s="31">
        <v>48520615</v>
      </c>
      <c r="T75" s="36">
        <f t="shared" si="14"/>
        <v>1.2556504524619017</v>
      </c>
      <c r="U75" s="36">
        <f t="shared" si="15"/>
        <v>-0.99648030211461347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95271699</v>
      </c>
      <c r="E76" s="31">
        <v>95457259</v>
      </c>
      <c r="F76" s="31">
        <v>19305918</v>
      </c>
      <c r="G76" s="36">
        <f t="shared" si="8"/>
        <v>0.20264063937812216</v>
      </c>
      <c r="H76" s="31">
        <v>17947857</v>
      </c>
      <c r="I76" s="36">
        <f t="shared" si="9"/>
        <v>0.18838602846790839</v>
      </c>
      <c r="J76" s="31">
        <v>12266321</v>
      </c>
      <c r="K76" s="36">
        <f t="shared" si="10"/>
        <v>0.12850066227022086</v>
      </c>
      <c r="L76" s="31">
        <v>0</v>
      </c>
      <c r="M76" s="36">
        <f t="shared" si="11"/>
        <v>0</v>
      </c>
      <c r="N76" s="31">
        <f t="shared" si="12"/>
        <v>49520096</v>
      </c>
      <c r="O76" s="36">
        <f t="shared" si="13"/>
        <v>0.51876721077859567</v>
      </c>
      <c r="P76" s="31">
        <v>16267411</v>
      </c>
      <c r="Q76" s="31">
        <v>72291648</v>
      </c>
      <c r="R76" s="31">
        <v>72089503</v>
      </c>
      <c r="S76" s="31">
        <v>62191198</v>
      </c>
      <c r="T76" s="36">
        <f t="shared" si="14"/>
        <v>0.86269422609280577</v>
      </c>
      <c r="U76" s="36">
        <f t="shared" si="15"/>
        <v>-0.24595739297421082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1563720419</v>
      </c>
      <c r="E78" s="32">
        <f>SUM(E71:E77)</f>
        <v>1510171872</v>
      </c>
      <c r="F78" s="32">
        <f>SUM(F71:F77)</f>
        <v>310535020</v>
      </c>
      <c r="G78" s="37">
        <f t="shared" si="8"/>
        <v>0.19858730258097371</v>
      </c>
      <c r="H78" s="32">
        <f>SUM(H71:H77)</f>
        <v>263670259</v>
      </c>
      <c r="I78" s="37">
        <f t="shared" si="9"/>
        <v>0.16861726418371978</v>
      </c>
      <c r="J78" s="32">
        <f>SUM(J71:J77)</f>
        <v>261390067</v>
      </c>
      <c r="K78" s="37">
        <f t="shared" si="10"/>
        <v>0.17308630351711385</v>
      </c>
      <c r="L78" s="32">
        <f>SUM(L71:L77)</f>
        <v>0</v>
      </c>
      <c r="M78" s="37">
        <f t="shared" si="11"/>
        <v>0</v>
      </c>
      <c r="N78" s="32">
        <f t="shared" si="12"/>
        <v>835595346</v>
      </c>
      <c r="O78" s="37">
        <f t="shared" si="13"/>
        <v>0.55331142202600903</v>
      </c>
      <c r="P78" s="32">
        <f>SUM(P71:P77)</f>
        <v>280384055</v>
      </c>
      <c r="Q78" s="32">
        <f>SUM(Q71:Q77)</f>
        <v>1081750389</v>
      </c>
      <c r="R78" s="32">
        <f>SUM(R71:R77)</f>
        <v>1360515763</v>
      </c>
      <c r="S78" s="32">
        <f>SUM(S71:S77)</f>
        <v>787867358</v>
      </c>
      <c r="T78" s="37">
        <f t="shared" si="14"/>
        <v>0.57909461942779417</v>
      </c>
      <c r="U78" s="37">
        <f t="shared" si="15"/>
        <v>-6.7742753773926245E-2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575441400</v>
      </c>
      <c r="E79" s="31">
        <v>575511927</v>
      </c>
      <c r="F79" s="31">
        <v>141962973</v>
      </c>
      <c r="G79" s="36">
        <f t="shared" si="8"/>
        <v>0.24670274505796769</v>
      </c>
      <c r="H79" s="31">
        <v>105360222</v>
      </c>
      <c r="I79" s="36">
        <f t="shared" si="9"/>
        <v>0.1830946157158661</v>
      </c>
      <c r="J79" s="31">
        <v>159489192</v>
      </c>
      <c r="K79" s="36">
        <f t="shared" si="10"/>
        <v>0.27712578057483073</v>
      </c>
      <c r="L79" s="31">
        <v>0</v>
      </c>
      <c r="M79" s="36">
        <f t="shared" si="11"/>
        <v>0</v>
      </c>
      <c r="N79" s="31">
        <f t="shared" si="12"/>
        <v>406812387</v>
      </c>
      <c r="O79" s="36">
        <f t="shared" si="13"/>
        <v>0.70687047116575219</v>
      </c>
      <c r="P79" s="31">
        <v>108450062</v>
      </c>
      <c r="Q79" s="31">
        <v>584726722</v>
      </c>
      <c r="R79" s="31">
        <v>515762936</v>
      </c>
      <c r="S79" s="31">
        <v>301040874</v>
      </c>
      <c r="T79" s="36">
        <f t="shared" si="14"/>
        <v>0.58368070481125067</v>
      </c>
      <c r="U79" s="36">
        <f t="shared" si="15"/>
        <v>0.47062333629647912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453396665</v>
      </c>
      <c r="E80" s="31">
        <v>453638154</v>
      </c>
      <c r="F80" s="31">
        <v>86069244</v>
      </c>
      <c r="G80" s="36">
        <f t="shared" si="8"/>
        <v>0.18983210650656199</v>
      </c>
      <c r="H80" s="31">
        <v>68087038</v>
      </c>
      <c r="I80" s="36">
        <f t="shared" si="9"/>
        <v>0.15017101636598937</v>
      </c>
      <c r="J80" s="31">
        <v>67177710</v>
      </c>
      <c r="K80" s="36">
        <f t="shared" si="10"/>
        <v>0.14808655182033034</v>
      </c>
      <c r="L80" s="31">
        <v>0</v>
      </c>
      <c r="M80" s="36">
        <f t="shared" si="11"/>
        <v>0</v>
      </c>
      <c r="N80" s="31">
        <f t="shared" si="12"/>
        <v>221333992</v>
      </c>
      <c r="O80" s="36">
        <f t="shared" si="13"/>
        <v>0.4879086779812617</v>
      </c>
      <c r="P80" s="31">
        <v>77009325</v>
      </c>
      <c r="Q80" s="31">
        <v>314259309</v>
      </c>
      <c r="R80" s="31">
        <v>315274302</v>
      </c>
      <c r="S80" s="31">
        <v>236555462</v>
      </c>
      <c r="T80" s="36">
        <f t="shared" si="14"/>
        <v>0.75031634516155399</v>
      </c>
      <c r="U80" s="36">
        <f t="shared" si="15"/>
        <v>-0.12766785061419506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645805070</v>
      </c>
      <c r="E81" s="31">
        <v>648909270</v>
      </c>
      <c r="F81" s="31">
        <v>128576553</v>
      </c>
      <c r="G81" s="36">
        <f t="shared" si="8"/>
        <v>0.19909498852339452</v>
      </c>
      <c r="H81" s="31">
        <v>102325899</v>
      </c>
      <c r="I81" s="36">
        <f t="shared" si="9"/>
        <v>0.15844703572859842</v>
      </c>
      <c r="J81" s="31">
        <v>106899982</v>
      </c>
      <c r="K81" s="36">
        <f t="shared" si="10"/>
        <v>0.16473794865035601</v>
      </c>
      <c r="L81" s="31">
        <v>0</v>
      </c>
      <c r="M81" s="36">
        <f t="shared" si="11"/>
        <v>0</v>
      </c>
      <c r="N81" s="31">
        <f t="shared" si="12"/>
        <v>337802434</v>
      </c>
      <c r="O81" s="36">
        <f t="shared" si="13"/>
        <v>0.52056959210954101</v>
      </c>
      <c r="P81" s="31">
        <v>107803158</v>
      </c>
      <c r="Q81" s="31">
        <v>617812450</v>
      </c>
      <c r="R81" s="31">
        <v>573113380</v>
      </c>
      <c r="S81" s="31">
        <v>288402354</v>
      </c>
      <c r="T81" s="36">
        <f t="shared" si="14"/>
        <v>0.50322041687458074</v>
      </c>
      <c r="U81" s="36">
        <f t="shared" si="15"/>
        <v>-8.3780105959418982E-3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324987</v>
      </c>
      <c r="F82" s="31">
        <v>102777</v>
      </c>
      <c r="G82" s="36">
        <f t="shared" si="8"/>
        <v>0</v>
      </c>
      <c r="H82" s="31">
        <v>59718</v>
      </c>
      <c r="I82" s="36">
        <f t="shared" si="9"/>
        <v>0</v>
      </c>
      <c r="J82" s="31">
        <v>59622</v>
      </c>
      <c r="K82" s="36">
        <f t="shared" si="10"/>
        <v>0.18345964607815082</v>
      </c>
      <c r="L82" s="31">
        <v>0</v>
      </c>
      <c r="M82" s="36">
        <f t="shared" si="11"/>
        <v>0</v>
      </c>
      <c r="N82" s="31">
        <f t="shared" si="12"/>
        <v>222117</v>
      </c>
      <c r="O82" s="36">
        <f t="shared" si="13"/>
        <v>0.68346426164738894</v>
      </c>
      <c r="P82" s="31">
        <v>158152</v>
      </c>
      <c r="Q82" s="31">
        <v>285</v>
      </c>
      <c r="R82" s="31">
        <v>416</v>
      </c>
      <c r="S82" s="31">
        <v>615475</v>
      </c>
      <c r="T82" s="36">
        <f t="shared" si="14"/>
        <v>1479.5072115384614</v>
      </c>
      <c r="U82" s="36">
        <f t="shared" si="15"/>
        <v>-0.62300824523243459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1674643135</v>
      </c>
      <c r="E84" s="32">
        <f>SUM(E79:E83)</f>
        <v>1678384338</v>
      </c>
      <c r="F84" s="32">
        <f>SUM(F79:F83)</f>
        <v>356711547</v>
      </c>
      <c r="G84" s="37">
        <f t="shared" si="8"/>
        <v>0.2130074996545458</v>
      </c>
      <c r="H84" s="32">
        <f>SUM(H79:H83)</f>
        <v>275832877</v>
      </c>
      <c r="I84" s="37">
        <f t="shared" si="9"/>
        <v>0.16471143686383069</v>
      </c>
      <c r="J84" s="32">
        <f>SUM(J79:J83)</f>
        <v>333626506</v>
      </c>
      <c r="K84" s="37">
        <f t="shared" si="10"/>
        <v>0.19877837182248539</v>
      </c>
      <c r="L84" s="32">
        <f>SUM(L79:L83)</f>
        <v>0</v>
      </c>
      <c r="M84" s="37">
        <f t="shared" si="11"/>
        <v>0</v>
      </c>
      <c r="N84" s="32">
        <f t="shared" si="12"/>
        <v>966170930</v>
      </c>
      <c r="O84" s="37">
        <f t="shared" si="13"/>
        <v>0.57565535385733557</v>
      </c>
      <c r="P84" s="32">
        <f>SUM(P79:P83)</f>
        <v>293420697</v>
      </c>
      <c r="Q84" s="32">
        <f>SUM(Q79:Q83)</f>
        <v>1516798766</v>
      </c>
      <c r="R84" s="32">
        <f>SUM(R79:R83)</f>
        <v>1404151034</v>
      </c>
      <c r="S84" s="32">
        <f>SUM(S79:S83)</f>
        <v>826614165</v>
      </c>
      <c r="T84" s="37">
        <f t="shared" si="14"/>
        <v>0.58869319965191147</v>
      </c>
      <c r="U84" s="37">
        <f t="shared" si="15"/>
        <v>0.13702444786981061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9568757937</v>
      </c>
      <c r="E85" s="32">
        <f>SUM(E57,E59:E62,E64:E69,E71:E77,E79:E83)</f>
        <v>9438626826</v>
      </c>
      <c r="F85" s="32">
        <f>SUM(F57,F59:F62,F64:F69,F71:F77,F79:F83)</f>
        <v>2335664967</v>
      </c>
      <c r="G85" s="37">
        <f t="shared" si="8"/>
        <v>0.24409280518724025</v>
      </c>
      <c r="H85" s="32">
        <f>SUM(H57,H59:H62,H64:H69,H71:H77,H79:H83)</f>
        <v>1721042121</v>
      </c>
      <c r="I85" s="37">
        <f t="shared" si="9"/>
        <v>0.1798605558141626</v>
      </c>
      <c r="J85" s="32">
        <f>SUM(J57,J59:J62,J64:J69,J71:J77,J79:J83)</f>
        <v>1799699553</v>
      </c>
      <c r="K85" s="37">
        <f t="shared" si="10"/>
        <v>0.19067387514913497</v>
      </c>
      <c r="L85" s="32">
        <f>SUM(L57,L59:L62,L64:L69,L71:L77,L79:L83)</f>
        <v>0</v>
      </c>
      <c r="M85" s="37">
        <f t="shared" si="11"/>
        <v>0</v>
      </c>
      <c r="N85" s="32">
        <f t="shared" si="12"/>
        <v>5856406641</v>
      </c>
      <c r="O85" s="37">
        <f t="shared" si="13"/>
        <v>0.6204723154079701</v>
      </c>
      <c r="P85" s="32">
        <f>SUM(P57,P59:P62,P64:P69,P71:P77,P79:P83)</f>
        <v>1727298837</v>
      </c>
      <c r="Q85" s="32">
        <f>SUM(Q57,Q59:Q62,Q64:Q69,Q71:Q77,Q79:Q83)</f>
        <v>8327227864</v>
      </c>
      <c r="R85" s="32">
        <f>SUM(R57,R59:R62,R64:R69,R71:R77,R79:R83)</f>
        <v>8813282204</v>
      </c>
      <c r="S85" s="32">
        <f>SUM(S57,S59:S62,S64:S69,S71:S77,S79:S83)</f>
        <v>5224617471</v>
      </c>
      <c r="T85" s="37">
        <f t="shared" si="14"/>
        <v>0.59281177546189923</v>
      </c>
      <c r="U85" s="37">
        <f t="shared" si="15"/>
        <v>4.1915570397619728E-2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28889469846</v>
      </c>
      <c r="E88" s="31">
        <v>28978519686</v>
      </c>
      <c r="F88" s="31">
        <v>8078393435</v>
      </c>
      <c r="G88" s="36">
        <f t="shared" ref="G88:G99" si="16">IF(($D88      =0),0,($F88      /$D88      ))</f>
        <v>0.27963107243099944</v>
      </c>
      <c r="H88" s="31">
        <v>6553792605</v>
      </c>
      <c r="I88" s="36">
        <f t="shared" ref="I88:I99" si="17">IF(($D88      =0),0,($H88      /$D88      ))</f>
        <v>0.2268574895952073</v>
      </c>
      <c r="J88" s="31">
        <v>5470251194</v>
      </c>
      <c r="K88" s="36">
        <f t="shared" ref="K88:K99" si="18">IF(($E88      =0),0,($J88      /$E88      ))</f>
        <v>0.18876917293476411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20102437234</v>
      </c>
      <c r="O88" s="36">
        <f t="shared" ref="O88:O99" si="21">IF(($E88      =0),0,($N88      /$E88      ))</f>
        <v>0.69370131572703553</v>
      </c>
      <c r="P88" s="31">
        <v>5134040188</v>
      </c>
      <c r="Q88" s="31">
        <v>27307760281</v>
      </c>
      <c r="R88" s="31">
        <v>27336731120</v>
      </c>
      <c r="S88" s="31">
        <v>18141914239</v>
      </c>
      <c r="T88" s="36">
        <f t="shared" ref="T88:T99" si="22">IF(($R88      =0),0,($S88      /$R88      ))</f>
        <v>0.66364607236185158</v>
      </c>
      <c r="U88" s="36">
        <f t="shared" ref="U88:U99" si="23">IF(($P88      =0),0,(($J88      /$P88      )-1))</f>
        <v>6.5486633078143619E-2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25586876586</v>
      </c>
      <c r="E89" s="31">
        <v>25586877000</v>
      </c>
      <c r="F89" s="31">
        <v>6676639463</v>
      </c>
      <c r="G89" s="36">
        <f t="shared" si="16"/>
        <v>0.26093999556996184</v>
      </c>
      <c r="H89" s="31">
        <v>6292920617</v>
      </c>
      <c r="I89" s="36">
        <f t="shared" si="17"/>
        <v>0.24594329033670354</v>
      </c>
      <c r="J89" s="31">
        <v>6174233234</v>
      </c>
      <c r="K89" s="36">
        <f t="shared" si="18"/>
        <v>0.24130468263086582</v>
      </c>
      <c r="L89" s="31">
        <v>0</v>
      </c>
      <c r="M89" s="36">
        <f t="shared" si="19"/>
        <v>0</v>
      </c>
      <c r="N89" s="31">
        <f t="shared" si="20"/>
        <v>19143793314</v>
      </c>
      <c r="O89" s="36">
        <f t="shared" si="21"/>
        <v>0.74818796033607382</v>
      </c>
      <c r="P89" s="31">
        <v>4755864821</v>
      </c>
      <c r="Q89" s="31">
        <v>21470015000</v>
      </c>
      <c r="R89" s="31">
        <v>22743565961</v>
      </c>
      <c r="S89" s="31">
        <v>16624624024</v>
      </c>
      <c r="T89" s="36">
        <f t="shared" si="22"/>
        <v>0.73095943057071255</v>
      </c>
      <c r="U89" s="36">
        <f t="shared" si="23"/>
        <v>0.2982356451211674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20463805695</v>
      </c>
      <c r="E90" s="31">
        <v>20533307546</v>
      </c>
      <c r="F90" s="31">
        <v>5709937758</v>
      </c>
      <c r="G90" s="36">
        <f t="shared" si="16"/>
        <v>0.27902619107623422</v>
      </c>
      <c r="H90" s="31">
        <v>4559739693</v>
      </c>
      <c r="I90" s="36">
        <f t="shared" si="17"/>
        <v>0.22281973162568186</v>
      </c>
      <c r="J90" s="31">
        <v>5063204377</v>
      </c>
      <c r="K90" s="36">
        <f t="shared" si="18"/>
        <v>0.24658493843025986</v>
      </c>
      <c r="L90" s="31">
        <v>0</v>
      </c>
      <c r="M90" s="36">
        <f t="shared" si="19"/>
        <v>0</v>
      </c>
      <c r="N90" s="31">
        <f t="shared" si="20"/>
        <v>15332881828</v>
      </c>
      <c r="O90" s="36">
        <f t="shared" si="21"/>
        <v>0.7467321956606513</v>
      </c>
      <c r="P90" s="31">
        <v>4276478638</v>
      </c>
      <c r="Q90" s="31">
        <v>18812650933</v>
      </c>
      <c r="R90" s="31">
        <v>19223608489</v>
      </c>
      <c r="S90" s="31">
        <v>13857187034</v>
      </c>
      <c r="T90" s="36">
        <f t="shared" si="22"/>
        <v>0.72084213751696324</v>
      </c>
      <c r="U90" s="36">
        <f t="shared" si="23"/>
        <v>0.18396578250369355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74940152127</v>
      </c>
      <c r="E91" s="32">
        <f>SUM(E88:E90)</f>
        <v>75098704232</v>
      </c>
      <c r="F91" s="32">
        <f>SUM(F88:F90)</f>
        <v>20464970656</v>
      </c>
      <c r="G91" s="37">
        <f t="shared" si="16"/>
        <v>0.27308418885136915</v>
      </c>
      <c r="H91" s="32">
        <f>SUM(H88:H90)</f>
        <v>17406452915</v>
      </c>
      <c r="I91" s="37">
        <f t="shared" si="17"/>
        <v>0.23227138484455614</v>
      </c>
      <c r="J91" s="32">
        <f>SUM(J88:J90)</f>
        <v>16707688805</v>
      </c>
      <c r="K91" s="37">
        <f t="shared" si="18"/>
        <v>0.22247639258042959</v>
      </c>
      <c r="L91" s="32">
        <f>SUM(L88:L90)</f>
        <v>0</v>
      </c>
      <c r="M91" s="37">
        <f t="shared" si="19"/>
        <v>0</v>
      </c>
      <c r="N91" s="32">
        <f t="shared" si="20"/>
        <v>54579112376</v>
      </c>
      <c r="O91" s="37">
        <f t="shared" si="21"/>
        <v>0.72676503455226749</v>
      </c>
      <c r="P91" s="32">
        <f>SUM(P88:P90)</f>
        <v>14166383647</v>
      </c>
      <c r="Q91" s="32">
        <f>SUM(Q88:Q90)</f>
        <v>67590426214</v>
      </c>
      <c r="R91" s="32">
        <f>SUM(R88:R90)</f>
        <v>69303905570</v>
      </c>
      <c r="S91" s="32">
        <f>SUM(S88:S90)</f>
        <v>48623725297</v>
      </c>
      <c r="T91" s="37">
        <f t="shared" si="22"/>
        <v>0.70160151721735065</v>
      </c>
      <c r="U91" s="37">
        <f t="shared" si="23"/>
        <v>0.17938983027176247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4348100594</v>
      </c>
      <c r="E92" s="31">
        <v>4348100594</v>
      </c>
      <c r="F92" s="31">
        <v>1326376578</v>
      </c>
      <c r="G92" s="36">
        <f t="shared" si="16"/>
        <v>0.30504735328117388</v>
      </c>
      <c r="H92" s="31">
        <v>1043933689</v>
      </c>
      <c r="I92" s="36">
        <f t="shared" si="17"/>
        <v>0.24008959002478866</v>
      </c>
      <c r="J92" s="31">
        <v>858000345</v>
      </c>
      <c r="K92" s="36">
        <f t="shared" si="18"/>
        <v>0.19732762075099314</v>
      </c>
      <c r="L92" s="31">
        <v>0</v>
      </c>
      <c r="M92" s="36">
        <f t="shared" si="19"/>
        <v>0</v>
      </c>
      <c r="N92" s="31">
        <f t="shared" si="20"/>
        <v>3228310612</v>
      </c>
      <c r="O92" s="36">
        <f t="shared" si="21"/>
        <v>0.74246456405695571</v>
      </c>
      <c r="P92" s="31">
        <v>988822946</v>
      </c>
      <c r="Q92" s="31">
        <v>3927402566</v>
      </c>
      <c r="R92" s="31">
        <v>3927402566</v>
      </c>
      <c r="S92" s="31">
        <v>2885406015</v>
      </c>
      <c r="T92" s="36">
        <f t="shared" si="22"/>
        <v>0.73468557564719994</v>
      </c>
      <c r="U92" s="36">
        <f t="shared" si="23"/>
        <v>-0.13230134022395557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710709765</v>
      </c>
      <c r="E93" s="31">
        <v>720132916</v>
      </c>
      <c r="F93" s="31">
        <v>187325405</v>
      </c>
      <c r="G93" s="36">
        <f t="shared" si="16"/>
        <v>0.26357511072047812</v>
      </c>
      <c r="H93" s="31">
        <v>156533064</v>
      </c>
      <c r="I93" s="36">
        <f t="shared" si="17"/>
        <v>0.22024892819644881</v>
      </c>
      <c r="J93" s="31">
        <v>146865635</v>
      </c>
      <c r="K93" s="36">
        <f t="shared" si="18"/>
        <v>0.20394239971111111</v>
      </c>
      <c r="L93" s="31">
        <v>0</v>
      </c>
      <c r="M93" s="36">
        <f t="shared" si="19"/>
        <v>0</v>
      </c>
      <c r="N93" s="31">
        <f t="shared" si="20"/>
        <v>490724104</v>
      </c>
      <c r="O93" s="36">
        <f t="shared" si="21"/>
        <v>0.68143545878411149</v>
      </c>
      <c r="P93" s="31">
        <v>141413452</v>
      </c>
      <c r="Q93" s="31">
        <v>653577924</v>
      </c>
      <c r="R93" s="31">
        <v>663955924</v>
      </c>
      <c r="S93" s="31">
        <v>479729356</v>
      </c>
      <c r="T93" s="36">
        <f t="shared" si="22"/>
        <v>0.72253193120090298</v>
      </c>
      <c r="U93" s="36">
        <f t="shared" si="23"/>
        <v>3.8554910603554093E-2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650384421</v>
      </c>
      <c r="E94" s="31">
        <v>638758161</v>
      </c>
      <c r="F94" s="31">
        <v>189759823</v>
      </c>
      <c r="G94" s="36">
        <f t="shared" si="16"/>
        <v>0.29176563409719186</v>
      </c>
      <c r="H94" s="31">
        <v>161371332</v>
      </c>
      <c r="I94" s="36">
        <f t="shared" si="17"/>
        <v>0.24811684718997903</v>
      </c>
      <c r="J94" s="31">
        <v>149743308</v>
      </c>
      <c r="K94" s="36">
        <f t="shared" si="18"/>
        <v>0.2344287981629404</v>
      </c>
      <c r="L94" s="31">
        <v>0</v>
      </c>
      <c r="M94" s="36">
        <f t="shared" si="19"/>
        <v>0</v>
      </c>
      <c r="N94" s="31">
        <f t="shared" si="20"/>
        <v>500874463</v>
      </c>
      <c r="O94" s="36">
        <f t="shared" si="21"/>
        <v>0.78413786872932023</v>
      </c>
      <c r="P94" s="31">
        <v>120888684</v>
      </c>
      <c r="Q94" s="31">
        <v>570912017</v>
      </c>
      <c r="R94" s="31">
        <v>555174408</v>
      </c>
      <c r="S94" s="31">
        <v>400075989</v>
      </c>
      <c r="T94" s="36">
        <f t="shared" si="22"/>
        <v>0.72063118046320318</v>
      </c>
      <c r="U94" s="36">
        <f t="shared" si="23"/>
        <v>0.23868755159912247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5709194780</v>
      </c>
      <c r="E96" s="32">
        <f>SUM(E92:E95)</f>
        <v>5706991671</v>
      </c>
      <c r="F96" s="32">
        <f>SUM(F92:F95)</f>
        <v>1703461806</v>
      </c>
      <c r="G96" s="37">
        <f t="shared" si="16"/>
        <v>0.29837163937153321</v>
      </c>
      <c r="H96" s="32">
        <f>SUM(H92:H95)</f>
        <v>1361838085</v>
      </c>
      <c r="I96" s="37">
        <f t="shared" si="17"/>
        <v>0.23853417819456493</v>
      </c>
      <c r="J96" s="32">
        <f>SUM(J92:J95)</f>
        <v>1154609288</v>
      </c>
      <c r="K96" s="37">
        <f t="shared" si="18"/>
        <v>0.20231487175058119</v>
      </c>
      <c r="L96" s="32">
        <f>SUM(L92:L95)</f>
        <v>0</v>
      </c>
      <c r="M96" s="37">
        <f t="shared" si="19"/>
        <v>0</v>
      </c>
      <c r="N96" s="32">
        <f t="shared" si="20"/>
        <v>4219909179</v>
      </c>
      <c r="O96" s="37">
        <f t="shared" si="21"/>
        <v>0.73942795473899336</v>
      </c>
      <c r="P96" s="32">
        <f>SUM(P92:P95)</f>
        <v>1251125082</v>
      </c>
      <c r="Q96" s="32">
        <f>SUM(Q92:Q95)</f>
        <v>5151892507</v>
      </c>
      <c r="R96" s="32">
        <f>SUM(R92:R95)</f>
        <v>5146532898</v>
      </c>
      <c r="S96" s="32">
        <f>SUM(S92:S95)</f>
        <v>3765211360</v>
      </c>
      <c r="T96" s="37">
        <f t="shared" si="22"/>
        <v>0.73160153342519252</v>
      </c>
      <c r="U96" s="37">
        <f t="shared" si="23"/>
        <v>-7.7143201258273564E-2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2143512779</v>
      </c>
      <c r="E97" s="31">
        <v>1945086694</v>
      </c>
      <c r="F97" s="31">
        <v>604072364</v>
      </c>
      <c r="G97" s="36">
        <f t="shared" si="16"/>
        <v>0.28181421166138987</v>
      </c>
      <c r="H97" s="31">
        <v>478181118</v>
      </c>
      <c r="I97" s="36">
        <f t="shared" si="17"/>
        <v>0.22308293315754477</v>
      </c>
      <c r="J97" s="31">
        <v>302571172</v>
      </c>
      <c r="K97" s="36">
        <f t="shared" si="18"/>
        <v>0.15555665098802018</v>
      </c>
      <c r="L97" s="31">
        <v>0</v>
      </c>
      <c r="M97" s="36">
        <f t="shared" si="19"/>
        <v>0</v>
      </c>
      <c r="N97" s="31">
        <f t="shared" si="20"/>
        <v>1384824654</v>
      </c>
      <c r="O97" s="36">
        <f t="shared" si="21"/>
        <v>0.71196037599340034</v>
      </c>
      <c r="P97" s="31">
        <v>-21827118</v>
      </c>
      <c r="Q97" s="31">
        <v>1729483233</v>
      </c>
      <c r="R97" s="31">
        <v>1931945906</v>
      </c>
      <c r="S97" s="31">
        <v>441895378</v>
      </c>
      <c r="T97" s="36">
        <f t="shared" si="22"/>
        <v>0.22873071995836719</v>
      </c>
      <c r="U97" s="36">
        <f t="shared" si="23"/>
        <v>-14.862167785962399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743731847</v>
      </c>
      <c r="E98" s="31">
        <v>707700061</v>
      </c>
      <c r="F98" s="31">
        <v>72957476</v>
      </c>
      <c r="G98" s="36">
        <f t="shared" si="16"/>
        <v>9.8096479657674249E-2</v>
      </c>
      <c r="H98" s="31">
        <v>37203027</v>
      </c>
      <c r="I98" s="36">
        <f t="shared" si="17"/>
        <v>5.002209754774694E-2</v>
      </c>
      <c r="J98" s="31">
        <v>32340444</v>
      </c>
      <c r="K98" s="36">
        <f t="shared" si="18"/>
        <v>4.5697952822417516E-2</v>
      </c>
      <c r="L98" s="31">
        <v>0</v>
      </c>
      <c r="M98" s="36">
        <f t="shared" si="19"/>
        <v>0</v>
      </c>
      <c r="N98" s="31">
        <f t="shared" si="20"/>
        <v>142500947</v>
      </c>
      <c r="O98" s="36">
        <f t="shared" si="21"/>
        <v>0.2013578277761375</v>
      </c>
      <c r="P98" s="31">
        <v>90927854</v>
      </c>
      <c r="Q98" s="31">
        <v>437916771</v>
      </c>
      <c r="R98" s="31">
        <v>426913922</v>
      </c>
      <c r="S98" s="31">
        <v>192823575</v>
      </c>
      <c r="T98" s="36">
        <f t="shared" si="22"/>
        <v>0.45166850988757401</v>
      </c>
      <c r="U98" s="36">
        <f t="shared" si="23"/>
        <v>-0.64432852445852284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1230848099</v>
      </c>
      <c r="E99" s="31">
        <v>1229506291</v>
      </c>
      <c r="F99" s="31">
        <v>309454426</v>
      </c>
      <c r="G99" s="36">
        <f t="shared" si="16"/>
        <v>0.25141561030269749</v>
      </c>
      <c r="H99" s="31">
        <v>234734655</v>
      </c>
      <c r="I99" s="36">
        <f t="shared" si="17"/>
        <v>0.19070968642735825</v>
      </c>
      <c r="J99" s="31">
        <v>261586105</v>
      </c>
      <c r="K99" s="36">
        <f t="shared" si="18"/>
        <v>0.21275702850389075</v>
      </c>
      <c r="L99" s="31">
        <v>0</v>
      </c>
      <c r="M99" s="36">
        <f t="shared" si="19"/>
        <v>0</v>
      </c>
      <c r="N99" s="31">
        <f t="shared" si="20"/>
        <v>805775186</v>
      </c>
      <c r="O99" s="36">
        <f t="shared" si="21"/>
        <v>0.65536483375342081</v>
      </c>
      <c r="P99" s="31">
        <v>215985191</v>
      </c>
      <c r="Q99" s="31">
        <v>1024272587</v>
      </c>
      <c r="R99" s="31">
        <v>1024272587</v>
      </c>
      <c r="S99" s="31">
        <v>716513036</v>
      </c>
      <c r="T99" s="36">
        <f t="shared" si="22"/>
        <v>0.69953354711815596</v>
      </c>
      <c r="U99" s="36">
        <f t="shared" si="23"/>
        <v>0.21112981769199157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129705</v>
      </c>
      <c r="G100" s="36">
        <f>IF(($D100     =0),0,($F100     /$D100     ))</f>
        <v>0</v>
      </c>
      <c r="H100" s="31">
        <v>147094</v>
      </c>
      <c r="I100" s="36">
        <f>IF(($D100     =0),0,($H100     /$D100     ))</f>
        <v>0</v>
      </c>
      <c r="J100" s="31">
        <v>114618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391417</v>
      </c>
      <c r="O100" s="36">
        <f>IF(($E100     =0),0,($N100     /$E100     ))</f>
        <v>0</v>
      </c>
      <c r="P100" s="31">
        <v>76770</v>
      </c>
      <c r="Q100" s="31">
        <v>839892</v>
      </c>
      <c r="R100" s="31">
        <v>839892</v>
      </c>
      <c r="S100" s="31">
        <v>309767</v>
      </c>
      <c r="T100" s="36">
        <f>IF(($R100     =0),0,($S100     /$R100     ))</f>
        <v>0.36881765750834633</v>
      </c>
      <c r="U100" s="36">
        <f>IF(($P100     =0),0,(($J100     /$P100     )-1))</f>
        <v>0.49300508010941768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4118092725</v>
      </c>
      <c r="E101" s="32">
        <f>SUM(E97:E100)</f>
        <v>3882293046</v>
      </c>
      <c r="F101" s="32">
        <f>SUM(F97:F100)</f>
        <v>986613971</v>
      </c>
      <c r="G101" s="37">
        <f>IF(($D101     =0),0,($F101     /$D101     ))</f>
        <v>0.23958031955193529</v>
      </c>
      <c r="H101" s="32">
        <f>SUM(H97:H100)</f>
        <v>750265894</v>
      </c>
      <c r="I101" s="37">
        <f>IF(($D101     =0),0,($H101     /$D101     ))</f>
        <v>0.18218771263825781</v>
      </c>
      <c r="J101" s="32">
        <f>SUM(J97:J100)</f>
        <v>596612339</v>
      </c>
      <c r="K101" s="37">
        <f>IF(($E101     =0),0,($J101     /$E101     ))</f>
        <v>0.15367524602881305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2333492204</v>
      </c>
      <c r="O101" s="37">
        <f>IF(($E101     =0),0,($N101     /$E101     ))</f>
        <v>0.6010602951274483</v>
      </c>
      <c r="P101" s="32">
        <f>SUM(P97:P100)</f>
        <v>285162697</v>
      </c>
      <c r="Q101" s="32">
        <f>SUM(Q97:Q100)</f>
        <v>3192512483</v>
      </c>
      <c r="R101" s="32">
        <f>SUM(R97:R100)</f>
        <v>3383972307</v>
      </c>
      <c r="S101" s="32">
        <f>SUM(S97:S100)</f>
        <v>1351541756</v>
      </c>
      <c r="T101" s="37">
        <f>IF(($R101     =0),0,($S101     /$R101     ))</f>
        <v>0.39939504032117362</v>
      </c>
      <c r="U101" s="37">
        <f>IF(($P101     =0),0,(($J101     /$P101     )-1))</f>
        <v>1.0921822709510987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84767439632</v>
      </c>
      <c r="E102" s="32">
        <f>SUM(E88:E90,E92:E95,E97:E100)</f>
        <v>84687988949</v>
      </c>
      <c r="F102" s="32">
        <f>SUM(F88:F90,F92:F95,F97:F100)</f>
        <v>23155046433</v>
      </c>
      <c r="G102" s="37">
        <f>IF(($D102     =0),0,($F102     /$D102     ))</f>
        <v>0.27315967703546035</v>
      </c>
      <c r="H102" s="32">
        <f>SUM(H88:H90,H92:H95,H97:H100)</f>
        <v>19518556894</v>
      </c>
      <c r="I102" s="37">
        <f>IF(($D102     =0),0,($H102     /$D102     ))</f>
        <v>0.23026007366431861</v>
      </c>
      <c r="J102" s="32">
        <f>SUM(J88:J90,J92:J95,J97:J100)</f>
        <v>18458910432</v>
      </c>
      <c r="K102" s="37">
        <f>IF(($E102     =0),0,($J102     /$E102     ))</f>
        <v>0.21796373560265023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61132513759</v>
      </c>
      <c r="O102" s="37">
        <f>IF(($E102     =0),0,($N102     /$E102     ))</f>
        <v>0.72185577338262974</v>
      </c>
      <c r="P102" s="32">
        <f>SUM(P88:P90,P92:P95,P97:P100)</f>
        <v>15702671426</v>
      </c>
      <c r="Q102" s="32">
        <f>SUM(Q88:Q90,Q92:Q95,Q97:Q100)</f>
        <v>75934831204</v>
      </c>
      <c r="R102" s="32">
        <f>SUM(R88:R90,R92:R95,R97:R100)</f>
        <v>77834410775</v>
      </c>
      <c r="S102" s="32">
        <f>SUM(S88:S90,S92:S95,S97:S100)</f>
        <v>53740478413</v>
      </c>
      <c r="T102" s="37">
        <f>IF(($R102     =0),0,($S102     /$R102     ))</f>
        <v>0.69044626763283934</v>
      </c>
      <c r="U102" s="37">
        <f>IF(($P102     =0),0,(($J102     /$P102     )-1))</f>
        <v>0.17552675791434469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23031646890</v>
      </c>
      <c r="E105" s="31">
        <v>23048496890</v>
      </c>
      <c r="F105" s="31">
        <v>5809440793</v>
      </c>
      <c r="G105" s="36">
        <f t="shared" ref="G105:G136" si="24">IF(($D105     =0),0,($F105     /$D105     ))</f>
        <v>0.25223731593081922</v>
      </c>
      <c r="H105" s="31">
        <v>5555065422</v>
      </c>
      <c r="I105" s="36">
        <f t="shared" ref="I105:I136" si="25">IF(($D105     =0),0,($H105     /$D105     ))</f>
        <v>0.24119271403088102</v>
      </c>
      <c r="J105" s="31">
        <v>5354211626</v>
      </c>
      <c r="K105" s="36">
        <f t="shared" ref="K105:K136" si="26">IF(($E105     =0),0,($J105     /$E105     ))</f>
        <v>0.2323019870472777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16718717841</v>
      </c>
      <c r="O105" s="36">
        <f t="shared" ref="O105:O136" si="29">IF(($E105     =0),0,($N105     /$E105     ))</f>
        <v>0.72537128650041005</v>
      </c>
      <c r="P105" s="31">
        <v>4849573471</v>
      </c>
      <c r="Q105" s="31">
        <v>20524406050</v>
      </c>
      <c r="R105" s="31">
        <v>20531894338</v>
      </c>
      <c r="S105" s="31">
        <v>15182052896</v>
      </c>
      <c r="T105" s="36">
        <f t="shared" ref="T105:T136" si="30">IF(($R105     =0),0,($S105     /$R105     ))</f>
        <v>0.73943751346418018</v>
      </c>
      <c r="U105" s="36">
        <f t="shared" ref="U105:U136" si="31">IF(($P105     =0),0,(($J105     /$P105     )-1))</f>
        <v>0.1040582554358005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23031646890</v>
      </c>
      <c r="E106" s="32">
        <f>E105</f>
        <v>23048496890</v>
      </c>
      <c r="F106" s="32">
        <f>F105</f>
        <v>5809440793</v>
      </c>
      <c r="G106" s="37">
        <f t="shared" si="24"/>
        <v>0.25223731593081922</v>
      </c>
      <c r="H106" s="32">
        <f>H105</f>
        <v>5555065422</v>
      </c>
      <c r="I106" s="37">
        <f t="shared" si="25"/>
        <v>0.24119271403088102</v>
      </c>
      <c r="J106" s="32">
        <f>J105</f>
        <v>5354211626</v>
      </c>
      <c r="K106" s="37">
        <f t="shared" si="26"/>
        <v>0.2323019870472777</v>
      </c>
      <c r="L106" s="32">
        <f>L105</f>
        <v>0</v>
      </c>
      <c r="M106" s="37">
        <f t="shared" si="27"/>
        <v>0</v>
      </c>
      <c r="N106" s="32">
        <f t="shared" si="28"/>
        <v>16718717841</v>
      </c>
      <c r="O106" s="37">
        <f t="shared" si="29"/>
        <v>0.72537128650041005</v>
      </c>
      <c r="P106" s="32">
        <f>P105</f>
        <v>4849573471</v>
      </c>
      <c r="Q106" s="32">
        <f>Q105</f>
        <v>20524406050</v>
      </c>
      <c r="R106" s="32">
        <f>R105</f>
        <v>20531894338</v>
      </c>
      <c r="S106" s="32">
        <f>S105</f>
        <v>15182052896</v>
      </c>
      <c r="T106" s="37">
        <f t="shared" si="30"/>
        <v>0.73943751346418018</v>
      </c>
      <c r="U106" s="37">
        <f t="shared" si="31"/>
        <v>0.1040582554358005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14475000</v>
      </c>
      <c r="E108" s="31">
        <v>14475000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9353882</v>
      </c>
      <c r="K108" s="36">
        <f t="shared" si="26"/>
        <v>0.64620946459412776</v>
      </c>
      <c r="L108" s="31">
        <v>0</v>
      </c>
      <c r="M108" s="36">
        <f t="shared" si="27"/>
        <v>0</v>
      </c>
      <c r="N108" s="31">
        <f t="shared" si="28"/>
        <v>9353882</v>
      </c>
      <c r="O108" s="36">
        <f t="shared" si="29"/>
        <v>0.64620946459412776</v>
      </c>
      <c r="P108" s="31">
        <v>0</v>
      </c>
      <c r="Q108" s="31">
        <v>0</v>
      </c>
      <c r="R108" s="31">
        <v>2100000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60817125</v>
      </c>
      <c r="E109" s="31">
        <v>60817125</v>
      </c>
      <c r="F109" s="31">
        <v>12882913</v>
      </c>
      <c r="G109" s="36">
        <f t="shared" si="24"/>
        <v>0.21183035205955558</v>
      </c>
      <c r="H109" s="31">
        <v>20249240</v>
      </c>
      <c r="I109" s="36">
        <f t="shared" si="25"/>
        <v>0.33295293060959391</v>
      </c>
      <c r="J109" s="31">
        <v>13665632</v>
      </c>
      <c r="K109" s="36">
        <f t="shared" si="26"/>
        <v>0.22470039483122559</v>
      </c>
      <c r="L109" s="31">
        <v>0</v>
      </c>
      <c r="M109" s="36">
        <f t="shared" si="27"/>
        <v>0</v>
      </c>
      <c r="N109" s="31">
        <f t="shared" si="28"/>
        <v>46797785</v>
      </c>
      <c r="O109" s="36">
        <f t="shared" si="29"/>
        <v>0.76948367750037505</v>
      </c>
      <c r="P109" s="31">
        <v>13179241</v>
      </c>
      <c r="Q109" s="31">
        <v>52025364</v>
      </c>
      <c r="R109" s="31">
        <v>55337868</v>
      </c>
      <c r="S109" s="31">
        <v>42768974</v>
      </c>
      <c r="T109" s="36">
        <f t="shared" si="30"/>
        <v>0.77286992697297263</v>
      </c>
      <c r="U109" s="36">
        <f t="shared" si="31"/>
        <v>3.6905843060309751E-2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233196605</v>
      </c>
      <c r="E110" s="31">
        <v>253993674</v>
      </c>
      <c r="F110" s="31">
        <v>52358805</v>
      </c>
      <c r="G110" s="36">
        <f t="shared" si="24"/>
        <v>0.22452644625765455</v>
      </c>
      <c r="H110" s="31">
        <v>70734450</v>
      </c>
      <c r="I110" s="36">
        <f t="shared" si="25"/>
        <v>0.30332538503294248</v>
      </c>
      <c r="J110" s="31">
        <v>70035892</v>
      </c>
      <c r="K110" s="36">
        <f t="shared" si="26"/>
        <v>0.27573872568180574</v>
      </c>
      <c r="L110" s="31">
        <v>0</v>
      </c>
      <c r="M110" s="36">
        <f t="shared" si="27"/>
        <v>0</v>
      </c>
      <c r="N110" s="31">
        <f t="shared" si="28"/>
        <v>193129147</v>
      </c>
      <c r="O110" s="36">
        <f t="shared" si="29"/>
        <v>0.76036990984271524</v>
      </c>
      <c r="P110" s="31">
        <v>49141980</v>
      </c>
      <c r="Q110" s="31">
        <v>219230512</v>
      </c>
      <c r="R110" s="31">
        <v>209643680</v>
      </c>
      <c r="S110" s="31">
        <v>147477418</v>
      </c>
      <c r="T110" s="36">
        <f t="shared" si="30"/>
        <v>0.70346703511405639</v>
      </c>
      <c r="U110" s="36">
        <f t="shared" si="31"/>
        <v>0.42517440282218999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308488730</v>
      </c>
      <c r="E112" s="32">
        <f>SUM(E107:E111)</f>
        <v>329285799</v>
      </c>
      <c r="F112" s="32">
        <f>SUM(F107:F111)</f>
        <v>65241718</v>
      </c>
      <c r="G112" s="37">
        <f t="shared" si="24"/>
        <v>0.21148817332808237</v>
      </c>
      <c r="H112" s="32">
        <f>SUM(H107:H111)</f>
        <v>90983690</v>
      </c>
      <c r="I112" s="37">
        <f t="shared" si="25"/>
        <v>0.29493359449468382</v>
      </c>
      <c r="J112" s="32">
        <f>SUM(J107:J111)</f>
        <v>93055406</v>
      </c>
      <c r="K112" s="37">
        <f t="shared" si="26"/>
        <v>0.28259768955295883</v>
      </c>
      <c r="L112" s="32">
        <f>SUM(L107:L111)</f>
        <v>0</v>
      </c>
      <c r="M112" s="37">
        <f t="shared" si="27"/>
        <v>0</v>
      </c>
      <c r="N112" s="32">
        <f t="shared" si="28"/>
        <v>249280814</v>
      </c>
      <c r="O112" s="37">
        <f t="shared" si="29"/>
        <v>0.75703481521837512</v>
      </c>
      <c r="P112" s="32">
        <f>SUM(P107:P111)</f>
        <v>62321221</v>
      </c>
      <c r="Q112" s="32">
        <f>SUM(Q107:Q111)</f>
        <v>271255876</v>
      </c>
      <c r="R112" s="32">
        <f>SUM(R107:R111)</f>
        <v>267081548</v>
      </c>
      <c r="S112" s="32">
        <f>SUM(S107:S111)</f>
        <v>190246392</v>
      </c>
      <c r="T112" s="37">
        <f t="shared" si="30"/>
        <v>0.71231574560141464</v>
      </c>
      <c r="U112" s="37">
        <f t="shared" si="31"/>
        <v>0.49315761961724092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7052000</v>
      </c>
      <c r="E113" s="31">
        <v>7052000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208000044</v>
      </c>
      <c r="E114" s="31">
        <v>200858738</v>
      </c>
      <c r="F114" s="31">
        <v>40247689</v>
      </c>
      <c r="G114" s="36">
        <f t="shared" si="24"/>
        <v>0.19349846387532496</v>
      </c>
      <c r="H114" s="31">
        <v>37682367</v>
      </c>
      <c r="I114" s="36">
        <f t="shared" si="25"/>
        <v>0.18116518763813338</v>
      </c>
      <c r="J114" s="31">
        <v>36072245</v>
      </c>
      <c r="K114" s="36">
        <f t="shared" si="26"/>
        <v>0.17959012069467448</v>
      </c>
      <c r="L114" s="31">
        <v>0</v>
      </c>
      <c r="M114" s="36">
        <f t="shared" si="27"/>
        <v>0</v>
      </c>
      <c r="N114" s="31">
        <f t="shared" si="28"/>
        <v>114002301</v>
      </c>
      <c r="O114" s="36">
        <f t="shared" si="29"/>
        <v>0.56757451597649689</v>
      </c>
      <c r="P114" s="31">
        <v>30117097</v>
      </c>
      <c r="Q114" s="31">
        <v>188280899</v>
      </c>
      <c r="R114" s="31">
        <v>185058515</v>
      </c>
      <c r="S114" s="31">
        <v>100031851</v>
      </c>
      <c r="T114" s="36">
        <f t="shared" si="30"/>
        <v>0.54054173621786605</v>
      </c>
      <c r="U114" s="36">
        <f t="shared" si="31"/>
        <v>0.19773313477059218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66228381</v>
      </c>
      <c r="E115" s="31">
        <v>66505318</v>
      </c>
      <c r="F115" s="31">
        <v>16317901</v>
      </c>
      <c r="G115" s="36">
        <f t="shared" si="24"/>
        <v>0.2463883421821832</v>
      </c>
      <c r="H115" s="31">
        <v>12470321</v>
      </c>
      <c r="I115" s="36">
        <f t="shared" si="25"/>
        <v>0.18829270490546945</v>
      </c>
      <c r="J115" s="31">
        <v>14939054</v>
      </c>
      <c r="K115" s="36">
        <f t="shared" si="26"/>
        <v>0.22462946497000436</v>
      </c>
      <c r="L115" s="31">
        <v>0</v>
      </c>
      <c r="M115" s="36">
        <f t="shared" si="27"/>
        <v>0</v>
      </c>
      <c r="N115" s="31">
        <f t="shared" si="28"/>
        <v>43727276</v>
      </c>
      <c r="O115" s="36">
        <f t="shared" si="29"/>
        <v>0.65750044229545679</v>
      </c>
      <c r="P115" s="31">
        <v>11201689</v>
      </c>
      <c r="Q115" s="31">
        <v>69410756</v>
      </c>
      <c r="R115" s="31">
        <v>195268854</v>
      </c>
      <c r="S115" s="31">
        <v>36209314</v>
      </c>
      <c r="T115" s="36">
        <f t="shared" si="30"/>
        <v>0.18543312596078432</v>
      </c>
      <c r="U115" s="36">
        <f t="shared" si="31"/>
        <v>0.33364298901710265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-53887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-1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4740505817</v>
      </c>
      <c r="E117" s="31">
        <v>36222606</v>
      </c>
      <c r="F117" s="31">
        <v>1097827022</v>
      </c>
      <c r="G117" s="36">
        <f t="shared" si="24"/>
        <v>0.23158436343713909</v>
      </c>
      <c r="H117" s="31">
        <v>931768705</v>
      </c>
      <c r="I117" s="36">
        <f t="shared" si="25"/>
        <v>0.19655470132713898</v>
      </c>
      <c r="J117" s="31">
        <v>710658957</v>
      </c>
      <c r="K117" s="36">
        <f t="shared" si="26"/>
        <v>19.619211190934191</v>
      </c>
      <c r="L117" s="31">
        <v>0</v>
      </c>
      <c r="M117" s="36">
        <f t="shared" si="27"/>
        <v>0</v>
      </c>
      <c r="N117" s="31">
        <f t="shared" si="28"/>
        <v>2740254684</v>
      </c>
      <c r="O117" s="36">
        <f t="shared" si="29"/>
        <v>75.65040140955071</v>
      </c>
      <c r="P117" s="31">
        <v>802731902</v>
      </c>
      <c r="Q117" s="31">
        <v>4337683455</v>
      </c>
      <c r="R117" s="31">
        <v>4267704771</v>
      </c>
      <c r="S117" s="31">
        <v>2617016598</v>
      </c>
      <c r="T117" s="36">
        <f t="shared" si="30"/>
        <v>0.61321406667659106</v>
      </c>
      <c r="U117" s="36">
        <f t="shared" si="31"/>
        <v>-0.11469949652007227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15624000</v>
      </c>
      <c r="E118" s="31">
        <v>15624000</v>
      </c>
      <c r="F118" s="31">
        <v>4564617</v>
      </c>
      <c r="G118" s="36">
        <f t="shared" si="24"/>
        <v>0.29215418586789554</v>
      </c>
      <c r="H118" s="31">
        <v>2379368</v>
      </c>
      <c r="I118" s="36">
        <f t="shared" si="25"/>
        <v>0.15228929851510498</v>
      </c>
      <c r="J118" s="31">
        <v>3878843</v>
      </c>
      <c r="K118" s="36">
        <f t="shared" si="26"/>
        <v>0.24826184075780849</v>
      </c>
      <c r="L118" s="31">
        <v>0</v>
      </c>
      <c r="M118" s="36">
        <f t="shared" si="27"/>
        <v>0</v>
      </c>
      <c r="N118" s="31">
        <f t="shared" si="28"/>
        <v>10822828</v>
      </c>
      <c r="O118" s="36">
        <f t="shared" si="29"/>
        <v>0.69270532514080896</v>
      </c>
      <c r="P118" s="31">
        <v>1266511</v>
      </c>
      <c r="Q118" s="31">
        <v>11643000</v>
      </c>
      <c r="R118" s="31">
        <v>11643000</v>
      </c>
      <c r="S118" s="31">
        <v>11643000</v>
      </c>
      <c r="T118" s="36">
        <f t="shared" si="30"/>
        <v>1</v>
      </c>
      <c r="U118" s="36">
        <f t="shared" si="31"/>
        <v>2.062620853668069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5037410242</v>
      </c>
      <c r="E121" s="32">
        <f>SUM(E113:E120)</f>
        <v>326262662</v>
      </c>
      <c r="F121" s="32">
        <f>SUM(F113:F120)</f>
        <v>1158957229</v>
      </c>
      <c r="G121" s="37">
        <f t="shared" si="24"/>
        <v>0.23007005054642124</v>
      </c>
      <c r="H121" s="32">
        <f>SUM(H113:H120)</f>
        <v>984300761</v>
      </c>
      <c r="I121" s="37">
        <f t="shared" si="25"/>
        <v>0.19539817360779488</v>
      </c>
      <c r="J121" s="32">
        <f>SUM(J113:J120)</f>
        <v>765549099</v>
      </c>
      <c r="K121" s="37">
        <f t="shared" si="26"/>
        <v>2.3464195820237621</v>
      </c>
      <c r="L121" s="32">
        <f>SUM(L113:L120)</f>
        <v>0</v>
      </c>
      <c r="M121" s="37">
        <f t="shared" si="27"/>
        <v>0</v>
      </c>
      <c r="N121" s="32">
        <f t="shared" si="28"/>
        <v>2908807089</v>
      </c>
      <c r="O121" s="37">
        <f t="shared" si="29"/>
        <v>8.9155377791897017</v>
      </c>
      <c r="P121" s="32">
        <f>SUM(P113:P120)</f>
        <v>845263312</v>
      </c>
      <c r="Q121" s="32">
        <f>SUM(Q113:Q120)</f>
        <v>4607018110</v>
      </c>
      <c r="R121" s="32">
        <f>SUM(R113:R120)</f>
        <v>4659675140</v>
      </c>
      <c r="S121" s="32">
        <f>SUM(S113:S120)</f>
        <v>2764900763</v>
      </c>
      <c r="T121" s="37">
        <f t="shared" si="30"/>
        <v>0.59336770910600434</v>
      </c>
      <c r="U121" s="37">
        <f t="shared" si="31"/>
        <v>-9.4306959580898075E-2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8100000</v>
      </c>
      <c r="E122" s="31">
        <v>8100000</v>
      </c>
      <c r="F122" s="31">
        <v>2869003</v>
      </c>
      <c r="G122" s="36">
        <f t="shared" si="24"/>
        <v>0.3541979012345679</v>
      </c>
      <c r="H122" s="31">
        <v>2288622</v>
      </c>
      <c r="I122" s="36">
        <f t="shared" si="25"/>
        <v>0.28254592592592592</v>
      </c>
      <c r="J122" s="31">
        <v>429673</v>
      </c>
      <c r="K122" s="36">
        <f t="shared" si="26"/>
        <v>5.3046049382716051E-2</v>
      </c>
      <c r="L122" s="31">
        <v>0</v>
      </c>
      <c r="M122" s="36">
        <f t="shared" si="27"/>
        <v>0</v>
      </c>
      <c r="N122" s="31">
        <f t="shared" si="28"/>
        <v>5587298</v>
      </c>
      <c r="O122" s="36">
        <f t="shared" si="29"/>
        <v>0.68978987654320989</v>
      </c>
      <c r="P122" s="31">
        <v>5655492</v>
      </c>
      <c r="Q122" s="31">
        <v>5826957</v>
      </c>
      <c r="R122" s="31">
        <v>5826957</v>
      </c>
      <c r="S122" s="31">
        <v>5655492</v>
      </c>
      <c r="T122" s="36">
        <f t="shared" si="30"/>
        <v>0.97057383467906144</v>
      </c>
      <c r="U122" s="36">
        <f t="shared" si="31"/>
        <v>-0.9240255312888781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372685849</v>
      </c>
      <c r="E123" s="31">
        <v>353071521</v>
      </c>
      <c r="F123" s="31">
        <v>15957147</v>
      </c>
      <c r="G123" s="36">
        <f t="shared" si="24"/>
        <v>4.2816616307854501E-2</v>
      </c>
      <c r="H123" s="31">
        <v>19657983</v>
      </c>
      <c r="I123" s="36">
        <f t="shared" si="25"/>
        <v>5.2746792111229318E-2</v>
      </c>
      <c r="J123" s="31">
        <v>20779701</v>
      </c>
      <c r="K123" s="36">
        <f t="shared" si="26"/>
        <v>5.8854084127617869E-2</v>
      </c>
      <c r="L123" s="31">
        <v>0</v>
      </c>
      <c r="M123" s="36">
        <f t="shared" si="27"/>
        <v>0</v>
      </c>
      <c r="N123" s="31">
        <f t="shared" si="28"/>
        <v>56394831</v>
      </c>
      <c r="O123" s="36">
        <f t="shared" si="29"/>
        <v>0.15972636603562257</v>
      </c>
      <c r="P123" s="31">
        <v>27857572</v>
      </c>
      <c r="Q123" s="31">
        <v>351370110</v>
      </c>
      <c r="R123" s="31">
        <v>346275757</v>
      </c>
      <c r="S123" s="31">
        <v>80739552</v>
      </c>
      <c r="T123" s="36">
        <f t="shared" si="30"/>
        <v>0.23316547684278111</v>
      </c>
      <c r="U123" s="36">
        <f t="shared" si="31"/>
        <v>-0.25407350647787974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693151020</v>
      </c>
      <c r="E124" s="31">
        <v>646531890</v>
      </c>
      <c r="F124" s="31">
        <v>173311333</v>
      </c>
      <c r="G124" s="36">
        <f t="shared" si="24"/>
        <v>0.25003401567525646</v>
      </c>
      <c r="H124" s="31">
        <v>146918893</v>
      </c>
      <c r="I124" s="36">
        <f t="shared" si="25"/>
        <v>0.21195798427880838</v>
      </c>
      <c r="J124" s="31">
        <v>151867173</v>
      </c>
      <c r="K124" s="36">
        <f t="shared" si="26"/>
        <v>0.23489510007000583</v>
      </c>
      <c r="L124" s="31">
        <v>0</v>
      </c>
      <c r="M124" s="36">
        <f t="shared" si="27"/>
        <v>0</v>
      </c>
      <c r="N124" s="31">
        <f t="shared" si="28"/>
        <v>472097399</v>
      </c>
      <c r="O124" s="36">
        <f t="shared" si="29"/>
        <v>0.73019971064381684</v>
      </c>
      <c r="P124" s="31">
        <v>136208614</v>
      </c>
      <c r="Q124" s="31">
        <v>639011812</v>
      </c>
      <c r="R124" s="31">
        <v>621126495</v>
      </c>
      <c r="S124" s="31">
        <v>426843468</v>
      </c>
      <c r="T124" s="36">
        <f t="shared" si="30"/>
        <v>0.68720859830653336</v>
      </c>
      <c r="U124" s="36">
        <f t="shared" si="31"/>
        <v>0.11496012285977741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1073936869</v>
      </c>
      <c r="E126" s="32">
        <f>SUM(E122:E125)</f>
        <v>1007703411</v>
      </c>
      <c r="F126" s="32">
        <f>SUM(F122:F125)</f>
        <v>192137483</v>
      </c>
      <c r="G126" s="37">
        <f t="shared" si="24"/>
        <v>0.17890947647500871</v>
      </c>
      <c r="H126" s="32">
        <f>SUM(H122:H125)</f>
        <v>168865498</v>
      </c>
      <c r="I126" s="37">
        <f t="shared" si="25"/>
        <v>0.15723968780142514</v>
      </c>
      <c r="J126" s="32">
        <f>SUM(J122:J125)</f>
        <v>173076547</v>
      </c>
      <c r="K126" s="37">
        <f t="shared" si="26"/>
        <v>0.17175345951071708</v>
      </c>
      <c r="L126" s="32">
        <f>SUM(L122:L125)</f>
        <v>0</v>
      </c>
      <c r="M126" s="37">
        <f t="shared" si="27"/>
        <v>0</v>
      </c>
      <c r="N126" s="32">
        <f t="shared" si="28"/>
        <v>534079528</v>
      </c>
      <c r="O126" s="37">
        <f t="shared" si="29"/>
        <v>0.52999674524273288</v>
      </c>
      <c r="P126" s="32">
        <f>SUM(P122:P125)</f>
        <v>169721678</v>
      </c>
      <c r="Q126" s="32">
        <f>SUM(Q122:Q125)</f>
        <v>996208879</v>
      </c>
      <c r="R126" s="32">
        <f>SUM(R122:R125)</f>
        <v>973229209</v>
      </c>
      <c r="S126" s="32">
        <f>SUM(S122:S125)</f>
        <v>513238512</v>
      </c>
      <c r="T126" s="37">
        <f t="shared" si="30"/>
        <v>0.52735625611499704</v>
      </c>
      <c r="U126" s="37">
        <f t="shared" si="31"/>
        <v>1.9766885642033216E-2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258993582</v>
      </c>
      <c r="E127" s="31">
        <v>243993582</v>
      </c>
      <c r="F127" s="31">
        <v>46046438</v>
      </c>
      <c r="G127" s="36">
        <f t="shared" si="24"/>
        <v>0.17778988052298531</v>
      </c>
      <c r="H127" s="31">
        <v>37702121</v>
      </c>
      <c r="I127" s="36">
        <f t="shared" si="25"/>
        <v>0.14557164200308254</v>
      </c>
      <c r="J127" s="31">
        <v>47255625</v>
      </c>
      <c r="K127" s="36">
        <f t="shared" si="26"/>
        <v>0.19367568856790668</v>
      </c>
      <c r="L127" s="31">
        <v>0</v>
      </c>
      <c r="M127" s="36">
        <f t="shared" si="27"/>
        <v>0</v>
      </c>
      <c r="N127" s="31">
        <f t="shared" si="28"/>
        <v>131004184</v>
      </c>
      <c r="O127" s="36">
        <f t="shared" si="29"/>
        <v>0.53691651610737856</v>
      </c>
      <c r="P127" s="31">
        <v>36645903</v>
      </c>
      <c r="Q127" s="31">
        <v>218334384</v>
      </c>
      <c r="R127" s="31">
        <v>215481219</v>
      </c>
      <c r="S127" s="31">
        <v>112502927</v>
      </c>
      <c r="T127" s="36">
        <f t="shared" si="30"/>
        <v>0.52210084722047168</v>
      </c>
      <c r="U127" s="36">
        <f t="shared" si="31"/>
        <v>0.28952000445998016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65244879</v>
      </c>
      <c r="E128" s="31">
        <v>63873021</v>
      </c>
      <c r="F128" s="31">
        <v>7938940</v>
      </c>
      <c r="G128" s="36">
        <f t="shared" si="24"/>
        <v>0.12167912825771353</v>
      </c>
      <c r="H128" s="31">
        <v>9174537</v>
      </c>
      <c r="I128" s="36">
        <f t="shared" si="25"/>
        <v>0.14061696704196508</v>
      </c>
      <c r="J128" s="31">
        <v>8892567</v>
      </c>
      <c r="K128" s="36">
        <f t="shared" si="26"/>
        <v>0.13922258350673597</v>
      </c>
      <c r="L128" s="31">
        <v>0</v>
      </c>
      <c r="M128" s="36">
        <f t="shared" si="27"/>
        <v>0</v>
      </c>
      <c r="N128" s="31">
        <f t="shared" si="28"/>
        <v>26006044</v>
      </c>
      <c r="O128" s="36">
        <f t="shared" si="29"/>
        <v>0.40715224664260047</v>
      </c>
      <c r="P128" s="31">
        <v>8488010</v>
      </c>
      <c r="Q128" s="31">
        <v>50654557</v>
      </c>
      <c r="R128" s="31">
        <v>50654557</v>
      </c>
      <c r="S128" s="31">
        <v>35667804</v>
      </c>
      <c r="T128" s="36">
        <f t="shared" si="30"/>
        <v>0.70413810943011501</v>
      </c>
      <c r="U128" s="36">
        <f t="shared" si="31"/>
        <v>4.7662172876799191E-2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8408000</v>
      </c>
      <c r="E129" s="31">
        <v>8408000</v>
      </c>
      <c r="F129" s="31">
        <v>528723</v>
      </c>
      <c r="G129" s="36">
        <f t="shared" si="24"/>
        <v>6.2883325404376786E-2</v>
      </c>
      <c r="H129" s="31">
        <v>5115788</v>
      </c>
      <c r="I129" s="36">
        <f t="shared" si="25"/>
        <v>0.60844291151284491</v>
      </c>
      <c r="J129" s="31">
        <v>1125374</v>
      </c>
      <c r="K129" s="36">
        <f t="shared" si="26"/>
        <v>0.13384562321598478</v>
      </c>
      <c r="L129" s="31">
        <v>0</v>
      </c>
      <c r="M129" s="36">
        <f t="shared" si="27"/>
        <v>0</v>
      </c>
      <c r="N129" s="31">
        <f t="shared" si="28"/>
        <v>6769885</v>
      </c>
      <c r="O129" s="36">
        <f t="shared" si="29"/>
        <v>0.80517186013320652</v>
      </c>
      <c r="P129" s="31">
        <v>4635253</v>
      </c>
      <c r="Q129" s="31">
        <v>18629000</v>
      </c>
      <c r="R129" s="31">
        <v>18629000</v>
      </c>
      <c r="S129" s="31">
        <v>14287613</v>
      </c>
      <c r="T129" s="36">
        <f t="shared" si="30"/>
        <v>0.76695544581029573</v>
      </c>
      <c r="U129" s="36">
        <f t="shared" si="31"/>
        <v>-0.75721411538917072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123684067</v>
      </c>
      <c r="E130" s="31">
        <v>123684067</v>
      </c>
      <c r="F130" s="31">
        <v>30202103</v>
      </c>
      <c r="G130" s="36">
        <f t="shared" si="24"/>
        <v>0.24418749910608939</v>
      </c>
      <c r="H130" s="31">
        <v>38255717</v>
      </c>
      <c r="I130" s="36">
        <f t="shared" si="25"/>
        <v>0.30930190062395019</v>
      </c>
      <c r="J130" s="31">
        <v>24620364</v>
      </c>
      <c r="K130" s="36">
        <f t="shared" si="26"/>
        <v>0.19905849312021734</v>
      </c>
      <c r="L130" s="31">
        <v>0</v>
      </c>
      <c r="M130" s="36">
        <f t="shared" si="27"/>
        <v>0</v>
      </c>
      <c r="N130" s="31">
        <f t="shared" si="28"/>
        <v>93078184</v>
      </c>
      <c r="O130" s="36">
        <f t="shared" si="29"/>
        <v>0.75254789285025692</v>
      </c>
      <c r="P130" s="31">
        <v>26476320</v>
      </c>
      <c r="Q130" s="31">
        <v>137048127</v>
      </c>
      <c r="R130" s="31">
        <v>122999938</v>
      </c>
      <c r="S130" s="31">
        <v>82650666</v>
      </c>
      <c r="T130" s="36">
        <f t="shared" si="30"/>
        <v>0.67195697285636025</v>
      </c>
      <c r="U130" s="36">
        <f t="shared" si="31"/>
        <v>-7.0098714624993175E-2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456330528</v>
      </c>
      <c r="E132" s="32">
        <f>SUM(E127:E131)</f>
        <v>439958670</v>
      </c>
      <c r="F132" s="32">
        <f>SUM(F127:F131)</f>
        <v>84716204</v>
      </c>
      <c r="G132" s="37">
        <f t="shared" si="24"/>
        <v>0.18564658466154602</v>
      </c>
      <c r="H132" s="32">
        <f>SUM(H127:H131)</f>
        <v>90248163</v>
      </c>
      <c r="I132" s="37">
        <f t="shared" si="25"/>
        <v>0.19776928665180166</v>
      </c>
      <c r="J132" s="32">
        <f>SUM(J127:J131)</f>
        <v>81893930</v>
      </c>
      <c r="K132" s="37">
        <f t="shared" si="26"/>
        <v>0.18614005265540057</v>
      </c>
      <c r="L132" s="32">
        <f>SUM(L127:L131)</f>
        <v>0</v>
      </c>
      <c r="M132" s="37">
        <f t="shared" si="27"/>
        <v>0</v>
      </c>
      <c r="N132" s="32">
        <f t="shared" si="28"/>
        <v>256858297</v>
      </c>
      <c r="O132" s="37">
        <f t="shared" si="29"/>
        <v>0.58382369643948606</v>
      </c>
      <c r="P132" s="32">
        <f>SUM(P127:P131)</f>
        <v>76245486</v>
      </c>
      <c r="Q132" s="32">
        <f>SUM(Q127:Q131)</f>
        <v>424666068</v>
      </c>
      <c r="R132" s="32">
        <f>SUM(R127:R131)</f>
        <v>407764714</v>
      </c>
      <c r="S132" s="32">
        <f>SUM(S127:S131)</f>
        <v>245109010</v>
      </c>
      <c r="T132" s="37">
        <f t="shared" si="30"/>
        <v>0.60110402294397647</v>
      </c>
      <c r="U132" s="37">
        <f t="shared" si="31"/>
        <v>7.408233977287515E-2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1115910421</v>
      </c>
      <c r="E133" s="31">
        <v>1119410421</v>
      </c>
      <c r="F133" s="31">
        <v>325522715</v>
      </c>
      <c r="G133" s="36">
        <f t="shared" si="24"/>
        <v>0.29171043559956145</v>
      </c>
      <c r="H133" s="31">
        <v>275380897</v>
      </c>
      <c r="I133" s="36">
        <f t="shared" si="25"/>
        <v>0.24677688443237505</v>
      </c>
      <c r="J133" s="31">
        <v>259025439</v>
      </c>
      <c r="K133" s="36">
        <f t="shared" si="26"/>
        <v>0.23139452174172676</v>
      </c>
      <c r="L133" s="31">
        <v>0</v>
      </c>
      <c r="M133" s="36">
        <f t="shared" si="27"/>
        <v>0</v>
      </c>
      <c r="N133" s="31">
        <f t="shared" si="28"/>
        <v>859929051</v>
      </c>
      <c r="O133" s="36">
        <f t="shared" si="29"/>
        <v>0.76819818260384054</v>
      </c>
      <c r="P133" s="31">
        <v>236351706</v>
      </c>
      <c r="Q133" s="31">
        <v>966379839</v>
      </c>
      <c r="R133" s="31">
        <v>995291618</v>
      </c>
      <c r="S133" s="31">
        <v>795985048</v>
      </c>
      <c r="T133" s="36">
        <f t="shared" si="30"/>
        <v>0.79975057923174431</v>
      </c>
      <c r="U133" s="36">
        <f t="shared" si="31"/>
        <v>9.5932174062665743E-2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22484668</v>
      </c>
      <c r="E134" s="31">
        <v>22890665</v>
      </c>
      <c r="F134" s="31">
        <v>6042167</v>
      </c>
      <c r="G134" s="36">
        <f t="shared" si="24"/>
        <v>0.26872386997219616</v>
      </c>
      <c r="H134" s="31">
        <v>5402456</v>
      </c>
      <c r="I134" s="36">
        <f t="shared" si="25"/>
        <v>0.24027288283731829</v>
      </c>
      <c r="J134" s="31">
        <v>4916588</v>
      </c>
      <c r="K134" s="36">
        <f t="shared" si="26"/>
        <v>0.21478572160310763</v>
      </c>
      <c r="L134" s="31">
        <v>0</v>
      </c>
      <c r="M134" s="36">
        <f t="shared" si="27"/>
        <v>0</v>
      </c>
      <c r="N134" s="31">
        <f t="shared" si="28"/>
        <v>16361211</v>
      </c>
      <c r="O134" s="36">
        <f t="shared" si="29"/>
        <v>0.71475472643542681</v>
      </c>
      <c r="P134" s="31">
        <v>5138601</v>
      </c>
      <c r="Q134" s="31">
        <v>23680387</v>
      </c>
      <c r="R134" s="31">
        <v>19916327</v>
      </c>
      <c r="S134" s="31">
        <v>15401701</v>
      </c>
      <c r="T134" s="36">
        <f t="shared" si="30"/>
        <v>0.7733203516893451</v>
      </c>
      <c r="U134" s="36">
        <f t="shared" si="31"/>
        <v>-4.3204950141098708E-2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1138395089</v>
      </c>
      <c r="E137" s="32">
        <f>SUM(E133:E136)</f>
        <v>1142301086</v>
      </c>
      <c r="F137" s="32">
        <f>SUM(F133:F136)</f>
        <v>331564882</v>
      </c>
      <c r="G137" s="37">
        <f t="shared" ref="G137:G170" si="32">IF(($D137     =0),0,($F137     /$D137     ))</f>
        <v>0.29125642336638718</v>
      </c>
      <c r="H137" s="32">
        <f>SUM(H133:H136)</f>
        <v>280783353</v>
      </c>
      <c r="I137" s="37">
        <f t="shared" ref="I137:I170" si="33">IF(($D137     =0),0,($H137     /$D137     ))</f>
        <v>0.24664842260225175</v>
      </c>
      <c r="J137" s="32">
        <f>SUM(J133:J136)</f>
        <v>263942027</v>
      </c>
      <c r="K137" s="37">
        <f t="shared" ref="K137:K170" si="34">IF(($E137     =0),0,($J137     /$E137     ))</f>
        <v>0.2310616966357327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876290262</v>
      </c>
      <c r="O137" s="37">
        <f t="shared" ref="O137:O170" si="37">IF(($E137     =0),0,($N137     /$E137     ))</f>
        <v>0.76712722480944928</v>
      </c>
      <c r="P137" s="32">
        <f>SUM(P133:P136)</f>
        <v>241490307</v>
      </c>
      <c r="Q137" s="32">
        <f>SUM(Q133:Q136)</f>
        <v>990060226</v>
      </c>
      <c r="R137" s="32">
        <f>SUM(R133:R136)</f>
        <v>1015207945</v>
      </c>
      <c r="S137" s="32">
        <f>SUM(S133:S136)</f>
        <v>811386749</v>
      </c>
      <c r="T137" s="37">
        <f t="shared" ref="T137:T170" si="38">IF(($R137     =0),0,($S137     /$R137     ))</f>
        <v>0.79923207161267829</v>
      </c>
      <c r="U137" s="37">
        <f t="shared" ref="U137:U170" si="39">IF(($P137     =0),0,(($J137     /$P137     )-1))</f>
        <v>9.2971516243921082E-2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41760</v>
      </c>
      <c r="E138" s="31">
        <v>61760</v>
      </c>
      <c r="F138" s="31">
        <v>5902</v>
      </c>
      <c r="G138" s="36">
        <f t="shared" si="32"/>
        <v>0.14133141762452106</v>
      </c>
      <c r="H138" s="31">
        <v>6312</v>
      </c>
      <c r="I138" s="36">
        <f t="shared" si="33"/>
        <v>0.15114942528735631</v>
      </c>
      <c r="J138" s="31">
        <v>3729</v>
      </c>
      <c r="K138" s="36">
        <f t="shared" si="34"/>
        <v>6.0378886010362696E-2</v>
      </c>
      <c r="L138" s="31">
        <v>0</v>
      </c>
      <c r="M138" s="36">
        <f t="shared" si="35"/>
        <v>0</v>
      </c>
      <c r="N138" s="31">
        <f t="shared" si="36"/>
        <v>15943</v>
      </c>
      <c r="O138" s="36">
        <f t="shared" si="37"/>
        <v>0.25814443005181348</v>
      </c>
      <c r="P138" s="31">
        <v>25629</v>
      </c>
      <c r="Q138" s="31">
        <v>0</v>
      </c>
      <c r="R138" s="31">
        <v>0</v>
      </c>
      <c r="S138" s="31">
        <v>31580</v>
      </c>
      <c r="T138" s="36">
        <f t="shared" si="38"/>
        <v>0</v>
      </c>
      <c r="U138" s="36">
        <f t="shared" si="39"/>
        <v>-0.85450076085684179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97693604</v>
      </c>
      <c r="E139" s="31">
        <v>100836878</v>
      </c>
      <c r="F139" s="31">
        <v>19530971</v>
      </c>
      <c r="G139" s="36">
        <f t="shared" si="32"/>
        <v>0.19992067239120384</v>
      </c>
      <c r="H139" s="31">
        <v>23060345</v>
      </c>
      <c r="I139" s="36">
        <f t="shared" si="33"/>
        <v>0.23604764340560105</v>
      </c>
      <c r="J139" s="31">
        <v>22148299</v>
      </c>
      <c r="K139" s="36">
        <f t="shared" si="34"/>
        <v>0.21964483073345448</v>
      </c>
      <c r="L139" s="31">
        <v>0</v>
      </c>
      <c r="M139" s="36">
        <f t="shared" si="35"/>
        <v>0</v>
      </c>
      <c r="N139" s="31">
        <f t="shared" si="36"/>
        <v>64739615</v>
      </c>
      <c r="O139" s="36">
        <f t="shared" si="37"/>
        <v>0.64202319909190364</v>
      </c>
      <c r="P139" s="31">
        <v>20861023</v>
      </c>
      <c r="Q139" s="31">
        <v>61043431</v>
      </c>
      <c r="R139" s="31">
        <v>75330063</v>
      </c>
      <c r="S139" s="31">
        <v>55903484</v>
      </c>
      <c r="T139" s="36">
        <f t="shared" si="38"/>
        <v>0.74211386229691589</v>
      </c>
      <c r="U139" s="36">
        <f t="shared" si="39"/>
        <v>6.170723267022904E-2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498726577</v>
      </c>
      <c r="E140" s="31">
        <v>503931027</v>
      </c>
      <c r="F140" s="31">
        <v>117127299</v>
      </c>
      <c r="G140" s="36">
        <f t="shared" si="32"/>
        <v>0.23485273174042218</v>
      </c>
      <c r="H140" s="31">
        <v>87527337</v>
      </c>
      <c r="I140" s="36">
        <f t="shared" si="33"/>
        <v>0.17550164967446683</v>
      </c>
      <c r="J140" s="31">
        <v>77829965</v>
      </c>
      <c r="K140" s="36">
        <f t="shared" si="34"/>
        <v>0.15444566980393529</v>
      </c>
      <c r="L140" s="31">
        <v>0</v>
      </c>
      <c r="M140" s="36">
        <f t="shared" si="35"/>
        <v>0</v>
      </c>
      <c r="N140" s="31">
        <f t="shared" si="36"/>
        <v>282484601</v>
      </c>
      <c r="O140" s="36">
        <f t="shared" si="37"/>
        <v>0.56056203302599983</v>
      </c>
      <c r="P140" s="31">
        <v>76863542</v>
      </c>
      <c r="Q140" s="31">
        <v>249560491</v>
      </c>
      <c r="R140" s="31">
        <v>396929029</v>
      </c>
      <c r="S140" s="31">
        <v>228879037</v>
      </c>
      <c r="T140" s="36">
        <f t="shared" si="38"/>
        <v>0.57662458595337451</v>
      </c>
      <c r="U140" s="36">
        <f t="shared" si="39"/>
        <v>1.257323010173006E-2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123509235</v>
      </c>
      <c r="E142" s="31">
        <v>171260478</v>
      </c>
      <c r="F142" s="31">
        <v>18849572</v>
      </c>
      <c r="G142" s="36">
        <f t="shared" si="32"/>
        <v>0.152616701091218</v>
      </c>
      <c r="H142" s="31">
        <v>17629327</v>
      </c>
      <c r="I142" s="36">
        <f t="shared" si="33"/>
        <v>0.14273691355954071</v>
      </c>
      <c r="J142" s="31">
        <v>20253732</v>
      </c>
      <c r="K142" s="36">
        <f t="shared" si="34"/>
        <v>0.11826273193048077</v>
      </c>
      <c r="L142" s="31">
        <v>0</v>
      </c>
      <c r="M142" s="36">
        <f t="shared" si="35"/>
        <v>0</v>
      </c>
      <c r="N142" s="31">
        <f t="shared" si="36"/>
        <v>56732631</v>
      </c>
      <c r="O142" s="36">
        <f t="shared" si="37"/>
        <v>0.33126516790406246</v>
      </c>
      <c r="P142" s="31">
        <v>17731073</v>
      </c>
      <c r="Q142" s="31">
        <v>102601115</v>
      </c>
      <c r="R142" s="31">
        <v>102644115</v>
      </c>
      <c r="S142" s="31">
        <v>52545574</v>
      </c>
      <c r="T142" s="36">
        <f t="shared" si="38"/>
        <v>0.51191998683996642</v>
      </c>
      <c r="U142" s="36">
        <f t="shared" si="39"/>
        <v>0.14227334126930735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719971176</v>
      </c>
      <c r="E144" s="32">
        <f>SUM(E138:E143)</f>
        <v>776090143</v>
      </c>
      <c r="F144" s="32">
        <f>SUM(F138:F143)</f>
        <v>155513744</v>
      </c>
      <c r="G144" s="37">
        <f t="shared" si="32"/>
        <v>0.2159999583094421</v>
      </c>
      <c r="H144" s="32">
        <f>SUM(H138:H143)</f>
        <v>128223321</v>
      </c>
      <c r="I144" s="37">
        <f t="shared" si="33"/>
        <v>0.17809507557285878</v>
      </c>
      <c r="J144" s="32">
        <f>SUM(J138:J143)</f>
        <v>120235725</v>
      </c>
      <c r="K144" s="37">
        <f t="shared" si="34"/>
        <v>0.15492494793868294</v>
      </c>
      <c r="L144" s="32">
        <f>SUM(L138:L143)</f>
        <v>0</v>
      </c>
      <c r="M144" s="37">
        <f t="shared" si="35"/>
        <v>0</v>
      </c>
      <c r="N144" s="32">
        <f t="shared" si="36"/>
        <v>403972790</v>
      </c>
      <c r="O144" s="37">
        <f t="shared" si="37"/>
        <v>0.52052302640828674</v>
      </c>
      <c r="P144" s="32">
        <f>SUM(P138:P143)</f>
        <v>115481267</v>
      </c>
      <c r="Q144" s="32">
        <f>SUM(Q138:Q143)</f>
        <v>413205037</v>
      </c>
      <c r="R144" s="32">
        <f>SUM(R138:R143)</f>
        <v>574903207</v>
      </c>
      <c r="S144" s="32">
        <f>SUM(S138:S143)</f>
        <v>337359675</v>
      </c>
      <c r="T144" s="37">
        <f t="shared" si="38"/>
        <v>0.58681125951694335</v>
      </c>
      <c r="U144" s="37">
        <f t="shared" si="39"/>
        <v>4.1170816042397584E-2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12391304</v>
      </c>
      <c r="E145" s="31">
        <v>12391304</v>
      </c>
      <c r="F145" s="31">
        <v>1096639</v>
      </c>
      <c r="G145" s="36">
        <f t="shared" si="32"/>
        <v>8.8500693712300169E-2</v>
      </c>
      <c r="H145" s="31">
        <v>4301563</v>
      </c>
      <c r="I145" s="36">
        <f t="shared" si="33"/>
        <v>0.34714369044613869</v>
      </c>
      <c r="J145" s="31">
        <v>4974797</v>
      </c>
      <c r="K145" s="36">
        <f t="shared" si="34"/>
        <v>0.40147485688350476</v>
      </c>
      <c r="L145" s="31">
        <v>0</v>
      </c>
      <c r="M145" s="36">
        <f t="shared" si="35"/>
        <v>0</v>
      </c>
      <c r="N145" s="31">
        <f t="shared" si="36"/>
        <v>10372999</v>
      </c>
      <c r="O145" s="36">
        <f t="shared" si="37"/>
        <v>0.83711924104194357</v>
      </c>
      <c r="P145" s="31">
        <v>0</v>
      </c>
      <c r="Q145" s="31">
        <v>13533000</v>
      </c>
      <c r="R145" s="31">
        <v>13533000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4275000</v>
      </c>
      <c r="E146" s="31">
        <v>4275000</v>
      </c>
      <c r="F146" s="31">
        <v>1150614</v>
      </c>
      <c r="G146" s="36">
        <f t="shared" si="32"/>
        <v>0.26914947368421055</v>
      </c>
      <c r="H146" s="31">
        <v>0</v>
      </c>
      <c r="I146" s="36">
        <f t="shared" si="33"/>
        <v>0</v>
      </c>
      <c r="J146" s="31">
        <v>1623073</v>
      </c>
      <c r="K146" s="36">
        <f t="shared" si="34"/>
        <v>0.37966619883040936</v>
      </c>
      <c r="L146" s="31">
        <v>0</v>
      </c>
      <c r="M146" s="36">
        <f t="shared" si="35"/>
        <v>0</v>
      </c>
      <c r="N146" s="31">
        <f t="shared" si="36"/>
        <v>2773687</v>
      </c>
      <c r="O146" s="36">
        <f t="shared" si="37"/>
        <v>0.64881567251461991</v>
      </c>
      <c r="P146" s="31">
        <v>3993844</v>
      </c>
      <c r="Q146" s="31">
        <v>7801000</v>
      </c>
      <c r="R146" s="31">
        <v>7801000</v>
      </c>
      <c r="S146" s="31">
        <v>3993844</v>
      </c>
      <c r="T146" s="36">
        <f t="shared" si="38"/>
        <v>0.51196564543007306</v>
      </c>
      <c r="U146" s="36">
        <f t="shared" si="39"/>
        <v>-0.59360631011126119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13364784</v>
      </c>
      <c r="E149" s="31">
        <v>16821833</v>
      </c>
      <c r="F149" s="31">
        <v>2357352</v>
      </c>
      <c r="G149" s="36">
        <f t="shared" si="32"/>
        <v>0.17638534225468963</v>
      </c>
      <c r="H149" s="31">
        <v>3954317</v>
      </c>
      <c r="I149" s="36">
        <f t="shared" si="33"/>
        <v>0.29587586301432184</v>
      </c>
      <c r="J149" s="31">
        <v>3571252</v>
      </c>
      <c r="K149" s="36">
        <f t="shared" si="34"/>
        <v>0.21229862405601102</v>
      </c>
      <c r="L149" s="31">
        <v>0</v>
      </c>
      <c r="M149" s="36">
        <f t="shared" si="35"/>
        <v>0</v>
      </c>
      <c r="N149" s="31">
        <f t="shared" si="36"/>
        <v>9882921</v>
      </c>
      <c r="O149" s="36">
        <f t="shared" si="37"/>
        <v>0.58750559466379204</v>
      </c>
      <c r="P149" s="31">
        <v>2620689</v>
      </c>
      <c r="Q149" s="31">
        <v>6452560</v>
      </c>
      <c r="R149" s="31">
        <v>7452560</v>
      </c>
      <c r="S149" s="31">
        <v>5592204</v>
      </c>
      <c r="T149" s="36">
        <f t="shared" si="38"/>
        <v>0.75037356290992629</v>
      </c>
      <c r="U149" s="36">
        <f t="shared" si="39"/>
        <v>0.36271491962609836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30031088</v>
      </c>
      <c r="E150" s="32">
        <f>SUM(E145:E149)</f>
        <v>33488137</v>
      </c>
      <c r="F150" s="32">
        <f>SUM(F145:F149)</f>
        <v>4604605</v>
      </c>
      <c r="G150" s="37">
        <f t="shared" si="32"/>
        <v>0.15332794469517722</v>
      </c>
      <c r="H150" s="32">
        <f>SUM(H145:H149)</f>
        <v>8255880</v>
      </c>
      <c r="I150" s="37">
        <f t="shared" si="33"/>
        <v>0.27491111877132124</v>
      </c>
      <c r="J150" s="32">
        <f>SUM(J145:J149)</f>
        <v>10169122</v>
      </c>
      <c r="K150" s="37">
        <f t="shared" si="34"/>
        <v>0.30366341370378414</v>
      </c>
      <c r="L150" s="32">
        <f>SUM(L145:L149)</f>
        <v>0</v>
      </c>
      <c r="M150" s="37">
        <f t="shared" si="35"/>
        <v>0</v>
      </c>
      <c r="N150" s="32">
        <f t="shared" si="36"/>
        <v>23029607</v>
      </c>
      <c r="O150" s="37">
        <f t="shared" si="37"/>
        <v>0.68769448118299326</v>
      </c>
      <c r="P150" s="32">
        <f>SUM(P145:P149)</f>
        <v>6614533</v>
      </c>
      <c r="Q150" s="32">
        <f>SUM(Q145:Q149)</f>
        <v>27786560</v>
      </c>
      <c r="R150" s="32">
        <f>SUM(R145:R149)</f>
        <v>28786560</v>
      </c>
      <c r="S150" s="32">
        <f>SUM(S145:S149)</f>
        <v>9586048</v>
      </c>
      <c r="T150" s="37">
        <f t="shared" si="38"/>
        <v>0.33300429089130484</v>
      </c>
      <c r="U150" s="37">
        <f t="shared" si="39"/>
        <v>0.53739077271214764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3177026</v>
      </c>
      <c r="Q151" s="31">
        <v>0</v>
      </c>
      <c r="R151" s="31">
        <v>0</v>
      </c>
      <c r="S151" s="31">
        <v>3177026</v>
      </c>
      <c r="T151" s="36">
        <f t="shared" si="38"/>
        <v>0</v>
      </c>
      <c r="U151" s="36">
        <f t="shared" si="39"/>
        <v>-1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2710996000</v>
      </c>
      <c r="E152" s="31">
        <v>2588846105</v>
      </c>
      <c r="F152" s="31">
        <v>713475154</v>
      </c>
      <c r="G152" s="36">
        <f t="shared" si="32"/>
        <v>0.26317823928917639</v>
      </c>
      <c r="H152" s="31">
        <v>588565703</v>
      </c>
      <c r="I152" s="36">
        <f t="shared" si="33"/>
        <v>0.2171031248293985</v>
      </c>
      <c r="J152" s="31">
        <v>573919653</v>
      </c>
      <c r="K152" s="36">
        <f t="shared" si="34"/>
        <v>0.2216893665063957</v>
      </c>
      <c r="L152" s="31">
        <v>0</v>
      </c>
      <c r="M152" s="36">
        <f t="shared" si="35"/>
        <v>0</v>
      </c>
      <c r="N152" s="31">
        <f t="shared" si="36"/>
        <v>1875960510</v>
      </c>
      <c r="O152" s="36">
        <f t="shared" si="37"/>
        <v>0.7246319147271213</v>
      </c>
      <c r="P152" s="31">
        <v>558356569</v>
      </c>
      <c r="Q152" s="31">
        <v>2600886100</v>
      </c>
      <c r="R152" s="31">
        <v>2408520895</v>
      </c>
      <c r="S152" s="31">
        <v>1805613277</v>
      </c>
      <c r="T152" s="36">
        <f t="shared" si="38"/>
        <v>0.74967723167707867</v>
      </c>
      <c r="U152" s="36">
        <f t="shared" si="39"/>
        <v>2.7873020331565135E-2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150697154</v>
      </c>
      <c r="E153" s="31">
        <v>149976584</v>
      </c>
      <c r="F153" s="31">
        <v>29128501</v>
      </c>
      <c r="G153" s="36">
        <f t="shared" si="32"/>
        <v>0.19329164637044174</v>
      </c>
      <c r="H153" s="31">
        <v>28850986</v>
      </c>
      <c r="I153" s="36">
        <f t="shared" si="33"/>
        <v>0.19145010528865064</v>
      </c>
      <c r="J153" s="31">
        <v>29284901</v>
      </c>
      <c r="K153" s="36">
        <f t="shared" si="34"/>
        <v>0.19526315521361653</v>
      </c>
      <c r="L153" s="31">
        <v>0</v>
      </c>
      <c r="M153" s="36">
        <f t="shared" si="35"/>
        <v>0</v>
      </c>
      <c r="N153" s="31">
        <f t="shared" si="36"/>
        <v>87264388</v>
      </c>
      <c r="O153" s="36">
        <f t="shared" si="37"/>
        <v>0.58185341786421807</v>
      </c>
      <c r="P153" s="31">
        <v>30205265</v>
      </c>
      <c r="Q153" s="31">
        <v>127670160</v>
      </c>
      <c r="R153" s="31">
        <v>139457115</v>
      </c>
      <c r="S153" s="31">
        <v>86734152</v>
      </c>
      <c r="T153" s="36">
        <f t="shared" si="38"/>
        <v>0.62194139036936191</v>
      </c>
      <c r="U153" s="36">
        <f t="shared" si="39"/>
        <v>-3.047031701261349E-2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38237637</v>
      </c>
      <c r="E154" s="31">
        <v>38237637</v>
      </c>
      <c r="F154" s="31">
        <v>10171958</v>
      </c>
      <c r="G154" s="36">
        <f t="shared" si="32"/>
        <v>0.26601952416672608</v>
      </c>
      <c r="H154" s="31">
        <v>8945745</v>
      </c>
      <c r="I154" s="36">
        <f t="shared" si="33"/>
        <v>0.23395130300546554</v>
      </c>
      <c r="J154" s="31">
        <v>8857933</v>
      </c>
      <c r="K154" s="36">
        <f t="shared" si="34"/>
        <v>0.23165482218474953</v>
      </c>
      <c r="L154" s="31">
        <v>0</v>
      </c>
      <c r="M154" s="36">
        <f t="shared" si="35"/>
        <v>0</v>
      </c>
      <c r="N154" s="31">
        <f t="shared" si="36"/>
        <v>27975636</v>
      </c>
      <c r="O154" s="36">
        <f t="shared" si="37"/>
        <v>0.73162564935694119</v>
      </c>
      <c r="P154" s="31">
        <v>7629245</v>
      </c>
      <c r="Q154" s="31">
        <v>37721406</v>
      </c>
      <c r="R154" s="31">
        <v>37425753</v>
      </c>
      <c r="S154" s="31">
        <v>23859993</v>
      </c>
      <c r="T154" s="36">
        <f t="shared" si="38"/>
        <v>0.63752873589477277</v>
      </c>
      <c r="U154" s="36">
        <f t="shared" si="39"/>
        <v>0.16104975000802835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19937503</v>
      </c>
      <c r="E155" s="31">
        <v>19958423</v>
      </c>
      <c r="F155" s="31">
        <v>4049210</v>
      </c>
      <c r="G155" s="36">
        <f t="shared" si="32"/>
        <v>0.20309514185402255</v>
      </c>
      <c r="H155" s="31">
        <v>4301890</v>
      </c>
      <c r="I155" s="36">
        <f t="shared" si="33"/>
        <v>0.21576874496269668</v>
      </c>
      <c r="J155" s="31">
        <v>3846159</v>
      </c>
      <c r="K155" s="36">
        <f t="shared" si="34"/>
        <v>0.19270856219451807</v>
      </c>
      <c r="L155" s="31">
        <v>0</v>
      </c>
      <c r="M155" s="36">
        <f t="shared" si="35"/>
        <v>0</v>
      </c>
      <c r="N155" s="31">
        <f t="shared" si="36"/>
        <v>12197259</v>
      </c>
      <c r="O155" s="36">
        <f t="shared" si="37"/>
        <v>0.61113340467831556</v>
      </c>
      <c r="P155" s="31">
        <v>2972848</v>
      </c>
      <c r="Q155" s="31">
        <v>17577203</v>
      </c>
      <c r="R155" s="31">
        <v>13631248</v>
      </c>
      <c r="S155" s="31">
        <v>7691980</v>
      </c>
      <c r="T155" s="36">
        <f t="shared" si="38"/>
        <v>0.5642902249302485</v>
      </c>
      <c r="U155" s="36">
        <f t="shared" si="39"/>
        <v>0.29376241233995137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2919868294</v>
      </c>
      <c r="E157" s="32">
        <f>SUM(E151:E156)</f>
        <v>2797018749</v>
      </c>
      <c r="F157" s="32">
        <f>SUM(F151:F156)</f>
        <v>756824823</v>
      </c>
      <c r="G157" s="37">
        <f t="shared" si="32"/>
        <v>0.25919827430408066</v>
      </c>
      <c r="H157" s="32">
        <f>SUM(H151:H156)</f>
        <v>630664324</v>
      </c>
      <c r="I157" s="37">
        <f t="shared" si="33"/>
        <v>0.2159906750917307</v>
      </c>
      <c r="J157" s="32">
        <f>SUM(J151:J156)</f>
        <v>615908646</v>
      </c>
      <c r="K157" s="37">
        <f t="shared" si="34"/>
        <v>0.22020182961598017</v>
      </c>
      <c r="L157" s="32">
        <f>SUM(L151:L156)</f>
        <v>0</v>
      </c>
      <c r="M157" s="37">
        <f t="shared" si="35"/>
        <v>0</v>
      </c>
      <c r="N157" s="32">
        <f t="shared" si="36"/>
        <v>2003397793</v>
      </c>
      <c r="O157" s="37">
        <f t="shared" si="37"/>
        <v>0.71626183904425444</v>
      </c>
      <c r="P157" s="32">
        <f>SUM(P151:P156)</f>
        <v>602340953</v>
      </c>
      <c r="Q157" s="32">
        <f>SUM(Q151:Q156)</f>
        <v>2783854869</v>
      </c>
      <c r="R157" s="32">
        <f>SUM(R151:R156)</f>
        <v>2599035011</v>
      </c>
      <c r="S157" s="32">
        <f>SUM(S151:S156)</f>
        <v>1927076428</v>
      </c>
      <c r="T157" s="37">
        <f t="shared" si="38"/>
        <v>0.74145843355089769</v>
      </c>
      <c r="U157" s="37">
        <f t="shared" si="39"/>
        <v>2.2524938628903035E-2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83080673</v>
      </c>
      <c r="E158" s="31">
        <v>91102673</v>
      </c>
      <c r="F158" s="31">
        <v>22708153</v>
      </c>
      <c r="G158" s="36">
        <f t="shared" si="32"/>
        <v>0.27332654130040568</v>
      </c>
      <c r="H158" s="31">
        <v>21057456</v>
      </c>
      <c r="I158" s="36">
        <f t="shared" si="33"/>
        <v>0.25345793720279564</v>
      </c>
      <c r="J158" s="31">
        <v>20186546</v>
      </c>
      <c r="K158" s="36">
        <f t="shared" si="34"/>
        <v>0.22158017251590412</v>
      </c>
      <c r="L158" s="31">
        <v>0</v>
      </c>
      <c r="M158" s="36">
        <f t="shared" si="35"/>
        <v>0</v>
      </c>
      <c r="N158" s="31">
        <f t="shared" si="36"/>
        <v>63952155</v>
      </c>
      <c r="O158" s="36">
        <f t="shared" si="37"/>
        <v>0.70197890900522752</v>
      </c>
      <c r="P158" s="31">
        <v>12268834</v>
      </c>
      <c r="Q158" s="31">
        <v>80675495</v>
      </c>
      <c r="R158" s="31">
        <v>74023765</v>
      </c>
      <c r="S158" s="31">
        <v>48663698</v>
      </c>
      <c r="T158" s="36">
        <f t="shared" si="38"/>
        <v>0.6574064153586352</v>
      </c>
      <c r="U158" s="36">
        <f t="shared" si="39"/>
        <v>0.64535162836174975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1641483100</v>
      </c>
      <c r="E159" s="31">
        <v>1610407440</v>
      </c>
      <c r="F159" s="31">
        <v>333949696</v>
      </c>
      <c r="G159" s="36">
        <f t="shared" si="32"/>
        <v>0.20344388315664047</v>
      </c>
      <c r="H159" s="31">
        <v>379877520</v>
      </c>
      <c r="I159" s="36">
        <f t="shared" si="33"/>
        <v>0.23142335123645197</v>
      </c>
      <c r="J159" s="31">
        <v>402786714</v>
      </c>
      <c r="K159" s="36">
        <f t="shared" si="34"/>
        <v>0.25011478710008939</v>
      </c>
      <c r="L159" s="31">
        <v>0</v>
      </c>
      <c r="M159" s="36">
        <f t="shared" si="35"/>
        <v>0</v>
      </c>
      <c r="N159" s="31">
        <f t="shared" si="36"/>
        <v>1116613930</v>
      </c>
      <c r="O159" s="36">
        <f t="shared" si="37"/>
        <v>0.69337355396221967</v>
      </c>
      <c r="P159" s="31">
        <v>359688158</v>
      </c>
      <c r="Q159" s="31">
        <v>1448241318</v>
      </c>
      <c r="R159" s="31">
        <v>1448476288</v>
      </c>
      <c r="S159" s="31">
        <v>981883506</v>
      </c>
      <c r="T159" s="36">
        <f t="shared" si="38"/>
        <v>0.67787337227021283</v>
      </c>
      <c r="U159" s="36">
        <f t="shared" si="39"/>
        <v>0.11982200425958967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1200000</v>
      </c>
      <c r="E160" s="31">
        <v>1200000</v>
      </c>
      <c r="F160" s="31">
        <v>500003</v>
      </c>
      <c r="G160" s="36">
        <f t="shared" si="32"/>
        <v>0.41666916666666665</v>
      </c>
      <c r="H160" s="31">
        <v>391784</v>
      </c>
      <c r="I160" s="36">
        <f t="shared" si="33"/>
        <v>0.32648666666666665</v>
      </c>
      <c r="J160" s="31">
        <v>299999</v>
      </c>
      <c r="K160" s="36">
        <f t="shared" si="34"/>
        <v>0.24999916666666666</v>
      </c>
      <c r="L160" s="31">
        <v>0</v>
      </c>
      <c r="M160" s="36">
        <f t="shared" si="35"/>
        <v>0</v>
      </c>
      <c r="N160" s="31">
        <f t="shared" si="36"/>
        <v>1191786</v>
      </c>
      <c r="O160" s="36">
        <f t="shared" si="37"/>
        <v>0.99315500000000001</v>
      </c>
      <c r="P160" s="31">
        <v>2931598</v>
      </c>
      <c r="Q160" s="31">
        <v>11477000</v>
      </c>
      <c r="R160" s="31">
        <v>12935121</v>
      </c>
      <c r="S160" s="31">
        <v>8044730</v>
      </c>
      <c r="T160" s="36">
        <f t="shared" si="38"/>
        <v>0.62192924209986133</v>
      </c>
      <c r="U160" s="36">
        <f t="shared" si="39"/>
        <v>-0.89766707440788263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14869565</v>
      </c>
      <c r="E161" s="31">
        <v>14869565</v>
      </c>
      <c r="F161" s="31">
        <v>1265666</v>
      </c>
      <c r="G161" s="36">
        <f t="shared" si="32"/>
        <v>8.5117890133302482E-2</v>
      </c>
      <c r="H161" s="31">
        <v>0</v>
      </c>
      <c r="I161" s="36">
        <f t="shared" si="33"/>
        <v>0</v>
      </c>
      <c r="J161" s="31">
        <v>6560650</v>
      </c>
      <c r="K161" s="36">
        <f t="shared" si="34"/>
        <v>0.44121331054405427</v>
      </c>
      <c r="L161" s="31">
        <v>0</v>
      </c>
      <c r="M161" s="36">
        <f t="shared" si="35"/>
        <v>0</v>
      </c>
      <c r="N161" s="31">
        <f t="shared" si="36"/>
        <v>7826316</v>
      </c>
      <c r="O161" s="36">
        <f t="shared" si="37"/>
        <v>0.52633120067735673</v>
      </c>
      <c r="P161" s="31">
        <v>1264052</v>
      </c>
      <c r="Q161" s="31">
        <v>8740000</v>
      </c>
      <c r="R161" s="31">
        <v>8740000</v>
      </c>
      <c r="S161" s="31">
        <v>6492648</v>
      </c>
      <c r="T161" s="36">
        <f t="shared" si="38"/>
        <v>0.74286590389016016</v>
      </c>
      <c r="U161" s="36">
        <f t="shared" si="39"/>
        <v>4.1901741384056983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1740633338</v>
      </c>
      <c r="E163" s="32">
        <f>SUM(E158:E162)</f>
        <v>1717579678</v>
      </c>
      <c r="F163" s="32">
        <f>SUM(F158:F162)</f>
        <v>358423518</v>
      </c>
      <c r="G163" s="37">
        <f t="shared" si="32"/>
        <v>0.20591557691973839</v>
      </c>
      <c r="H163" s="32">
        <f>SUM(H158:H162)</f>
        <v>401326760</v>
      </c>
      <c r="I163" s="37">
        <f t="shared" si="33"/>
        <v>0.23056364096825083</v>
      </c>
      <c r="J163" s="32">
        <f>SUM(J158:J162)</f>
        <v>429833909</v>
      </c>
      <c r="K163" s="37">
        <f t="shared" si="34"/>
        <v>0.25025558610504239</v>
      </c>
      <c r="L163" s="32">
        <f>SUM(L158:L162)</f>
        <v>0</v>
      </c>
      <c r="M163" s="37">
        <f t="shared" si="35"/>
        <v>0</v>
      </c>
      <c r="N163" s="32">
        <f t="shared" si="36"/>
        <v>1189584187</v>
      </c>
      <c r="O163" s="37">
        <f t="shared" si="37"/>
        <v>0.69259330570631028</v>
      </c>
      <c r="P163" s="32">
        <f>SUM(P158:P162)</f>
        <v>376152642</v>
      </c>
      <c r="Q163" s="32">
        <f>SUM(Q158:Q162)</f>
        <v>1549133813</v>
      </c>
      <c r="R163" s="32">
        <f>SUM(R158:R162)</f>
        <v>1544175174</v>
      </c>
      <c r="S163" s="32">
        <f>SUM(S158:S162)</f>
        <v>1045084582</v>
      </c>
      <c r="T163" s="37">
        <f t="shared" si="38"/>
        <v>0.67679146744266983</v>
      </c>
      <c r="U163" s="37">
        <f t="shared" si="39"/>
        <v>0.14271139161638535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231721056</v>
      </c>
      <c r="E164" s="31">
        <v>231731596</v>
      </c>
      <c r="F164" s="31">
        <v>59284799</v>
      </c>
      <c r="G164" s="36">
        <f t="shared" si="32"/>
        <v>0.25584554128736581</v>
      </c>
      <c r="H164" s="31">
        <v>47929155</v>
      </c>
      <c r="I164" s="36">
        <f t="shared" si="33"/>
        <v>0.20683987820252295</v>
      </c>
      <c r="J164" s="31">
        <v>34210822</v>
      </c>
      <c r="K164" s="36">
        <f t="shared" si="34"/>
        <v>0.14763123626870459</v>
      </c>
      <c r="L164" s="31">
        <v>0</v>
      </c>
      <c r="M164" s="36">
        <f t="shared" si="35"/>
        <v>0</v>
      </c>
      <c r="N164" s="31">
        <f t="shared" si="36"/>
        <v>141424776</v>
      </c>
      <c r="O164" s="36">
        <f t="shared" si="37"/>
        <v>0.61029561113453001</v>
      </c>
      <c r="P164" s="31">
        <v>44713020</v>
      </c>
      <c r="Q164" s="31">
        <v>213282936</v>
      </c>
      <c r="R164" s="31">
        <v>214740946</v>
      </c>
      <c r="S164" s="31">
        <v>154188693</v>
      </c>
      <c r="T164" s="36">
        <f t="shared" si="38"/>
        <v>0.71802185783422967</v>
      </c>
      <c r="U164" s="36">
        <f t="shared" si="39"/>
        <v>-0.23488008638199787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12762609</v>
      </c>
      <c r="E165" s="31">
        <v>6759673</v>
      </c>
      <c r="F165" s="31">
        <v>6002937</v>
      </c>
      <c r="G165" s="36">
        <f t="shared" si="32"/>
        <v>0.47035343635458865</v>
      </c>
      <c r="H165" s="31">
        <v>-2524999</v>
      </c>
      <c r="I165" s="36">
        <f t="shared" si="33"/>
        <v>-0.19784348168936305</v>
      </c>
      <c r="J165" s="31">
        <v>1135384</v>
      </c>
      <c r="K165" s="36">
        <f t="shared" si="34"/>
        <v>0.16796433791989643</v>
      </c>
      <c r="L165" s="31">
        <v>0</v>
      </c>
      <c r="M165" s="36">
        <f t="shared" si="35"/>
        <v>0</v>
      </c>
      <c r="N165" s="31">
        <f t="shared" si="36"/>
        <v>4613322</v>
      </c>
      <c r="O165" s="36">
        <f t="shared" si="37"/>
        <v>0.68247709615539098</v>
      </c>
      <c r="P165" s="31">
        <v>-161739</v>
      </c>
      <c r="Q165" s="31">
        <v>4216000</v>
      </c>
      <c r="R165" s="31">
        <v>4054260</v>
      </c>
      <c r="S165" s="31">
        <v>3504348</v>
      </c>
      <c r="T165" s="36">
        <f t="shared" si="38"/>
        <v>0.86436193041393494</v>
      </c>
      <c r="U165" s="36">
        <f t="shared" si="39"/>
        <v>-8.0198529729997095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4786087</v>
      </c>
      <c r="R167" s="31">
        <v>4786087</v>
      </c>
      <c r="S167" s="31">
        <v>1190338</v>
      </c>
      <c r="T167" s="36">
        <f t="shared" si="38"/>
        <v>0.24870797375810344</v>
      </c>
      <c r="U167" s="36">
        <f t="shared" si="39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244483665</v>
      </c>
      <c r="E169" s="32">
        <f>SUM(E164:E168)</f>
        <v>238491269</v>
      </c>
      <c r="F169" s="32">
        <f>SUM(F164:F168)</f>
        <v>65287736</v>
      </c>
      <c r="G169" s="37">
        <f t="shared" si="32"/>
        <v>0.26704334622928694</v>
      </c>
      <c r="H169" s="32">
        <f>SUM(H164:H168)</f>
        <v>45404156</v>
      </c>
      <c r="I169" s="37">
        <f t="shared" si="33"/>
        <v>0.18571447707968547</v>
      </c>
      <c r="J169" s="32">
        <f>SUM(J164:J168)</f>
        <v>35346206</v>
      </c>
      <c r="K169" s="37">
        <f t="shared" si="34"/>
        <v>0.1482075471702069</v>
      </c>
      <c r="L169" s="32">
        <f>SUM(L164:L168)</f>
        <v>0</v>
      </c>
      <c r="M169" s="37">
        <f t="shared" si="35"/>
        <v>0</v>
      </c>
      <c r="N169" s="32">
        <f t="shared" si="36"/>
        <v>146038098</v>
      </c>
      <c r="O169" s="37">
        <f t="shared" si="37"/>
        <v>0.61234148575896086</v>
      </c>
      <c r="P169" s="32">
        <f>SUM(P164:P168)</f>
        <v>44551281</v>
      </c>
      <c r="Q169" s="32">
        <f>SUM(Q164:Q168)</f>
        <v>222285023</v>
      </c>
      <c r="R169" s="32">
        <f>SUM(R164:R168)</f>
        <v>223581293</v>
      </c>
      <c r="S169" s="32">
        <f>SUM(S164:S168)</f>
        <v>158883379</v>
      </c>
      <c r="T169" s="37">
        <f t="shared" si="38"/>
        <v>0.71062912674004441</v>
      </c>
      <c r="U169" s="37">
        <f t="shared" si="39"/>
        <v>-0.20661751566694564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36701195909</v>
      </c>
      <c r="E170" s="32">
        <f>SUM(E105,E107:E111,E113:E120,E122:E125,E127:E131,E133:E136,E138:E143,E145:E149,E151:E156,E158:E162,E164:E168)</f>
        <v>31856676494</v>
      </c>
      <c r="F170" s="32">
        <f>SUM(F105,F107:F111,F113:F120,F122:F125,F127:F131,F133:F136,F138:F143,F145:F149,F151:F156,F158:F162,F164:F168)</f>
        <v>8982712735</v>
      </c>
      <c r="G170" s="37">
        <f t="shared" si="32"/>
        <v>0.24475258945982267</v>
      </c>
      <c r="H170" s="32">
        <f>SUM(H105,H107:H111,H113:H120,H122:H125,H127:H131,H133:H136,H138:H143,H145:H149,H151:H156,H158:H162,H164:H168)</f>
        <v>8384121328</v>
      </c>
      <c r="I170" s="37">
        <f t="shared" si="33"/>
        <v>0.22844272837289248</v>
      </c>
      <c r="J170" s="32">
        <f>SUM(J105,J107:J111,J113:J120,J122:J125,J127:J131,J133:J136,J138:J143,J145:J149,J151:J156,J158:J162,J164:J168)</f>
        <v>7943222243</v>
      </c>
      <c r="K170" s="37">
        <f t="shared" si="34"/>
        <v>0.24934246497735113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25310056306</v>
      </c>
      <c r="O170" s="37">
        <f t="shared" si="37"/>
        <v>0.79449770319785196</v>
      </c>
      <c r="P170" s="32">
        <f>SUM(P105,P107:P111,P113:P120,P122:P125,P127:P131,P133:P136,P138:P143,P145:P149,P151:P156,P158:P162,P164:P168)</f>
        <v>7389756151</v>
      </c>
      <c r="Q170" s="32">
        <f>SUM(Q105,Q107:Q111,Q113:Q120,Q122:Q125,Q127:Q131,Q133:Q136,Q138:Q143,Q145:Q149,Q151:Q156,Q158:Q162,Q164:Q168)</f>
        <v>32809880511</v>
      </c>
      <c r="R170" s="32">
        <f>SUM(R105,R107:R111,R113:R120,R122:R125,R127:R131,R133:R136,R138:R143,R145:R149,R151:R156,R158:R162,R164:R168)</f>
        <v>32825334139</v>
      </c>
      <c r="S170" s="32">
        <f>SUM(S105,S107:S111,S113:S120,S122:S125,S127:S131,S133:S136,S138:S143,S145:S149,S151:S156,S158:S162,S164:S168)</f>
        <v>23184924434</v>
      </c>
      <c r="T170" s="37">
        <f t="shared" si="38"/>
        <v>0.70631190944843525</v>
      </c>
      <c r="U170" s="37">
        <f t="shared" si="39"/>
        <v>7.4896394507564912E-2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52848960</v>
      </c>
      <c r="E174" s="31">
        <v>61537740</v>
      </c>
      <c r="F174" s="31">
        <v>17940486</v>
      </c>
      <c r="G174" s="36">
        <f t="shared" si="40"/>
        <v>0.33946715318522824</v>
      </c>
      <c r="H174" s="31">
        <v>8417186</v>
      </c>
      <c r="I174" s="36">
        <f t="shared" si="41"/>
        <v>0.15926871597851688</v>
      </c>
      <c r="J174" s="31">
        <v>10922499</v>
      </c>
      <c r="K174" s="36">
        <f t="shared" si="42"/>
        <v>0.17749268985178851</v>
      </c>
      <c r="L174" s="31">
        <v>0</v>
      </c>
      <c r="M174" s="36">
        <f t="shared" si="43"/>
        <v>0</v>
      </c>
      <c r="N174" s="31">
        <f t="shared" si="44"/>
        <v>37280171</v>
      </c>
      <c r="O174" s="36">
        <f t="shared" si="45"/>
        <v>0.60580988187086493</v>
      </c>
      <c r="P174" s="31">
        <v>7232922</v>
      </c>
      <c r="Q174" s="31">
        <v>51012324</v>
      </c>
      <c r="R174" s="31">
        <v>62012325</v>
      </c>
      <c r="S174" s="31">
        <v>36011711</v>
      </c>
      <c r="T174" s="36">
        <f t="shared" si="46"/>
        <v>0.58071860714785328</v>
      </c>
      <c r="U174" s="36">
        <f t="shared" si="47"/>
        <v>0.51010877761435824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1091209717</v>
      </c>
      <c r="E175" s="31">
        <v>1116209717</v>
      </c>
      <c r="F175" s="31">
        <v>290999269</v>
      </c>
      <c r="G175" s="36">
        <f t="shared" si="40"/>
        <v>0.26667584101067898</v>
      </c>
      <c r="H175" s="31">
        <v>245332854</v>
      </c>
      <c r="I175" s="36">
        <f t="shared" si="41"/>
        <v>0.2248264931827032</v>
      </c>
      <c r="J175" s="31">
        <v>209940054</v>
      </c>
      <c r="K175" s="36">
        <f t="shared" si="42"/>
        <v>0.18808298369257073</v>
      </c>
      <c r="L175" s="31">
        <v>0</v>
      </c>
      <c r="M175" s="36">
        <f t="shared" si="43"/>
        <v>0</v>
      </c>
      <c r="N175" s="31">
        <f t="shared" si="44"/>
        <v>746272177</v>
      </c>
      <c r="O175" s="36">
        <f t="shared" si="45"/>
        <v>0.66857702959774534</v>
      </c>
      <c r="P175" s="31">
        <v>266083002</v>
      </c>
      <c r="Q175" s="31">
        <v>942174599</v>
      </c>
      <c r="R175" s="31">
        <v>986174600</v>
      </c>
      <c r="S175" s="31">
        <v>755732700</v>
      </c>
      <c r="T175" s="36">
        <f t="shared" si="46"/>
        <v>0.7663274839972557</v>
      </c>
      <c r="U175" s="36">
        <f t="shared" si="47"/>
        <v>-0.21099787501645817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205673041</v>
      </c>
      <c r="E176" s="31">
        <v>193043041</v>
      </c>
      <c r="F176" s="31">
        <v>32459502</v>
      </c>
      <c r="G176" s="36">
        <f t="shared" si="40"/>
        <v>0.15782088815422338</v>
      </c>
      <c r="H176" s="31">
        <v>37635042</v>
      </c>
      <c r="I176" s="36">
        <f t="shared" si="41"/>
        <v>0.18298480839790762</v>
      </c>
      <c r="J176" s="31">
        <v>34784127</v>
      </c>
      <c r="K176" s="36">
        <f t="shared" si="42"/>
        <v>0.18018845341335044</v>
      </c>
      <c r="L176" s="31">
        <v>0</v>
      </c>
      <c r="M176" s="36">
        <f t="shared" si="43"/>
        <v>0</v>
      </c>
      <c r="N176" s="31">
        <f t="shared" si="44"/>
        <v>104878671</v>
      </c>
      <c r="O176" s="36">
        <f t="shared" si="45"/>
        <v>0.54329164344235548</v>
      </c>
      <c r="P176" s="31">
        <v>30687009</v>
      </c>
      <c r="Q176" s="31">
        <v>205098041</v>
      </c>
      <c r="R176" s="31">
        <v>209912041</v>
      </c>
      <c r="S176" s="31">
        <v>103957405</v>
      </c>
      <c r="T176" s="36">
        <f t="shared" si="46"/>
        <v>0.49524269548691585</v>
      </c>
      <c r="U176" s="36">
        <f t="shared" si="47"/>
        <v>0.13351310973317743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5371000</v>
      </c>
      <c r="E177" s="31">
        <v>8089701</v>
      </c>
      <c r="F177" s="31">
        <v>0</v>
      </c>
      <c r="G177" s="36">
        <f t="shared" si="40"/>
        <v>0</v>
      </c>
      <c r="H177" s="31">
        <v>3994866</v>
      </c>
      <c r="I177" s="36">
        <f t="shared" si="41"/>
        <v>0.74378439769130511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3994866</v>
      </c>
      <c r="O177" s="36">
        <f t="shared" si="45"/>
        <v>0.49382121786701388</v>
      </c>
      <c r="P177" s="31">
        <v>4436383</v>
      </c>
      <c r="Q177" s="31">
        <v>0</v>
      </c>
      <c r="R177" s="31">
        <v>9848000</v>
      </c>
      <c r="S177" s="31">
        <v>4436383</v>
      </c>
      <c r="T177" s="36">
        <f t="shared" si="46"/>
        <v>0.45048568237205522</v>
      </c>
      <c r="U177" s="36">
        <f t="shared" si="47"/>
        <v>-1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1355102718</v>
      </c>
      <c r="E179" s="32">
        <f>SUM(E173:E178)</f>
        <v>1378880199</v>
      </c>
      <c r="F179" s="32">
        <f>SUM(F173:F178)</f>
        <v>341399257</v>
      </c>
      <c r="G179" s="37">
        <f t="shared" si="40"/>
        <v>0.25193607279001856</v>
      </c>
      <c r="H179" s="32">
        <f>SUM(H173:H178)</f>
        <v>295379948</v>
      </c>
      <c r="I179" s="37">
        <f t="shared" si="41"/>
        <v>0.21797605751684426</v>
      </c>
      <c r="J179" s="32">
        <f>SUM(J173:J178)</f>
        <v>255646680</v>
      </c>
      <c r="K179" s="37">
        <f t="shared" si="42"/>
        <v>0.18540166156958499</v>
      </c>
      <c r="L179" s="32">
        <f>SUM(L173:L178)</f>
        <v>0</v>
      </c>
      <c r="M179" s="37">
        <f t="shared" si="43"/>
        <v>0</v>
      </c>
      <c r="N179" s="32">
        <f t="shared" si="44"/>
        <v>892425885</v>
      </c>
      <c r="O179" s="37">
        <f t="shared" si="45"/>
        <v>0.64721060295681276</v>
      </c>
      <c r="P179" s="32">
        <f>SUM(P173:P178)</f>
        <v>308439316</v>
      </c>
      <c r="Q179" s="32">
        <f>SUM(Q173:Q178)</f>
        <v>1198284964</v>
      </c>
      <c r="R179" s="32">
        <f>SUM(R173:R178)</f>
        <v>1267946966</v>
      </c>
      <c r="S179" s="32">
        <f>SUM(S173:S178)</f>
        <v>900138199</v>
      </c>
      <c r="T179" s="37">
        <f t="shared" si="46"/>
        <v>0.70991786181694294</v>
      </c>
      <c r="U179" s="37">
        <f t="shared" si="47"/>
        <v>-0.17116052740825038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276669482</v>
      </c>
      <c r="E180" s="31">
        <v>309486482</v>
      </c>
      <c r="F180" s="31">
        <v>48032724</v>
      </c>
      <c r="G180" s="36">
        <f t="shared" si="40"/>
        <v>0.17361048877808649</v>
      </c>
      <c r="H180" s="31">
        <v>53293871</v>
      </c>
      <c r="I180" s="36">
        <f t="shared" si="41"/>
        <v>0.19262648924900216</v>
      </c>
      <c r="J180" s="31">
        <v>48104995</v>
      </c>
      <c r="K180" s="36">
        <f t="shared" si="42"/>
        <v>0.15543488261306354</v>
      </c>
      <c r="L180" s="31">
        <v>0</v>
      </c>
      <c r="M180" s="36">
        <f t="shared" si="43"/>
        <v>0</v>
      </c>
      <c r="N180" s="31">
        <f t="shared" si="44"/>
        <v>149431590</v>
      </c>
      <c r="O180" s="36">
        <f t="shared" si="45"/>
        <v>0.48283721161042503</v>
      </c>
      <c r="P180" s="31">
        <v>47248616</v>
      </c>
      <c r="Q180" s="31">
        <v>181128714</v>
      </c>
      <c r="R180" s="31">
        <v>266128714</v>
      </c>
      <c r="S180" s="31">
        <v>142487676</v>
      </c>
      <c r="T180" s="36">
        <f t="shared" si="46"/>
        <v>0.5354088773750284</v>
      </c>
      <c r="U180" s="36">
        <f t="shared" si="47"/>
        <v>1.8124954178551977E-2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627701244</v>
      </c>
      <c r="E182" s="31">
        <v>709496039</v>
      </c>
      <c r="F182" s="31">
        <v>155362987</v>
      </c>
      <c r="G182" s="36">
        <f t="shared" si="40"/>
        <v>0.24751103886612658</v>
      </c>
      <c r="H182" s="31">
        <v>118395242</v>
      </c>
      <c r="I182" s="36">
        <f t="shared" si="41"/>
        <v>0.18861718553484338</v>
      </c>
      <c r="J182" s="31">
        <v>136056453</v>
      </c>
      <c r="K182" s="36">
        <f t="shared" si="42"/>
        <v>0.19176492259458547</v>
      </c>
      <c r="L182" s="31">
        <v>0</v>
      </c>
      <c r="M182" s="36">
        <f t="shared" si="43"/>
        <v>0</v>
      </c>
      <c r="N182" s="31">
        <f t="shared" si="44"/>
        <v>409814682</v>
      </c>
      <c r="O182" s="36">
        <f t="shared" si="45"/>
        <v>0.57761377015946946</v>
      </c>
      <c r="P182" s="31">
        <v>135965258</v>
      </c>
      <c r="Q182" s="31">
        <v>466929244</v>
      </c>
      <c r="R182" s="31">
        <v>543833379</v>
      </c>
      <c r="S182" s="31">
        <v>362755174</v>
      </c>
      <c r="T182" s="36">
        <f t="shared" si="46"/>
        <v>0.66703366878111392</v>
      </c>
      <c r="U182" s="36">
        <f t="shared" si="47"/>
        <v>6.7072281067570572E-4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904370726</v>
      </c>
      <c r="E185" s="32">
        <f>SUM(E180:E184)</f>
        <v>1018982521</v>
      </c>
      <c r="F185" s="32">
        <f>SUM(F180:F184)</f>
        <v>203395711</v>
      </c>
      <c r="G185" s="37">
        <f t="shared" si="40"/>
        <v>0.22490302389553463</v>
      </c>
      <c r="H185" s="32">
        <f>SUM(H180:H184)</f>
        <v>171689113</v>
      </c>
      <c r="I185" s="37">
        <f t="shared" si="41"/>
        <v>0.18984373118684958</v>
      </c>
      <c r="J185" s="32">
        <f>SUM(J180:J184)</f>
        <v>184161448</v>
      </c>
      <c r="K185" s="37">
        <f t="shared" si="42"/>
        <v>0.18073072325055123</v>
      </c>
      <c r="L185" s="32">
        <f>SUM(L180:L184)</f>
        <v>0</v>
      </c>
      <c r="M185" s="37">
        <f t="shared" si="43"/>
        <v>0</v>
      </c>
      <c r="N185" s="32">
        <f t="shared" si="44"/>
        <v>559246272</v>
      </c>
      <c r="O185" s="37">
        <f t="shared" si="45"/>
        <v>0.54882813048762791</v>
      </c>
      <c r="P185" s="32">
        <f>SUM(P180:P184)</f>
        <v>183213874</v>
      </c>
      <c r="Q185" s="32">
        <f>SUM(Q180:Q184)</f>
        <v>648057958</v>
      </c>
      <c r="R185" s="32">
        <f>SUM(R180:R184)</f>
        <v>809962093</v>
      </c>
      <c r="S185" s="32">
        <f>SUM(S180:S184)</f>
        <v>505242850</v>
      </c>
      <c r="T185" s="37">
        <f t="shared" si="46"/>
        <v>0.62378579734348139</v>
      </c>
      <c r="U185" s="37">
        <f t="shared" si="47"/>
        <v>5.1719554819302793E-3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62235686</v>
      </c>
      <c r="E186" s="31">
        <v>60665928</v>
      </c>
      <c r="F186" s="31">
        <v>10210937</v>
      </c>
      <c r="G186" s="36">
        <f t="shared" si="40"/>
        <v>0.16406884307501649</v>
      </c>
      <c r="H186" s="31">
        <v>10684843</v>
      </c>
      <c r="I186" s="36">
        <f t="shared" si="41"/>
        <v>0.17168354181875653</v>
      </c>
      <c r="J186" s="31">
        <v>12128573</v>
      </c>
      <c r="K186" s="36">
        <f t="shared" si="42"/>
        <v>0.1999239672061062</v>
      </c>
      <c r="L186" s="31">
        <v>0</v>
      </c>
      <c r="M186" s="36">
        <f t="shared" si="43"/>
        <v>0</v>
      </c>
      <c r="N186" s="31">
        <f t="shared" si="44"/>
        <v>33024353</v>
      </c>
      <c r="O186" s="36">
        <f t="shared" si="45"/>
        <v>0.54436409511447681</v>
      </c>
      <c r="P186" s="31">
        <v>13194507</v>
      </c>
      <c r="Q186" s="31">
        <v>56286558</v>
      </c>
      <c r="R186" s="31">
        <v>56286558</v>
      </c>
      <c r="S186" s="31">
        <v>34164070</v>
      </c>
      <c r="T186" s="36">
        <f t="shared" si="46"/>
        <v>0.60696676460479249</v>
      </c>
      <c r="U186" s="36">
        <f t="shared" si="47"/>
        <v>-8.0786193830508446E-2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30352837</v>
      </c>
      <c r="E187" s="31">
        <v>31598909</v>
      </c>
      <c r="F187" s="31">
        <v>3000149</v>
      </c>
      <c r="G187" s="36">
        <f t="shared" si="40"/>
        <v>9.8842457461225122E-2</v>
      </c>
      <c r="H187" s="31">
        <v>14273826</v>
      </c>
      <c r="I187" s="36">
        <f t="shared" si="41"/>
        <v>0.4702633233262512</v>
      </c>
      <c r="J187" s="31">
        <v>-4977570</v>
      </c>
      <c r="K187" s="36">
        <f t="shared" si="42"/>
        <v>-0.15752347652255969</v>
      </c>
      <c r="L187" s="31">
        <v>0</v>
      </c>
      <c r="M187" s="36">
        <f t="shared" si="43"/>
        <v>0</v>
      </c>
      <c r="N187" s="31">
        <f t="shared" si="44"/>
        <v>12296405</v>
      </c>
      <c r="O187" s="36">
        <f t="shared" si="45"/>
        <v>0.38914017569404058</v>
      </c>
      <c r="P187" s="31">
        <v>4233709</v>
      </c>
      <c r="Q187" s="31">
        <v>35541448</v>
      </c>
      <c r="R187" s="31">
        <v>35541448</v>
      </c>
      <c r="S187" s="31">
        <v>26107328</v>
      </c>
      <c r="T187" s="36">
        <f t="shared" si="46"/>
        <v>0.73456005506584876</v>
      </c>
      <c r="U187" s="36">
        <f t="shared" si="47"/>
        <v>-2.1756996052397555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2276905534</v>
      </c>
      <c r="E188" s="31">
        <v>2192299928</v>
      </c>
      <c r="F188" s="31">
        <v>455932511</v>
      </c>
      <c r="G188" s="36">
        <f t="shared" si="40"/>
        <v>0.2002421726293718</v>
      </c>
      <c r="H188" s="31">
        <v>427136313</v>
      </c>
      <c r="I188" s="36">
        <f t="shared" si="41"/>
        <v>0.18759509633657029</v>
      </c>
      <c r="J188" s="31">
        <v>373072126</v>
      </c>
      <c r="K188" s="36">
        <f t="shared" si="42"/>
        <v>0.17017385314624706</v>
      </c>
      <c r="L188" s="31">
        <v>0</v>
      </c>
      <c r="M188" s="36">
        <f t="shared" si="43"/>
        <v>0</v>
      </c>
      <c r="N188" s="31">
        <f t="shared" si="44"/>
        <v>1256140950</v>
      </c>
      <c r="O188" s="36">
        <f t="shared" si="45"/>
        <v>0.57297860295327252</v>
      </c>
      <c r="P188" s="31">
        <v>396556542</v>
      </c>
      <c r="Q188" s="31">
        <v>2039650355</v>
      </c>
      <c r="R188" s="31">
        <v>2019936838</v>
      </c>
      <c r="S188" s="31">
        <v>1165715403</v>
      </c>
      <c r="T188" s="36">
        <f t="shared" si="46"/>
        <v>0.57710487826649559</v>
      </c>
      <c r="U188" s="36">
        <f t="shared" si="47"/>
        <v>-5.922085128531307E-2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2369494057</v>
      </c>
      <c r="E191" s="32">
        <f>SUM(E186:E190)</f>
        <v>2284564765</v>
      </c>
      <c r="F191" s="32">
        <f>SUM(F186:F190)</f>
        <v>469143597</v>
      </c>
      <c r="G191" s="37">
        <f t="shared" si="40"/>
        <v>0.19799315200392587</v>
      </c>
      <c r="H191" s="32">
        <f>SUM(H186:H190)</f>
        <v>452094982</v>
      </c>
      <c r="I191" s="37">
        <f t="shared" si="41"/>
        <v>0.19079810758098897</v>
      </c>
      <c r="J191" s="32">
        <f>SUM(J186:J190)</f>
        <v>380223129</v>
      </c>
      <c r="K191" s="37">
        <f t="shared" si="42"/>
        <v>0.16643131979670533</v>
      </c>
      <c r="L191" s="32">
        <f>SUM(L186:L190)</f>
        <v>0</v>
      </c>
      <c r="M191" s="37">
        <f t="shared" si="43"/>
        <v>0</v>
      </c>
      <c r="N191" s="32">
        <f t="shared" si="44"/>
        <v>1301461708</v>
      </c>
      <c r="O191" s="37">
        <f t="shared" si="45"/>
        <v>0.56967599603156793</v>
      </c>
      <c r="P191" s="32">
        <f>SUM(P186:P190)</f>
        <v>413984758</v>
      </c>
      <c r="Q191" s="32">
        <f>SUM(Q186:Q190)</f>
        <v>2131478361</v>
      </c>
      <c r="R191" s="32">
        <f>SUM(R186:R190)</f>
        <v>2111764844</v>
      </c>
      <c r="S191" s="32">
        <f>SUM(S186:S190)</f>
        <v>1225986801</v>
      </c>
      <c r="T191" s="37">
        <f t="shared" si="46"/>
        <v>0.5805508148709384</v>
      </c>
      <c r="U191" s="37">
        <f t="shared" si="47"/>
        <v>-8.155283098611088E-2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145635104</v>
      </c>
      <c r="E192" s="31">
        <v>150647694</v>
      </c>
      <c r="F192" s="31">
        <v>26002101</v>
      </c>
      <c r="G192" s="36">
        <f t="shared" si="40"/>
        <v>0.17854281204070138</v>
      </c>
      <c r="H192" s="31">
        <v>23251912</v>
      </c>
      <c r="I192" s="36">
        <f t="shared" si="41"/>
        <v>0.15965870426404888</v>
      </c>
      <c r="J192" s="31">
        <v>28097274</v>
      </c>
      <c r="K192" s="36">
        <f t="shared" si="42"/>
        <v>0.1865098180659838</v>
      </c>
      <c r="L192" s="31">
        <v>0</v>
      </c>
      <c r="M192" s="36">
        <f t="shared" si="43"/>
        <v>0</v>
      </c>
      <c r="N192" s="31">
        <f t="shared" si="44"/>
        <v>77351287</v>
      </c>
      <c r="O192" s="36">
        <f t="shared" si="45"/>
        <v>0.51345815489216851</v>
      </c>
      <c r="P192" s="31">
        <v>21880844</v>
      </c>
      <c r="Q192" s="31">
        <v>130400000</v>
      </c>
      <c r="R192" s="31">
        <v>130400000</v>
      </c>
      <c r="S192" s="31">
        <v>63248718</v>
      </c>
      <c r="T192" s="36">
        <f t="shared" si="46"/>
        <v>0.48503618098159507</v>
      </c>
      <c r="U192" s="36">
        <f t="shared" si="47"/>
        <v>0.28410375760642514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313041024</v>
      </c>
      <c r="E193" s="31">
        <v>297359024</v>
      </c>
      <c r="F193" s="31">
        <v>83625844</v>
      </c>
      <c r="G193" s="36">
        <f t="shared" si="40"/>
        <v>0.26714020715700187</v>
      </c>
      <c r="H193" s="31">
        <v>39732980</v>
      </c>
      <c r="I193" s="36">
        <f t="shared" si="41"/>
        <v>0.12692579232043402</v>
      </c>
      <c r="J193" s="31">
        <v>41940749</v>
      </c>
      <c r="K193" s="36">
        <f t="shared" si="42"/>
        <v>0.14104414399745946</v>
      </c>
      <c r="L193" s="31">
        <v>0</v>
      </c>
      <c r="M193" s="36">
        <f t="shared" si="43"/>
        <v>0</v>
      </c>
      <c r="N193" s="31">
        <f t="shared" si="44"/>
        <v>165299573</v>
      </c>
      <c r="O193" s="36">
        <f t="shared" si="45"/>
        <v>0.55589223685372335</v>
      </c>
      <c r="P193" s="31">
        <v>64790783</v>
      </c>
      <c r="Q193" s="31">
        <v>279716945</v>
      </c>
      <c r="R193" s="31">
        <v>263681745</v>
      </c>
      <c r="S193" s="31">
        <v>174495116</v>
      </c>
      <c r="T193" s="36">
        <f t="shared" si="46"/>
        <v>0.66176411264268598</v>
      </c>
      <c r="U193" s="36">
        <f t="shared" si="47"/>
        <v>-0.35267414502460948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190890557</v>
      </c>
      <c r="E194" s="31">
        <v>192071373</v>
      </c>
      <c r="F194" s="31">
        <v>42607087</v>
      </c>
      <c r="G194" s="36">
        <f t="shared" si="40"/>
        <v>0.2232016484712756</v>
      </c>
      <c r="H194" s="31">
        <v>54049360</v>
      </c>
      <c r="I194" s="36">
        <f t="shared" si="41"/>
        <v>0.28314318345249523</v>
      </c>
      <c r="J194" s="31">
        <v>49309232</v>
      </c>
      <c r="K194" s="36">
        <f t="shared" si="42"/>
        <v>0.25672348372289711</v>
      </c>
      <c r="L194" s="31">
        <v>0</v>
      </c>
      <c r="M194" s="36">
        <f t="shared" si="43"/>
        <v>0</v>
      </c>
      <c r="N194" s="31">
        <f t="shared" si="44"/>
        <v>145965679</v>
      </c>
      <c r="O194" s="36">
        <f t="shared" si="45"/>
        <v>0.7599554099090029</v>
      </c>
      <c r="P194" s="31">
        <v>43081033</v>
      </c>
      <c r="Q194" s="31">
        <v>161890634</v>
      </c>
      <c r="R194" s="31">
        <v>169585538</v>
      </c>
      <c r="S194" s="31">
        <v>126592145</v>
      </c>
      <c r="T194" s="36">
        <f t="shared" si="46"/>
        <v>0.74647960252365386</v>
      </c>
      <c r="U194" s="36">
        <f t="shared" si="47"/>
        <v>0.14456939786007461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489672093</v>
      </c>
      <c r="E195" s="31">
        <v>489672093</v>
      </c>
      <c r="F195" s="31">
        <v>100772927</v>
      </c>
      <c r="G195" s="36">
        <f t="shared" si="40"/>
        <v>0.20579675346130047</v>
      </c>
      <c r="H195" s="31">
        <v>87946909</v>
      </c>
      <c r="I195" s="36">
        <f t="shared" si="41"/>
        <v>0.17960367816999528</v>
      </c>
      <c r="J195" s="31">
        <v>169922159</v>
      </c>
      <c r="K195" s="36">
        <f t="shared" si="42"/>
        <v>0.34701213613984738</v>
      </c>
      <c r="L195" s="31">
        <v>0</v>
      </c>
      <c r="M195" s="36">
        <f t="shared" si="43"/>
        <v>0</v>
      </c>
      <c r="N195" s="31">
        <f t="shared" si="44"/>
        <v>358641995</v>
      </c>
      <c r="O195" s="36">
        <f t="shared" si="45"/>
        <v>0.73241256777114316</v>
      </c>
      <c r="P195" s="31">
        <v>107345774</v>
      </c>
      <c r="Q195" s="31">
        <v>451217116</v>
      </c>
      <c r="R195" s="31">
        <v>451355808</v>
      </c>
      <c r="S195" s="31">
        <v>297486515</v>
      </c>
      <c r="T195" s="36">
        <f t="shared" si="46"/>
        <v>0.65909535166544264</v>
      </c>
      <c r="U195" s="36">
        <f t="shared" si="47"/>
        <v>0.58294223114922072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340167972</v>
      </c>
      <c r="E196" s="31">
        <v>335599867</v>
      </c>
      <c r="F196" s="31">
        <v>80924908</v>
      </c>
      <c r="G196" s="36">
        <f t="shared" si="40"/>
        <v>0.23789690582627809</v>
      </c>
      <c r="H196" s="31">
        <v>74554366</v>
      </c>
      <c r="I196" s="36">
        <f t="shared" si="41"/>
        <v>0.21916926970420367</v>
      </c>
      <c r="J196" s="31">
        <v>72608852</v>
      </c>
      <c r="K196" s="36">
        <f t="shared" si="42"/>
        <v>0.21635542543287123</v>
      </c>
      <c r="L196" s="31">
        <v>0</v>
      </c>
      <c r="M196" s="36">
        <f t="shared" si="43"/>
        <v>0</v>
      </c>
      <c r="N196" s="31">
        <f t="shared" si="44"/>
        <v>228088126</v>
      </c>
      <c r="O196" s="36">
        <f t="shared" si="45"/>
        <v>0.67964307625902609</v>
      </c>
      <c r="P196" s="31">
        <v>52392399</v>
      </c>
      <c r="Q196" s="31">
        <v>312270079</v>
      </c>
      <c r="R196" s="31">
        <v>312270079</v>
      </c>
      <c r="S196" s="31">
        <v>179055538</v>
      </c>
      <c r="T196" s="36">
        <f t="shared" si="46"/>
        <v>0.57339959874926094</v>
      </c>
      <c r="U196" s="36">
        <f t="shared" si="47"/>
        <v>0.38586614443824185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1479406750</v>
      </c>
      <c r="E198" s="32">
        <f>SUM(E192:E197)</f>
        <v>1465350051</v>
      </c>
      <c r="F198" s="32">
        <f>SUM(F192:F197)</f>
        <v>333932867</v>
      </c>
      <c r="G198" s="37">
        <f t="shared" si="40"/>
        <v>0.22572079450090382</v>
      </c>
      <c r="H198" s="32">
        <f>SUM(H192:H197)</f>
        <v>279535527</v>
      </c>
      <c r="I198" s="37">
        <f t="shared" si="41"/>
        <v>0.18895109610659813</v>
      </c>
      <c r="J198" s="32">
        <f>SUM(J192:J197)</f>
        <v>361878266</v>
      </c>
      <c r="K198" s="37">
        <f t="shared" si="42"/>
        <v>0.24695687269607908</v>
      </c>
      <c r="L198" s="32">
        <f>SUM(L192:L197)</f>
        <v>0</v>
      </c>
      <c r="M198" s="37">
        <f t="shared" si="43"/>
        <v>0</v>
      </c>
      <c r="N198" s="32">
        <f t="shared" si="44"/>
        <v>975346660</v>
      </c>
      <c r="O198" s="37">
        <f t="shared" si="45"/>
        <v>0.66560659641318698</v>
      </c>
      <c r="P198" s="32">
        <f>SUM(P192:P197)</f>
        <v>289490833</v>
      </c>
      <c r="Q198" s="32">
        <f>SUM(Q192:Q197)</f>
        <v>1335494774</v>
      </c>
      <c r="R198" s="32">
        <f>SUM(R192:R197)</f>
        <v>1327293170</v>
      </c>
      <c r="S198" s="32">
        <f>SUM(S192:S197)</f>
        <v>840878032</v>
      </c>
      <c r="T198" s="37">
        <f t="shared" si="46"/>
        <v>0.63352848564722142</v>
      </c>
      <c r="U198" s="37">
        <f t="shared" si="47"/>
        <v>0.25005086430491574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104427363</v>
      </c>
      <c r="E199" s="31">
        <v>111915642</v>
      </c>
      <c r="F199" s="31">
        <v>23155903</v>
      </c>
      <c r="G199" s="36">
        <f t="shared" si="40"/>
        <v>0.22174171916990759</v>
      </c>
      <c r="H199" s="31">
        <v>26592243</v>
      </c>
      <c r="I199" s="36">
        <f t="shared" si="41"/>
        <v>0.25464822854906333</v>
      </c>
      <c r="J199" s="31">
        <v>23645544</v>
      </c>
      <c r="K199" s="36">
        <f t="shared" si="42"/>
        <v>0.21128006396103235</v>
      </c>
      <c r="L199" s="31">
        <v>0</v>
      </c>
      <c r="M199" s="36">
        <f t="shared" si="43"/>
        <v>0</v>
      </c>
      <c r="N199" s="31">
        <f t="shared" si="44"/>
        <v>73393690</v>
      </c>
      <c r="O199" s="36">
        <f t="shared" si="45"/>
        <v>0.65579474583186503</v>
      </c>
      <c r="P199" s="31">
        <v>25564165</v>
      </c>
      <c r="Q199" s="31">
        <v>87755482</v>
      </c>
      <c r="R199" s="31">
        <v>94946194</v>
      </c>
      <c r="S199" s="31">
        <v>74134492</v>
      </c>
      <c r="T199" s="36">
        <f t="shared" si="46"/>
        <v>0.78080530537116632</v>
      </c>
      <c r="U199" s="36">
        <f t="shared" si="47"/>
        <v>-7.5051189819812181E-2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192357970</v>
      </c>
      <c r="E200" s="31">
        <v>222977917</v>
      </c>
      <c r="F200" s="31">
        <v>50337674</v>
      </c>
      <c r="G200" s="36">
        <f t="shared" si="40"/>
        <v>0.26168748817634124</v>
      </c>
      <c r="H200" s="31">
        <v>52636921</v>
      </c>
      <c r="I200" s="36">
        <f t="shared" si="41"/>
        <v>0.27364044754683159</v>
      </c>
      <c r="J200" s="31">
        <v>47978948</v>
      </c>
      <c r="K200" s="36">
        <f t="shared" si="42"/>
        <v>0.21517354115385337</v>
      </c>
      <c r="L200" s="31">
        <v>0</v>
      </c>
      <c r="M200" s="36">
        <f t="shared" si="43"/>
        <v>0</v>
      </c>
      <c r="N200" s="31">
        <f t="shared" si="44"/>
        <v>150953543</v>
      </c>
      <c r="O200" s="36">
        <f t="shared" si="45"/>
        <v>0.67698875759073485</v>
      </c>
      <c r="P200" s="31">
        <v>43817586</v>
      </c>
      <c r="Q200" s="31">
        <v>154716971</v>
      </c>
      <c r="R200" s="31">
        <v>169324042</v>
      </c>
      <c r="S200" s="31">
        <v>128768934</v>
      </c>
      <c r="T200" s="36">
        <f t="shared" si="46"/>
        <v>0.76048818867671486</v>
      </c>
      <c r="U200" s="36">
        <f t="shared" si="47"/>
        <v>9.4970133681029356E-2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37742522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22869258</v>
      </c>
      <c r="K202" s="36">
        <f t="shared" si="42"/>
        <v>0.6059281889005721</v>
      </c>
      <c r="L202" s="31">
        <v>0</v>
      </c>
      <c r="M202" s="36">
        <f t="shared" si="43"/>
        <v>0</v>
      </c>
      <c r="N202" s="31">
        <f t="shared" si="44"/>
        <v>22869258</v>
      </c>
      <c r="O202" s="36">
        <f t="shared" si="45"/>
        <v>0.6059281889005721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296785333</v>
      </c>
      <c r="E204" s="32">
        <f>SUM(E199:E203)</f>
        <v>372636081</v>
      </c>
      <c r="F204" s="32">
        <f>SUM(F199:F203)</f>
        <v>73493577</v>
      </c>
      <c r="G204" s="37">
        <f t="shared" si="40"/>
        <v>0.24763210586285947</v>
      </c>
      <c r="H204" s="32">
        <f>SUM(H199:H203)</f>
        <v>79229164</v>
      </c>
      <c r="I204" s="37">
        <f t="shared" si="41"/>
        <v>0.26695781492679088</v>
      </c>
      <c r="J204" s="32">
        <f>SUM(J199:J203)</f>
        <v>94493750</v>
      </c>
      <c r="K204" s="37">
        <f t="shared" si="42"/>
        <v>0.2535818585962426</v>
      </c>
      <c r="L204" s="32">
        <f>SUM(L199:L203)</f>
        <v>0</v>
      </c>
      <c r="M204" s="37">
        <f t="shared" si="43"/>
        <v>0</v>
      </c>
      <c r="N204" s="32">
        <f t="shared" si="44"/>
        <v>247216491</v>
      </c>
      <c r="O204" s="37">
        <f t="shared" si="45"/>
        <v>0.66342607064934223</v>
      </c>
      <c r="P204" s="32">
        <f>SUM(P199:P203)</f>
        <v>69381751</v>
      </c>
      <c r="Q204" s="32">
        <f>SUM(Q199:Q203)</f>
        <v>242472453</v>
      </c>
      <c r="R204" s="32">
        <f>SUM(R199:R203)</f>
        <v>264270236</v>
      </c>
      <c r="S204" s="32">
        <f>SUM(S199:S203)</f>
        <v>202903426</v>
      </c>
      <c r="T204" s="37">
        <f t="shared" si="46"/>
        <v>0.76778765959856332</v>
      </c>
      <c r="U204" s="37">
        <f t="shared" si="47"/>
        <v>0.36193953940424484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6405159584</v>
      </c>
      <c r="E205" s="32">
        <f>SUM(E173:E178,E180:E184,E186:E190,E192:E197,E199:E203)</f>
        <v>6520413617</v>
      </c>
      <c r="F205" s="32">
        <f>SUM(F173:F178,F180:F184,F186:F190,F192:F197,F199:F203)</f>
        <v>1421365009</v>
      </c>
      <c r="G205" s="37">
        <f t="shared" si="40"/>
        <v>0.22190938264060589</v>
      </c>
      <c r="H205" s="32">
        <f>SUM(H173:H178,H180:H184,H186:H190,H192:H197,H199:H203)</f>
        <v>1277928734</v>
      </c>
      <c r="I205" s="37">
        <f t="shared" si="41"/>
        <v>0.19951551826940397</v>
      </c>
      <c r="J205" s="32">
        <f>SUM(J173:J178,J180:J184,J186:J190,J192:J197,J199:J203)</f>
        <v>1276403273</v>
      </c>
      <c r="K205" s="37">
        <f t="shared" si="42"/>
        <v>0.1957549548194559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3975697016</v>
      </c>
      <c r="O205" s="37">
        <f t="shared" si="45"/>
        <v>0.60973080076309516</v>
      </c>
      <c r="P205" s="32">
        <f>SUM(P173:P178,P180:P184,P186:P190,P192:P197,P199:P203)</f>
        <v>1264510532</v>
      </c>
      <c r="Q205" s="32">
        <f>SUM(Q173:Q178,Q180:Q184,Q186:Q190,Q192:Q197,Q199:Q203)</f>
        <v>5555788510</v>
      </c>
      <c r="R205" s="32">
        <f>SUM(R173:R178,R180:R184,R186:R190,R192:R197,R199:R203)</f>
        <v>5781237309</v>
      </c>
      <c r="S205" s="32">
        <f>SUM(S173:S178,S180:S184,S186:S190,S192:S197,S199:S203)</f>
        <v>3675149308</v>
      </c>
      <c r="T205" s="37">
        <f t="shared" si="46"/>
        <v>0.63570289741932473</v>
      </c>
      <c r="U205" s="37">
        <f t="shared" si="47"/>
        <v>9.4050153787093027E-3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77607099</v>
      </c>
      <c r="E208" s="31">
        <v>77607099</v>
      </c>
      <c r="F208" s="31">
        <v>19401003</v>
      </c>
      <c r="G208" s="36">
        <f t="shared" ref="G208:G231" si="48">IF(($D208     =0),0,($F208     /$D208     ))</f>
        <v>0.2499900556777673</v>
      </c>
      <c r="H208" s="31">
        <v>19231332</v>
      </c>
      <c r="I208" s="36">
        <f t="shared" ref="I208:I231" si="49">IF(($D208     =0),0,($H208     /$D208     ))</f>
        <v>0.24780377372435994</v>
      </c>
      <c r="J208" s="31">
        <v>15900078</v>
      </c>
      <c r="K208" s="36">
        <f t="shared" ref="K208:K231" si="50">IF(($E208     =0),0,($J208     /$E208     ))</f>
        <v>0.20487916962338715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54532413</v>
      </c>
      <c r="O208" s="36">
        <f t="shared" ref="O208:O231" si="53">IF(($E208     =0),0,($N208     /$E208     ))</f>
        <v>0.70267299902551439</v>
      </c>
      <c r="P208" s="31">
        <v>22046323</v>
      </c>
      <c r="Q208" s="31">
        <v>57025392</v>
      </c>
      <c r="R208" s="31">
        <v>62014842</v>
      </c>
      <c r="S208" s="31">
        <v>53100415</v>
      </c>
      <c r="T208" s="36">
        <f t="shared" ref="T208:T231" si="54">IF(($R208     =0),0,($S208     /$R208     ))</f>
        <v>0.85625333045273255</v>
      </c>
      <c r="U208" s="36">
        <f t="shared" ref="U208:U231" si="55">IF(($P208     =0),0,(($J208     /$P208     )-1))</f>
        <v>-0.27878775975476722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401040063</v>
      </c>
      <c r="E209" s="31">
        <v>354331516</v>
      </c>
      <c r="F209" s="31">
        <v>89044756</v>
      </c>
      <c r="G209" s="36">
        <f t="shared" si="48"/>
        <v>0.22203456516013961</v>
      </c>
      <c r="H209" s="31">
        <v>83396666</v>
      </c>
      <c r="I209" s="36">
        <f t="shared" si="49"/>
        <v>0.20795095975236769</v>
      </c>
      <c r="J209" s="31">
        <v>71699310</v>
      </c>
      <c r="K209" s="36">
        <f t="shared" si="50"/>
        <v>0.20235092494566587</v>
      </c>
      <c r="L209" s="31">
        <v>0</v>
      </c>
      <c r="M209" s="36">
        <f t="shared" si="51"/>
        <v>0</v>
      </c>
      <c r="N209" s="31">
        <f t="shared" si="52"/>
        <v>244140732</v>
      </c>
      <c r="O209" s="36">
        <f t="shared" si="53"/>
        <v>0.68901782928053179</v>
      </c>
      <c r="P209" s="31">
        <v>74404900</v>
      </c>
      <c r="Q209" s="31">
        <v>360851549</v>
      </c>
      <c r="R209" s="31">
        <v>360851549</v>
      </c>
      <c r="S209" s="31">
        <v>239125944</v>
      </c>
      <c r="T209" s="36">
        <f t="shared" si="54"/>
        <v>0.66267124157474522</v>
      </c>
      <c r="U209" s="36">
        <f t="shared" si="55"/>
        <v>-3.6363062110156719E-2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351590082</v>
      </c>
      <c r="E210" s="31">
        <v>351610082</v>
      </c>
      <c r="F210" s="31">
        <v>61719068</v>
      </c>
      <c r="G210" s="36">
        <f t="shared" si="48"/>
        <v>0.1755426878053972</v>
      </c>
      <c r="H210" s="31">
        <v>55441364</v>
      </c>
      <c r="I210" s="36">
        <f t="shared" si="49"/>
        <v>0.15768750837516515</v>
      </c>
      <c r="J210" s="31">
        <v>58987114</v>
      </c>
      <c r="K210" s="36">
        <f t="shared" si="50"/>
        <v>0.16776286295453838</v>
      </c>
      <c r="L210" s="31">
        <v>0</v>
      </c>
      <c r="M210" s="36">
        <f t="shared" si="51"/>
        <v>0</v>
      </c>
      <c r="N210" s="31">
        <f t="shared" si="52"/>
        <v>176147546</v>
      </c>
      <c r="O210" s="36">
        <f t="shared" si="53"/>
        <v>0.50097410460488445</v>
      </c>
      <c r="P210" s="31">
        <v>55684660</v>
      </c>
      <c r="Q210" s="31">
        <v>295638485</v>
      </c>
      <c r="R210" s="31">
        <v>311087313</v>
      </c>
      <c r="S210" s="31">
        <v>153687804</v>
      </c>
      <c r="T210" s="36">
        <f t="shared" si="54"/>
        <v>0.49403430348186522</v>
      </c>
      <c r="U210" s="36">
        <f t="shared" si="55"/>
        <v>5.9306351156674042E-2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183832813</v>
      </c>
      <c r="E211" s="31">
        <v>133362838</v>
      </c>
      <c r="F211" s="31">
        <v>35807844</v>
      </c>
      <c r="G211" s="36">
        <f t="shared" si="48"/>
        <v>0.19478483419605835</v>
      </c>
      <c r="H211" s="31">
        <v>26006068</v>
      </c>
      <c r="I211" s="36">
        <f t="shared" si="49"/>
        <v>0.14146586550900464</v>
      </c>
      <c r="J211" s="31">
        <v>46899346</v>
      </c>
      <c r="K211" s="36">
        <f t="shared" si="50"/>
        <v>0.35166727630676248</v>
      </c>
      <c r="L211" s="31">
        <v>0</v>
      </c>
      <c r="M211" s="36">
        <f t="shared" si="51"/>
        <v>0</v>
      </c>
      <c r="N211" s="31">
        <f t="shared" si="52"/>
        <v>108713258</v>
      </c>
      <c r="O211" s="36">
        <f t="shared" si="53"/>
        <v>0.81516905031670062</v>
      </c>
      <c r="P211" s="31">
        <v>38539252</v>
      </c>
      <c r="Q211" s="31">
        <v>179821369</v>
      </c>
      <c r="R211" s="31">
        <v>168712845</v>
      </c>
      <c r="S211" s="31">
        <v>117925525</v>
      </c>
      <c r="T211" s="36">
        <f t="shared" si="54"/>
        <v>0.69897182398886104</v>
      </c>
      <c r="U211" s="36">
        <f t="shared" si="55"/>
        <v>0.21692413750012585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600274534</v>
      </c>
      <c r="E212" s="31">
        <v>625728940</v>
      </c>
      <c r="F212" s="31">
        <v>163747493</v>
      </c>
      <c r="G212" s="36">
        <f t="shared" si="48"/>
        <v>0.27278767251518954</v>
      </c>
      <c r="H212" s="31">
        <v>140695158</v>
      </c>
      <c r="I212" s="36">
        <f t="shared" si="49"/>
        <v>0.23438468572448218</v>
      </c>
      <c r="J212" s="31">
        <v>139378525</v>
      </c>
      <c r="K212" s="36">
        <f t="shared" si="50"/>
        <v>0.22274585062343449</v>
      </c>
      <c r="L212" s="31">
        <v>0</v>
      </c>
      <c r="M212" s="36">
        <f t="shared" si="51"/>
        <v>0</v>
      </c>
      <c r="N212" s="31">
        <f t="shared" si="52"/>
        <v>443821176</v>
      </c>
      <c r="O212" s="36">
        <f t="shared" si="53"/>
        <v>0.70928663775723721</v>
      </c>
      <c r="P212" s="31">
        <v>122364847</v>
      </c>
      <c r="Q212" s="31">
        <v>529100310</v>
      </c>
      <c r="R212" s="31">
        <v>458116333</v>
      </c>
      <c r="S212" s="31">
        <v>304459008</v>
      </c>
      <c r="T212" s="36">
        <f t="shared" si="54"/>
        <v>0.66458885236907717</v>
      </c>
      <c r="U212" s="36">
        <f t="shared" si="55"/>
        <v>0.13904056938836362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94956192</v>
      </c>
      <c r="E213" s="31">
        <v>110218192</v>
      </c>
      <c r="F213" s="31">
        <v>25842901</v>
      </c>
      <c r="G213" s="36">
        <f t="shared" si="48"/>
        <v>0.27215603801803678</v>
      </c>
      <c r="H213" s="31">
        <v>31912684</v>
      </c>
      <c r="I213" s="36">
        <f t="shared" si="49"/>
        <v>0.3360779674062751</v>
      </c>
      <c r="J213" s="31">
        <v>50847326</v>
      </c>
      <c r="K213" s="36">
        <f t="shared" si="50"/>
        <v>0.46133333415594407</v>
      </c>
      <c r="L213" s="31">
        <v>0</v>
      </c>
      <c r="M213" s="36">
        <f t="shared" si="51"/>
        <v>0</v>
      </c>
      <c r="N213" s="31">
        <f t="shared" si="52"/>
        <v>108602911</v>
      </c>
      <c r="O213" s="36">
        <f t="shared" si="53"/>
        <v>0.98534469699884031</v>
      </c>
      <c r="P213" s="31">
        <v>6583713</v>
      </c>
      <c r="Q213" s="31">
        <v>103875166</v>
      </c>
      <c r="R213" s="31">
        <v>84190524</v>
      </c>
      <c r="S213" s="31">
        <v>39831254</v>
      </c>
      <c r="T213" s="36">
        <f t="shared" si="54"/>
        <v>0.47310851753339839</v>
      </c>
      <c r="U213" s="36">
        <f t="shared" si="55"/>
        <v>6.723199051963535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1053146123</v>
      </c>
      <c r="E214" s="31">
        <v>1181646333</v>
      </c>
      <c r="F214" s="31">
        <v>332407017</v>
      </c>
      <c r="G214" s="36">
        <f t="shared" si="48"/>
        <v>0.31563237972438513</v>
      </c>
      <c r="H214" s="31">
        <v>291651282</v>
      </c>
      <c r="I214" s="36">
        <f t="shared" si="49"/>
        <v>0.27693334821306653</v>
      </c>
      <c r="J214" s="31">
        <v>192917613</v>
      </c>
      <c r="K214" s="36">
        <f t="shared" si="50"/>
        <v>0.16326172020541446</v>
      </c>
      <c r="L214" s="31">
        <v>0</v>
      </c>
      <c r="M214" s="36">
        <f t="shared" si="51"/>
        <v>0</v>
      </c>
      <c r="N214" s="31">
        <f t="shared" si="52"/>
        <v>816975912</v>
      </c>
      <c r="O214" s="36">
        <f t="shared" si="53"/>
        <v>0.69138784523270724</v>
      </c>
      <c r="P214" s="31">
        <v>289899034</v>
      </c>
      <c r="Q214" s="31">
        <v>1049898451</v>
      </c>
      <c r="R214" s="31">
        <v>1049773812</v>
      </c>
      <c r="S214" s="31">
        <v>794384346</v>
      </c>
      <c r="T214" s="36">
        <f t="shared" si="54"/>
        <v>0.75671953035917416</v>
      </c>
      <c r="U214" s="36">
        <f t="shared" si="55"/>
        <v>-0.33453516440485964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2762446906</v>
      </c>
      <c r="E216" s="32">
        <f>SUM(E208:E215)</f>
        <v>2834505000</v>
      </c>
      <c r="F216" s="32">
        <f>SUM(F208:F215)</f>
        <v>727970082</v>
      </c>
      <c r="G216" s="37">
        <f t="shared" si="48"/>
        <v>0.26352364652470173</v>
      </c>
      <c r="H216" s="32">
        <f>SUM(H208:H215)</f>
        <v>648334554</v>
      </c>
      <c r="I216" s="37">
        <f t="shared" si="49"/>
        <v>0.23469575201312484</v>
      </c>
      <c r="J216" s="32">
        <f>SUM(J208:J215)</f>
        <v>576629312</v>
      </c>
      <c r="K216" s="37">
        <f t="shared" si="50"/>
        <v>0.20343210260698075</v>
      </c>
      <c r="L216" s="32">
        <f>SUM(L208:L215)</f>
        <v>0</v>
      </c>
      <c r="M216" s="37">
        <f t="shared" si="51"/>
        <v>0</v>
      </c>
      <c r="N216" s="32">
        <f t="shared" si="52"/>
        <v>1952933948</v>
      </c>
      <c r="O216" s="37">
        <f t="shared" si="53"/>
        <v>0.68898588924697612</v>
      </c>
      <c r="P216" s="32">
        <f>SUM(P208:P215)</f>
        <v>609522729</v>
      </c>
      <c r="Q216" s="32">
        <f>SUM(Q208:Q215)</f>
        <v>2576210722</v>
      </c>
      <c r="R216" s="32">
        <f>SUM(R208:R215)</f>
        <v>2494747218</v>
      </c>
      <c r="S216" s="32">
        <f>SUM(S208:S215)</f>
        <v>1702514296</v>
      </c>
      <c r="T216" s="37">
        <f t="shared" si="54"/>
        <v>0.68243960098084777</v>
      </c>
      <c r="U216" s="37">
        <f t="shared" si="55"/>
        <v>-5.3965857932756434E-2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329394366</v>
      </c>
      <c r="E217" s="31">
        <v>333397166</v>
      </c>
      <c r="F217" s="31">
        <v>44982640</v>
      </c>
      <c r="G217" s="36">
        <f t="shared" si="48"/>
        <v>0.13656165570239293</v>
      </c>
      <c r="H217" s="31">
        <v>40230933</v>
      </c>
      <c r="I217" s="36">
        <f t="shared" si="49"/>
        <v>0.12213606895753645</v>
      </c>
      <c r="J217" s="31">
        <v>45671024</v>
      </c>
      <c r="K217" s="36">
        <f t="shared" si="50"/>
        <v>0.13698683929424882</v>
      </c>
      <c r="L217" s="31">
        <v>0</v>
      </c>
      <c r="M217" s="36">
        <f t="shared" si="51"/>
        <v>0</v>
      </c>
      <c r="N217" s="31">
        <f t="shared" si="52"/>
        <v>130884597</v>
      </c>
      <c r="O217" s="36">
        <f t="shared" si="53"/>
        <v>0.3925786129807714</v>
      </c>
      <c r="P217" s="31">
        <v>28874389</v>
      </c>
      <c r="Q217" s="31">
        <v>210546539</v>
      </c>
      <c r="R217" s="31">
        <v>210546539</v>
      </c>
      <c r="S217" s="31">
        <v>118494482</v>
      </c>
      <c r="T217" s="36">
        <f t="shared" si="54"/>
        <v>0.56279472729779711</v>
      </c>
      <c r="U217" s="36">
        <f t="shared" si="55"/>
        <v>0.58171395418964544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2777434528</v>
      </c>
      <c r="E218" s="31">
        <v>2964767766</v>
      </c>
      <c r="F218" s="31">
        <v>529347604</v>
      </c>
      <c r="G218" s="36">
        <f t="shared" si="48"/>
        <v>0.19058868846898702</v>
      </c>
      <c r="H218" s="31">
        <v>472475296</v>
      </c>
      <c r="I218" s="36">
        <f t="shared" si="49"/>
        <v>0.17011212730196174</v>
      </c>
      <c r="J218" s="31">
        <v>422890465</v>
      </c>
      <c r="K218" s="36">
        <f t="shared" si="50"/>
        <v>0.1426386477381851</v>
      </c>
      <c r="L218" s="31">
        <v>0</v>
      </c>
      <c r="M218" s="36">
        <f t="shared" si="51"/>
        <v>0</v>
      </c>
      <c r="N218" s="31">
        <f t="shared" si="52"/>
        <v>1424713365</v>
      </c>
      <c r="O218" s="36">
        <f t="shared" si="53"/>
        <v>0.48054804876747298</v>
      </c>
      <c r="P218" s="31">
        <v>544587548</v>
      </c>
      <c r="Q218" s="31">
        <v>2265024041</v>
      </c>
      <c r="R218" s="31">
        <v>2487735929</v>
      </c>
      <c r="S218" s="31">
        <v>1444369294</v>
      </c>
      <c r="T218" s="36">
        <f t="shared" si="54"/>
        <v>0.5805959053622689</v>
      </c>
      <c r="U218" s="36">
        <f t="shared" si="55"/>
        <v>-0.22346651782056537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1105664264</v>
      </c>
      <c r="E219" s="31">
        <v>1105475350</v>
      </c>
      <c r="F219" s="31">
        <v>293526296</v>
      </c>
      <c r="G219" s="36">
        <f t="shared" si="48"/>
        <v>0.26547506829794765</v>
      </c>
      <c r="H219" s="31">
        <v>256929439</v>
      </c>
      <c r="I219" s="36">
        <f t="shared" si="49"/>
        <v>0.23237563821634014</v>
      </c>
      <c r="J219" s="31">
        <v>248813835</v>
      </c>
      <c r="K219" s="36">
        <f t="shared" si="50"/>
        <v>0.22507406881573613</v>
      </c>
      <c r="L219" s="31">
        <v>0</v>
      </c>
      <c r="M219" s="36">
        <f t="shared" si="51"/>
        <v>0</v>
      </c>
      <c r="N219" s="31">
        <f t="shared" si="52"/>
        <v>799269570</v>
      </c>
      <c r="O219" s="36">
        <f t="shared" si="53"/>
        <v>0.72300985272986862</v>
      </c>
      <c r="P219" s="31">
        <v>217131990</v>
      </c>
      <c r="Q219" s="31">
        <v>903883499</v>
      </c>
      <c r="R219" s="31">
        <v>964428181</v>
      </c>
      <c r="S219" s="31">
        <v>729862361</v>
      </c>
      <c r="T219" s="36">
        <f t="shared" si="54"/>
        <v>0.75678249078455739</v>
      </c>
      <c r="U219" s="36">
        <f t="shared" si="55"/>
        <v>0.14591053579898561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126671952</v>
      </c>
      <c r="E220" s="31">
        <v>88217212</v>
      </c>
      <c r="F220" s="31">
        <v>13403915</v>
      </c>
      <c r="G220" s="36">
        <f t="shared" si="48"/>
        <v>0.10581596626852328</v>
      </c>
      <c r="H220" s="31">
        <v>21652513</v>
      </c>
      <c r="I220" s="36">
        <f t="shared" si="49"/>
        <v>0.17093375966922811</v>
      </c>
      <c r="J220" s="31">
        <v>24291403</v>
      </c>
      <c r="K220" s="36">
        <f t="shared" si="50"/>
        <v>0.27535899683612763</v>
      </c>
      <c r="L220" s="31">
        <v>0</v>
      </c>
      <c r="M220" s="36">
        <f t="shared" si="51"/>
        <v>0</v>
      </c>
      <c r="N220" s="31">
        <f t="shared" si="52"/>
        <v>59347831</v>
      </c>
      <c r="O220" s="36">
        <f t="shared" si="53"/>
        <v>0.67274661774620581</v>
      </c>
      <c r="P220" s="31">
        <v>10374707</v>
      </c>
      <c r="Q220" s="31">
        <v>79571592</v>
      </c>
      <c r="R220" s="31">
        <v>109912427</v>
      </c>
      <c r="S220" s="31">
        <v>56414699</v>
      </c>
      <c r="T220" s="36">
        <f t="shared" si="54"/>
        <v>0.51326952319959229</v>
      </c>
      <c r="U220" s="36">
        <f t="shared" si="55"/>
        <v>1.3414061717598385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13941000</v>
      </c>
      <c r="E221" s="31">
        <v>13941000</v>
      </c>
      <c r="F221" s="31">
        <v>1372861</v>
      </c>
      <c r="G221" s="36">
        <f t="shared" si="48"/>
        <v>9.847650814145327E-2</v>
      </c>
      <c r="H221" s="31">
        <v>0</v>
      </c>
      <c r="I221" s="36">
        <f t="shared" si="49"/>
        <v>0</v>
      </c>
      <c r="J221" s="31">
        <v>9291180</v>
      </c>
      <c r="K221" s="36">
        <f t="shared" si="50"/>
        <v>0.66646438562513455</v>
      </c>
      <c r="L221" s="31">
        <v>0</v>
      </c>
      <c r="M221" s="36">
        <f t="shared" si="51"/>
        <v>0</v>
      </c>
      <c r="N221" s="31">
        <f t="shared" si="52"/>
        <v>10664041</v>
      </c>
      <c r="O221" s="36">
        <f t="shared" si="53"/>
        <v>0.7649408937665878</v>
      </c>
      <c r="P221" s="31">
        <v>0</v>
      </c>
      <c r="Q221" s="31">
        <v>3587000</v>
      </c>
      <c r="R221" s="31">
        <v>3587000</v>
      </c>
      <c r="S221" s="31">
        <v>1009917</v>
      </c>
      <c r="T221" s="36">
        <f t="shared" si="54"/>
        <v>0.28154920546417617</v>
      </c>
      <c r="U221" s="36">
        <f t="shared" si="55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10827004</v>
      </c>
      <c r="E222" s="31">
        <v>10827004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4363933114</v>
      </c>
      <c r="E224" s="32">
        <f>SUM(E217:E223)</f>
        <v>4516625498</v>
      </c>
      <c r="F224" s="32">
        <f>SUM(F217:F223)</f>
        <v>882633316</v>
      </c>
      <c r="G224" s="37">
        <f t="shared" si="48"/>
        <v>0.20225638041252528</v>
      </c>
      <c r="H224" s="32">
        <f>SUM(H217:H223)</f>
        <v>791288181</v>
      </c>
      <c r="I224" s="37">
        <f t="shared" si="49"/>
        <v>0.18132454378401364</v>
      </c>
      <c r="J224" s="32">
        <f>SUM(J217:J223)</f>
        <v>750957907</v>
      </c>
      <c r="K224" s="37">
        <f t="shared" si="50"/>
        <v>0.16626525872745715</v>
      </c>
      <c r="L224" s="32">
        <f>SUM(L217:L223)</f>
        <v>0</v>
      </c>
      <c r="M224" s="37">
        <f t="shared" si="51"/>
        <v>0</v>
      </c>
      <c r="N224" s="32">
        <f t="shared" si="52"/>
        <v>2424879404</v>
      </c>
      <c r="O224" s="37">
        <f t="shared" si="53"/>
        <v>0.53687856234123399</v>
      </c>
      <c r="P224" s="32">
        <f>SUM(P217:P223)</f>
        <v>800968634</v>
      </c>
      <c r="Q224" s="32">
        <f>SUM(Q217:Q223)</f>
        <v>3462612671</v>
      </c>
      <c r="R224" s="32">
        <f>SUM(R217:R223)</f>
        <v>3776210076</v>
      </c>
      <c r="S224" s="32">
        <f>SUM(S217:S223)</f>
        <v>2350150753</v>
      </c>
      <c r="T224" s="37">
        <f t="shared" si="54"/>
        <v>0.62235699436759828</v>
      </c>
      <c r="U224" s="37">
        <f t="shared" si="55"/>
        <v>-6.2437809518518517E-2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751302123</v>
      </c>
      <c r="E225" s="31">
        <v>751302123</v>
      </c>
      <c r="F225" s="31">
        <v>95651329</v>
      </c>
      <c r="G225" s="36">
        <f t="shared" si="48"/>
        <v>0.12731406723310962</v>
      </c>
      <c r="H225" s="31">
        <v>84985302</v>
      </c>
      <c r="I225" s="36">
        <f t="shared" si="49"/>
        <v>0.11311734573655664</v>
      </c>
      <c r="J225" s="31">
        <v>79811892</v>
      </c>
      <c r="K225" s="36">
        <f t="shared" si="50"/>
        <v>0.10623142083148353</v>
      </c>
      <c r="L225" s="31">
        <v>0</v>
      </c>
      <c r="M225" s="36">
        <f t="shared" si="51"/>
        <v>0</v>
      </c>
      <c r="N225" s="31">
        <f t="shared" si="52"/>
        <v>260448523</v>
      </c>
      <c r="O225" s="36">
        <f t="shared" si="53"/>
        <v>0.34666283380114982</v>
      </c>
      <c r="P225" s="31">
        <v>74288594</v>
      </c>
      <c r="Q225" s="31">
        <v>254930413</v>
      </c>
      <c r="R225" s="31">
        <v>287174137</v>
      </c>
      <c r="S225" s="31">
        <v>232552393</v>
      </c>
      <c r="T225" s="36">
        <f t="shared" si="54"/>
        <v>0.80979574076338223</v>
      </c>
      <c r="U225" s="36">
        <f t="shared" si="55"/>
        <v>7.4349206285960978E-2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379427375</v>
      </c>
      <c r="E226" s="31">
        <v>365999931</v>
      </c>
      <c r="F226" s="31">
        <v>102181405</v>
      </c>
      <c r="G226" s="36">
        <f t="shared" si="48"/>
        <v>0.26930425091231225</v>
      </c>
      <c r="H226" s="31">
        <v>103189210</v>
      </c>
      <c r="I226" s="36">
        <f t="shared" si="49"/>
        <v>0.27196037186299488</v>
      </c>
      <c r="J226" s="31">
        <v>98777176</v>
      </c>
      <c r="K226" s="36">
        <f t="shared" si="50"/>
        <v>0.26988304541510966</v>
      </c>
      <c r="L226" s="31">
        <v>0</v>
      </c>
      <c r="M226" s="36">
        <f t="shared" si="51"/>
        <v>0</v>
      </c>
      <c r="N226" s="31">
        <f t="shared" si="52"/>
        <v>304147791</v>
      </c>
      <c r="O226" s="36">
        <f t="shared" si="53"/>
        <v>0.83100505010750947</v>
      </c>
      <c r="P226" s="31">
        <v>89384157</v>
      </c>
      <c r="Q226" s="31">
        <v>323417213</v>
      </c>
      <c r="R226" s="31">
        <v>328424868</v>
      </c>
      <c r="S226" s="31">
        <v>282513752</v>
      </c>
      <c r="T226" s="36">
        <f t="shared" si="54"/>
        <v>0.86020816182530979</v>
      </c>
      <c r="U226" s="36">
        <f t="shared" si="55"/>
        <v>0.10508594940376281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5000000</v>
      </c>
      <c r="E227" s="31">
        <v>5000000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1461948</v>
      </c>
      <c r="K227" s="36">
        <f t="shared" si="50"/>
        <v>0.29238960000000003</v>
      </c>
      <c r="L227" s="31">
        <v>0</v>
      </c>
      <c r="M227" s="36">
        <f t="shared" si="51"/>
        <v>0</v>
      </c>
      <c r="N227" s="31">
        <f t="shared" si="52"/>
        <v>1461948</v>
      </c>
      <c r="O227" s="36">
        <f t="shared" si="53"/>
        <v>0.29238960000000003</v>
      </c>
      <c r="P227" s="31">
        <v>0</v>
      </c>
      <c r="Q227" s="31">
        <v>5000000</v>
      </c>
      <c r="R227" s="31">
        <v>5000000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2126651204</v>
      </c>
      <c r="E228" s="31">
        <v>2555318597</v>
      </c>
      <c r="F228" s="31">
        <v>487144916</v>
      </c>
      <c r="G228" s="36">
        <f t="shared" si="48"/>
        <v>0.22906667303210479</v>
      </c>
      <c r="H228" s="31">
        <v>759212315</v>
      </c>
      <c r="I228" s="36">
        <f t="shared" si="49"/>
        <v>0.35699898204839803</v>
      </c>
      <c r="J228" s="31">
        <v>668381969</v>
      </c>
      <c r="K228" s="36">
        <f t="shared" si="50"/>
        <v>0.26156502354919464</v>
      </c>
      <c r="L228" s="31">
        <v>0</v>
      </c>
      <c r="M228" s="36">
        <f t="shared" si="51"/>
        <v>0</v>
      </c>
      <c r="N228" s="31">
        <f t="shared" si="52"/>
        <v>1914739200</v>
      </c>
      <c r="O228" s="36">
        <f t="shared" si="53"/>
        <v>0.74931525260605303</v>
      </c>
      <c r="P228" s="31">
        <v>638059869</v>
      </c>
      <c r="Q228" s="31">
        <v>1893838247</v>
      </c>
      <c r="R228" s="31">
        <v>2382440265</v>
      </c>
      <c r="S228" s="31">
        <v>1475379395</v>
      </c>
      <c r="T228" s="36">
        <f t="shared" si="54"/>
        <v>0.6192723556072034</v>
      </c>
      <c r="U228" s="36">
        <f t="shared" si="55"/>
        <v>4.7522343079689833E-2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3262380702</v>
      </c>
      <c r="E230" s="32">
        <f>SUM(E225:E229)</f>
        <v>3677620651</v>
      </c>
      <c r="F230" s="32">
        <f>SUM(F225:F229)</f>
        <v>684977650</v>
      </c>
      <c r="G230" s="37">
        <f t="shared" si="48"/>
        <v>0.20996251282999406</v>
      </c>
      <c r="H230" s="32">
        <f>SUM(H225:H229)</f>
        <v>947386827</v>
      </c>
      <c r="I230" s="37">
        <f t="shared" si="49"/>
        <v>0.29039738569419726</v>
      </c>
      <c r="J230" s="32">
        <f>SUM(J225:J229)</f>
        <v>848432985</v>
      </c>
      <c r="K230" s="37">
        <f t="shared" si="50"/>
        <v>0.23070160451956848</v>
      </c>
      <c r="L230" s="32">
        <f>SUM(L225:L229)</f>
        <v>0</v>
      </c>
      <c r="M230" s="37">
        <f t="shared" si="51"/>
        <v>0</v>
      </c>
      <c r="N230" s="32">
        <f t="shared" si="52"/>
        <v>2480797462</v>
      </c>
      <c r="O230" s="37">
        <f t="shared" si="53"/>
        <v>0.67456589393618782</v>
      </c>
      <c r="P230" s="32">
        <f>SUM(P225:P229)</f>
        <v>801732620</v>
      </c>
      <c r="Q230" s="32">
        <f>SUM(Q225:Q229)</f>
        <v>2477185873</v>
      </c>
      <c r="R230" s="32">
        <f>SUM(R225:R229)</f>
        <v>3003039270</v>
      </c>
      <c r="S230" s="32">
        <f>SUM(S225:S229)</f>
        <v>1990445540</v>
      </c>
      <c r="T230" s="37">
        <f t="shared" si="54"/>
        <v>0.66281036011893379</v>
      </c>
      <c r="U230" s="37">
        <f t="shared" si="55"/>
        <v>5.8249301369326822E-2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10388760722</v>
      </c>
      <c r="E231" s="32">
        <f>SUM(E208:E215,E217:E223,E225:E229)</f>
        <v>11028751149</v>
      </c>
      <c r="F231" s="32">
        <f>SUM(F208:F215,F217:F223,F225:F229)</f>
        <v>2295581048</v>
      </c>
      <c r="G231" s="37">
        <f t="shared" si="48"/>
        <v>0.22096774672446826</v>
      </c>
      <c r="H231" s="32">
        <f>SUM(H208:H215,H217:H223,H225:H229)</f>
        <v>2387009562</v>
      </c>
      <c r="I231" s="37">
        <f t="shared" si="49"/>
        <v>0.22976846092384184</v>
      </c>
      <c r="J231" s="32">
        <f>SUM(J208:J215,J217:J223,J225:J229)</f>
        <v>2176020204</v>
      </c>
      <c r="K231" s="37">
        <f t="shared" si="50"/>
        <v>0.1973043162005976</v>
      </c>
      <c r="L231" s="32">
        <f>SUM(L208:L215,L217:L223,L225:L229)</f>
        <v>0</v>
      </c>
      <c r="M231" s="37">
        <f t="shared" si="51"/>
        <v>0</v>
      </c>
      <c r="N231" s="32">
        <f t="shared" si="52"/>
        <v>6858610814</v>
      </c>
      <c r="O231" s="37">
        <f t="shared" si="53"/>
        <v>0.621884628761606</v>
      </c>
      <c r="P231" s="32">
        <f>SUM(P208:P215,P217:P223,P225:P229)</f>
        <v>2212223983</v>
      </c>
      <c r="Q231" s="32">
        <f>SUM(Q208:Q215,Q217:Q223,Q225:Q229)</f>
        <v>8516009266</v>
      </c>
      <c r="R231" s="32">
        <f>SUM(R208:R215,R217:R223,R225:R229)</f>
        <v>9273996564</v>
      </c>
      <c r="S231" s="32">
        <f>SUM(S208:S215,S217:S223,S225:S229)</f>
        <v>6043110589</v>
      </c>
      <c r="T231" s="37">
        <f t="shared" si="54"/>
        <v>0.65161880827714314</v>
      </c>
      <c r="U231" s="37">
        <f t="shared" si="55"/>
        <v>-1.6365331575017072E-2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4000000</v>
      </c>
      <c r="E234" s="31">
        <v>4000000</v>
      </c>
      <c r="F234" s="31">
        <v>0</v>
      </c>
      <c r="G234" s="36">
        <f t="shared" ref="G234:G260" si="56">IF(($D234     =0),0,($F234     /$D234     ))</f>
        <v>0</v>
      </c>
      <c r="H234" s="31">
        <v>1278917</v>
      </c>
      <c r="I234" s="36">
        <f t="shared" ref="I234:I260" si="57">IF(($D234     =0),0,($H234     /$D234     ))</f>
        <v>0.31972925000000002</v>
      </c>
      <c r="J234" s="31">
        <v>2569333</v>
      </c>
      <c r="K234" s="36">
        <f t="shared" ref="K234:K260" si="58">IF(($E234     =0),0,($J234     /$E234     ))</f>
        <v>0.64233324999999997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3848250</v>
      </c>
      <c r="O234" s="36">
        <f t="shared" ref="O234:O260" si="61">IF(($E234     =0),0,($N234     /$E234     ))</f>
        <v>0.96206250000000004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762599450</v>
      </c>
      <c r="E235" s="31">
        <v>818309619</v>
      </c>
      <c r="F235" s="31">
        <v>202603600</v>
      </c>
      <c r="G235" s="36">
        <f t="shared" si="56"/>
        <v>0.26567498835725623</v>
      </c>
      <c r="H235" s="31">
        <v>179260461</v>
      </c>
      <c r="I235" s="36">
        <f t="shared" si="57"/>
        <v>0.23506502791209724</v>
      </c>
      <c r="J235" s="31">
        <v>185085139</v>
      </c>
      <c r="K235" s="36">
        <f t="shared" si="58"/>
        <v>0.22617984037164299</v>
      </c>
      <c r="L235" s="31">
        <v>0</v>
      </c>
      <c r="M235" s="36">
        <f t="shared" si="59"/>
        <v>0</v>
      </c>
      <c r="N235" s="31">
        <f t="shared" si="60"/>
        <v>566949200</v>
      </c>
      <c r="O235" s="36">
        <f t="shared" si="61"/>
        <v>0.69282969042063769</v>
      </c>
      <c r="P235" s="31">
        <v>170934564</v>
      </c>
      <c r="Q235" s="31">
        <v>770445677</v>
      </c>
      <c r="R235" s="31">
        <v>743476943</v>
      </c>
      <c r="S235" s="31">
        <v>534666606</v>
      </c>
      <c r="T235" s="36">
        <f t="shared" si="62"/>
        <v>0.71914349333090211</v>
      </c>
      <c r="U235" s="36">
        <f t="shared" si="63"/>
        <v>8.2783579101064708E-2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2687944637</v>
      </c>
      <c r="E236" s="31">
        <v>2672944637</v>
      </c>
      <c r="F236" s="31">
        <v>710886545</v>
      </c>
      <c r="G236" s="36">
        <f t="shared" si="56"/>
        <v>0.26447216777255372</v>
      </c>
      <c r="H236" s="31">
        <v>416745138</v>
      </c>
      <c r="I236" s="36">
        <f t="shared" si="57"/>
        <v>0.1550423071455545</v>
      </c>
      <c r="J236" s="31">
        <v>389967771</v>
      </c>
      <c r="K236" s="36">
        <f t="shared" si="58"/>
        <v>0.14589444375386815</v>
      </c>
      <c r="L236" s="31">
        <v>0</v>
      </c>
      <c r="M236" s="36">
        <f t="shared" si="59"/>
        <v>0</v>
      </c>
      <c r="N236" s="31">
        <f t="shared" si="60"/>
        <v>1517599454</v>
      </c>
      <c r="O236" s="36">
        <f t="shared" si="61"/>
        <v>0.56776314518182069</v>
      </c>
      <c r="P236" s="31">
        <v>531625129</v>
      </c>
      <c r="Q236" s="31">
        <v>4054088888</v>
      </c>
      <c r="R236" s="31">
        <v>3234088888</v>
      </c>
      <c r="S236" s="31">
        <v>1768818141</v>
      </c>
      <c r="T236" s="36">
        <f t="shared" si="62"/>
        <v>0.546929352363552</v>
      </c>
      <c r="U236" s="36">
        <f t="shared" si="63"/>
        <v>-0.26646098965724396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77685283</v>
      </c>
      <c r="E237" s="31">
        <v>77685283</v>
      </c>
      <c r="F237" s="31">
        <v>2192434</v>
      </c>
      <c r="G237" s="36">
        <f t="shared" si="56"/>
        <v>2.8221999268510097E-2</v>
      </c>
      <c r="H237" s="31">
        <v>28701683</v>
      </c>
      <c r="I237" s="36">
        <f t="shared" si="57"/>
        <v>0.36946100846411284</v>
      </c>
      <c r="J237" s="31">
        <v>8634975</v>
      </c>
      <c r="K237" s="36">
        <f t="shared" si="58"/>
        <v>0.11115329270281477</v>
      </c>
      <c r="L237" s="31">
        <v>0</v>
      </c>
      <c r="M237" s="36">
        <f t="shared" si="59"/>
        <v>0</v>
      </c>
      <c r="N237" s="31">
        <f t="shared" si="60"/>
        <v>39529092</v>
      </c>
      <c r="O237" s="36">
        <f t="shared" si="61"/>
        <v>0.50883630043543771</v>
      </c>
      <c r="P237" s="31">
        <v>17271462</v>
      </c>
      <c r="Q237" s="31">
        <v>77509700</v>
      </c>
      <c r="R237" s="31">
        <v>77509700</v>
      </c>
      <c r="S237" s="31">
        <v>29301990</v>
      </c>
      <c r="T237" s="36">
        <f t="shared" si="62"/>
        <v>0.3780428772140777</v>
      </c>
      <c r="U237" s="36">
        <f t="shared" si="63"/>
        <v>-0.50004377162743952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3532229370</v>
      </c>
      <c r="E240" s="32">
        <f>SUM(E234:E239)</f>
        <v>3572939539</v>
      </c>
      <c r="F240" s="32">
        <f>SUM(F234:F239)</f>
        <v>915682579</v>
      </c>
      <c r="G240" s="37">
        <f t="shared" si="56"/>
        <v>0.2592364433570179</v>
      </c>
      <c r="H240" s="32">
        <f>SUM(H234:H239)</f>
        <v>625986199</v>
      </c>
      <c r="I240" s="37">
        <f t="shared" si="57"/>
        <v>0.17722127682778427</v>
      </c>
      <c r="J240" s="32">
        <f>SUM(J234:J239)</f>
        <v>586257218</v>
      </c>
      <c r="K240" s="37">
        <f t="shared" si="58"/>
        <v>0.16408260246242024</v>
      </c>
      <c r="L240" s="32">
        <f>SUM(L234:L239)</f>
        <v>0</v>
      </c>
      <c r="M240" s="37">
        <f t="shared" si="59"/>
        <v>0</v>
      </c>
      <c r="N240" s="32">
        <f t="shared" si="60"/>
        <v>2127925996</v>
      </c>
      <c r="O240" s="37">
        <f t="shared" si="61"/>
        <v>0.59556731166953003</v>
      </c>
      <c r="P240" s="32">
        <f>SUM(P234:P239)</f>
        <v>719831155</v>
      </c>
      <c r="Q240" s="32">
        <f>SUM(Q234:Q239)</f>
        <v>4902044265</v>
      </c>
      <c r="R240" s="32">
        <f>SUM(R234:R239)</f>
        <v>4055075531</v>
      </c>
      <c r="S240" s="32">
        <f>SUM(S234:S239)</f>
        <v>2332786737</v>
      </c>
      <c r="T240" s="37">
        <f t="shared" si="62"/>
        <v>0.57527577949324271</v>
      </c>
      <c r="U240" s="37">
        <f t="shared" si="63"/>
        <v>-0.18556287272672989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96103271</v>
      </c>
      <c r="E242" s="31">
        <v>99399942</v>
      </c>
      <c r="F242" s="31">
        <v>21550705</v>
      </c>
      <c r="G242" s="36">
        <f t="shared" si="56"/>
        <v>0.22424528089163584</v>
      </c>
      <c r="H242" s="31">
        <v>21290546</v>
      </c>
      <c r="I242" s="36">
        <f t="shared" si="57"/>
        <v>0.22153820341869529</v>
      </c>
      <c r="J242" s="31">
        <v>27031278</v>
      </c>
      <c r="K242" s="36">
        <f t="shared" si="58"/>
        <v>0.27194460536003129</v>
      </c>
      <c r="L242" s="31">
        <v>0</v>
      </c>
      <c r="M242" s="36">
        <f t="shared" si="59"/>
        <v>0</v>
      </c>
      <c r="N242" s="31">
        <f t="shared" si="60"/>
        <v>69872529</v>
      </c>
      <c r="O242" s="36">
        <f t="shared" si="61"/>
        <v>0.7029433578542732</v>
      </c>
      <c r="P242" s="31">
        <v>12263031</v>
      </c>
      <c r="Q242" s="31">
        <v>59862115</v>
      </c>
      <c r="R242" s="31">
        <v>108459275</v>
      </c>
      <c r="S242" s="31">
        <v>64887055</v>
      </c>
      <c r="T242" s="36">
        <f t="shared" si="62"/>
        <v>0.59826192826754554</v>
      </c>
      <c r="U242" s="36">
        <f t="shared" si="63"/>
        <v>1.2042901139204494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5017982</v>
      </c>
      <c r="E243" s="31">
        <v>5017982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5000004</v>
      </c>
      <c r="R243" s="31">
        <v>5000004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532520000</v>
      </c>
      <c r="E244" s="31">
        <v>204899000</v>
      </c>
      <c r="F244" s="31">
        <v>12010524</v>
      </c>
      <c r="G244" s="36">
        <f t="shared" si="56"/>
        <v>2.2554127544505372E-2</v>
      </c>
      <c r="H244" s="31">
        <v>50289949</v>
      </c>
      <c r="I244" s="36">
        <f t="shared" si="57"/>
        <v>9.4437671824532415E-2</v>
      </c>
      <c r="J244" s="31">
        <v>44874006</v>
      </c>
      <c r="K244" s="36">
        <f t="shared" si="58"/>
        <v>0.21900549050995857</v>
      </c>
      <c r="L244" s="31">
        <v>0</v>
      </c>
      <c r="M244" s="36">
        <f t="shared" si="59"/>
        <v>0</v>
      </c>
      <c r="N244" s="31">
        <f t="shared" si="60"/>
        <v>107174479</v>
      </c>
      <c r="O244" s="36">
        <f t="shared" si="61"/>
        <v>0.52306003933645362</v>
      </c>
      <c r="P244" s="31">
        <v>31136350</v>
      </c>
      <c r="Q244" s="31">
        <v>135913798</v>
      </c>
      <c r="R244" s="31">
        <v>135913798</v>
      </c>
      <c r="S244" s="31">
        <v>81455000</v>
      </c>
      <c r="T244" s="36">
        <f t="shared" si="62"/>
        <v>0.59931369146199565</v>
      </c>
      <c r="U244" s="36">
        <f t="shared" si="63"/>
        <v>0.44120958301149615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110761968</v>
      </c>
      <c r="E245" s="31">
        <v>110761968</v>
      </c>
      <c r="F245" s="31">
        <v>13802843</v>
      </c>
      <c r="G245" s="36">
        <f t="shared" si="56"/>
        <v>0.12461717003800438</v>
      </c>
      <c r="H245" s="31">
        <v>11555469</v>
      </c>
      <c r="I245" s="36">
        <f t="shared" si="57"/>
        <v>0.10432704662669048</v>
      </c>
      <c r="J245" s="31">
        <v>8948508</v>
      </c>
      <c r="K245" s="36">
        <f t="shared" si="58"/>
        <v>8.0790438826439048E-2</v>
      </c>
      <c r="L245" s="31">
        <v>0</v>
      </c>
      <c r="M245" s="36">
        <f t="shared" si="59"/>
        <v>0</v>
      </c>
      <c r="N245" s="31">
        <f t="shared" si="60"/>
        <v>34306820</v>
      </c>
      <c r="O245" s="36">
        <f t="shared" si="61"/>
        <v>0.30973465549113394</v>
      </c>
      <c r="P245" s="31">
        <v>18770886</v>
      </c>
      <c r="Q245" s="31">
        <v>128171902</v>
      </c>
      <c r="R245" s="31">
        <v>138171902</v>
      </c>
      <c r="S245" s="31">
        <v>43215311</v>
      </c>
      <c r="T245" s="36">
        <f t="shared" si="62"/>
        <v>0.31276482681696022</v>
      </c>
      <c r="U245" s="36">
        <f t="shared" si="63"/>
        <v>-0.52327727098230736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744403221</v>
      </c>
      <c r="E247" s="32">
        <f>SUM(E241:E246)</f>
        <v>420078892</v>
      </c>
      <c r="F247" s="32">
        <f>SUM(F241:F246)</f>
        <v>47364072</v>
      </c>
      <c r="G247" s="37">
        <f t="shared" si="56"/>
        <v>6.362690362405081E-2</v>
      </c>
      <c r="H247" s="32">
        <f>SUM(H241:H246)</f>
        <v>83135964</v>
      </c>
      <c r="I247" s="37">
        <f t="shared" si="57"/>
        <v>0.11168135985268661</v>
      </c>
      <c r="J247" s="32">
        <f>SUM(J241:J246)</f>
        <v>80853792</v>
      </c>
      <c r="K247" s="37">
        <f t="shared" si="58"/>
        <v>0.19247287483323489</v>
      </c>
      <c r="L247" s="32">
        <f>SUM(L241:L246)</f>
        <v>0</v>
      </c>
      <c r="M247" s="37">
        <f t="shared" si="59"/>
        <v>0</v>
      </c>
      <c r="N247" s="32">
        <f t="shared" si="60"/>
        <v>211353828</v>
      </c>
      <c r="O247" s="37">
        <f t="shared" si="61"/>
        <v>0.50312889322703702</v>
      </c>
      <c r="P247" s="32">
        <f>SUM(P241:P246)</f>
        <v>62170267</v>
      </c>
      <c r="Q247" s="32">
        <f>SUM(Q241:Q246)</f>
        <v>328947819</v>
      </c>
      <c r="R247" s="32">
        <f>SUM(R241:R246)</f>
        <v>387544979</v>
      </c>
      <c r="S247" s="32">
        <f>SUM(S241:S246)</f>
        <v>189557366</v>
      </c>
      <c r="T247" s="37">
        <f t="shared" si="62"/>
        <v>0.48912352442063245</v>
      </c>
      <c r="U247" s="37">
        <f t="shared" si="63"/>
        <v>0.30052187165289146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284409342</v>
      </c>
      <c r="E248" s="31">
        <v>246328354</v>
      </c>
      <c r="F248" s="31">
        <v>40157300</v>
      </c>
      <c r="G248" s="36">
        <f t="shared" si="56"/>
        <v>0.14119543232162887</v>
      </c>
      <c r="H248" s="31">
        <v>46626353</v>
      </c>
      <c r="I248" s="36">
        <f t="shared" si="57"/>
        <v>0.16394100373819648</v>
      </c>
      <c r="J248" s="31">
        <v>59430180</v>
      </c>
      <c r="K248" s="36">
        <f t="shared" si="58"/>
        <v>0.2412640649561601</v>
      </c>
      <c r="L248" s="31">
        <v>0</v>
      </c>
      <c r="M248" s="36">
        <f t="shared" si="59"/>
        <v>0</v>
      </c>
      <c r="N248" s="31">
        <f t="shared" si="60"/>
        <v>146213833</v>
      </c>
      <c r="O248" s="36">
        <f t="shared" si="61"/>
        <v>0.59357289011073411</v>
      </c>
      <c r="P248" s="31">
        <v>46066342</v>
      </c>
      <c r="Q248" s="31">
        <v>430421595</v>
      </c>
      <c r="R248" s="31">
        <v>437969880</v>
      </c>
      <c r="S248" s="31">
        <v>134395610</v>
      </c>
      <c r="T248" s="36">
        <f t="shared" si="62"/>
        <v>0.30686039414399913</v>
      </c>
      <c r="U248" s="36">
        <f t="shared" si="63"/>
        <v>0.29009983037072917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45559452</v>
      </c>
      <c r="E249" s="31">
        <v>45559452</v>
      </c>
      <c r="F249" s="31">
        <v>-73533318</v>
      </c>
      <c r="G249" s="36">
        <f t="shared" si="56"/>
        <v>-1.6140079560219469</v>
      </c>
      <c r="H249" s="31">
        <v>-1071755762</v>
      </c>
      <c r="I249" s="36">
        <f t="shared" si="57"/>
        <v>-23.524333918678391</v>
      </c>
      <c r="J249" s="31">
        <v>-55134048</v>
      </c>
      <c r="K249" s="36">
        <f t="shared" si="58"/>
        <v>-1.2101560835279581</v>
      </c>
      <c r="L249" s="31">
        <v>0</v>
      </c>
      <c r="M249" s="36">
        <f t="shared" si="59"/>
        <v>0</v>
      </c>
      <c r="N249" s="31">
        <f t="shared" si="60"/>
        <v>-1200423128</v>
      </c>
      <c r="O249" s="36">
        <f t="shared" si="61"/>
        <v>-26.348497958228293</v>
      </c>
      <c r="P249" s="31">
        <v>3514258</v>
      </c>
      <c r="Q249" s="31">
        <v>47155637</v>
      </c>
      <c r="R249" s="31">
        <v>47164160</v>
      </c>
      <c r="S249" s="31">
        <v>19276591</v>
      </c>
      <c r="T249" s="36">
        <f t="shared" si="62"/>
        <v>0.40871269625071238</v>
      </c>
      <c r="U249" s="36">
        <f t="shared" si="63"/>
        <v>-16.688673967591452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5085629</v>
      </c>
      <c r="E250" s="31">
        <v>5085629</v>
      </c>
      <c r="F250" s="31">
        <v>1094617</v>
      </c>
      <c r="G250" s="36">
        <f t="shared" si="56"/>
        <v>0.21523728923206942</v>
      </c>
      <c r="H250" s="31">
        <v>1027343</v>
      </c>
      <c r="I250" s="36">
        <f t="shared" si="57"/>
        <v>0.2020090336908178</v>
      </c>
      <c r="J250" s="31">
        <v>1041116</v>
      </c>
      <c r="K250" s="36">
        <f t="shared" si="58"/>
        <v>0.20471725326405052</v>
      </c>
      <c r="L250" s="31">
        <v>0</v>
      </c>
      <c r="M250" s="36">
        <f t="shared" si="59"/>
        <v>0</v>
      </c>
      <c r="N250" s="31">
        <f t="shared" si="60"/>
        <v>3163076</v>
      </c>
      <c r="O250" s="36">
        <f t="shared" si="61"/>
        <v>0.62196357618693776</v>
      </c>
      <c r="P250" s="31">
        <v>945935</v>
      </c>
      <c r="Q250" s="31">
        <v>6840938</v>
      </c>
      <c r="R250" s="31">
        <v>6840938</v>
      </c>
      <c r="S250" s="31">
        <v>2986925</v>
      </c>
      <c r="T250" s="36">
        <f t="shared" si="62"/>
        <v>0.43662506515919308</v>
      </c>
      <c r="U250" s="36">
        <f t="shared" si="63"/>
        <v>0.10062107861533831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211368963</v>
      </c>
      <c r="E251" s="31">
        <v>187127448</v>
      </c>
      <c r="F251" s="31">
        <v>35767382</v>
      </c>
      <c r="G251" s="36">
        <f t="shared" si="56"/>
        <v>0.16921775785974782</v>
      </c>
      <c r="H251" s="31">
        <v>35029080</v>
      </c>
      <c r="I251" s="36">
        <f t="shared" si="57"/>
        <v>0.16572480416625784</v>
      </c>
      <c r="J251" s="31">
        <v>35612563</v>
      </c>
      <c r="K251" s="36">
        <f t="shared" si="58"/>
        <v>0.19031180823884264</v>
      </c>
      <c r="L251" s="31">
        <v>0</v>
      </c>
      <c r="M251" s="36">
        <f t="shared" si="59"/>
        <v>0</v>
      </c>
      <c r="N251" s="31">
        <f t="shared" si="60"/>
        <v>106409025</v>
      </c>
      <c r="O251" s="36">
        <f t="shared" si="61"/>
        <v>0.5686446651054633</v>
      </c>
      <c r="P251" s="31">
        <v>32590207</v>
      </c>
      <c r="Q251" s="31">
        <v>194334853</v>
      </c>
      <c r="R251" s="31">
        <v>192359669</v>
      </c>
      <c r="S251" s="31">
        <v>85371115</v>
      </c>
      <c r="T251" s="36">
        <f t="shared" si="62"/>
        <v>0.44380984560750103</v>
      </c>
      <c r="U251" s="36">
        <f t="shared" si="63"/>
        <v>9.2738165179496956E-2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546423386</v>
      </c>
      <c r="E254" s="32">
        <f>SUM(E248:E253)</f>
        <v>484100883</v>
      </c>
      <c r="F254" s="32">
        <f>SUM(F248:F253)</f>
        <v>3485981</v>
      </c>
      <c r="G254" s="37">
        <f t="shared" si="56"/>
        <v>6.3796336125335603E-3</v>
      </c>
      <c r="H254" s="32">
        <f>SUM(H248:H253)</f>
        <v>-989072986</v>
      </c>
      <c r="I254" s="37">
        <f t="shared" si="57"/>
        <v>-1.8100853867919922</v>
      </c>
      <c r="J254" s="32">
        <f>SUM(J248:J253)</f>
        <v>40949811</v>
      </c>
      <c r="K254" s="37">
        <f t="shared" si="58"/>
        <v>8.4589416045332849E-2</v>
      </c>
      <c r="L254" s="32">
        <f>SUM(L248:L253)</f>
        <v>0</v>
      </c>
      <c r="M254" s="37">
        <f t="shared" si="59"/>
        <v>0</v>
      </c>
      <c r="N254" s="32">
        <f t="shared" si="60"/>
        <v>-944637194</v>
      </c>
      <c r="O254" s="37">
        <f t="shared" si="61"/>
        <v>-1.9513230138024764</v>
      </c>
      <c r="P254" s="32">
        <f>SUM(P248:P253)</f>
        <v>83116742</v>
      </c>
      <c r="Q254" s="32">
        <f>SUM(Q248:Q253)</f>
        <v>678753023</v>
      </c>
      <c r="R254" s="32">
        <f>SUM(R248:R253)</f>
        <v>684334647</v>
      </c>
      <c r="S254" s="32">
        <f>SUM(S248:S253)</f>
        <v>242030241</v>
      </c>
      <c r="T254" s="37">
        <f t="shared" si="62"/>
        <v>0.35367234738299025</v>
      </c>
      <c r="U254" s="37">
        <f t="shared" si="63"/>
        <v>-0.50732174993095858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1297600939</v>
      </c>
      <c r="E255" s="31">
        <v>1297600939</v>
      </c>
      <c r="F255" s="31">
        <v>340688363</v>
      </c>
      <c r="G255" s="36">
        <f t="shared" si="56"/>
        <v>0.2625524941917447</v>
      </c>
      <c r="H255" s="31">
        <v>325302277</v>
      </c>
      <c r="I255" s="36">
        <f t="shared" si="57"/>
        <v>0.25069516152685212</v>
      </c>
      <c r="J255" s="31">
        <v>363276356</v>
      </c>
      <c r="K255" s="36">
        <f t="shared" si="58"/>
        <v>0.27995999777863911</v>
      </c>
      <c r="L255" s="31">
        <v>0</v>
      </c>
      <c r="M255" s="36">
        <f t="shared" si="59"/>
        <v>0</v>
      </c>
      <c r="N255" s="31">
        <f t="shared" si="60"/>
        <v>1029266996</v>
      </c>
      <c r="O255" s="36">
        <f t="shared" si="61"/>
        <v>0.79320765349723599</v>
      </c>
      <c r="P255" s="31">
        <v>283958101</v>
      </c>
      <c r="Q255" s="31">
        <v>1162509072</v>
      </c>
      <c r="R255" s="31">
        <v>1133009993</v>
      </c>
      <c r="S255" s="31">
        <v>883123102</v>
      </c>
      <c r="T255" s="36">
        <f t="shared" si="62"/>
        <v>0.77944864339779918</v>
      </c>
      <c r="U255" s="36">
        <f t="shared" si="63"/>
        <v>0.27933084043268774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83860385</v>
      </c>
      <c r="E256" s="31">
        <v>83860385</v>
      </c>
      <c r="F256" s="31">
        <v>21603580</v>
      </c>
      <c r="G256" s="36">
        <f t="shared" si="56"/>
        <v>0.25761365154715188</v>
      </c>
      <c r="H256" s="31">
        <v>18199267</v>
      </c>
      <c r="I256" s="36">
        <f t="shared" si="57"/>
        <v>0.21701864354665198</v>
      </c>
      <c r="J256" s="31">
        <v>21936206</v>
      </c>
      <c r="K256" s="36">
        <f t="shared" si="58"/>
        <v>0.26158007741080608</v>
      </c>
      <c r="L256" s="31">
        <v>0</v>
      </c>
      <c r="M256" s="36">
        <f t="shared" si="59"/>
        <v>0</v>
      </c>
      <c r="N256" s="31">
        <f t="shared" si="60"/>
        <v>61739053</v>
      </c>
      <c r="O256" s="36">
        <f t="shared" si="61"/>
        <v>0.73621237250460991</v>
      </c>
      <c r="P256" s="31">
        <v>12157908</v>
      </c>
      <c r="Q256" s="31">
        <v>72341212</v>
      </c>
      <c r="R256" s="31">
        <v>72341212</v>
      </c>
      <c r="S256" s="31">
        <v>53666323</v>
      </c>
      <c r="T256" s="36">
        <f t="shared" si="62"/>
        <v>0.74184992919388748</v>
      </c>
      <c r="U256" s="36">
        <f t="shared" si="63"/>
        <v>0.80427471568299413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1118917533</v>
      </c>
      <c r="E257" s="31">
        <v>1295425567</v>
      </c>
      <c r="F257" s="31">
        <v>370161144</v>
      </c>
      <c r="G257" s="36">
        <f t="shared" si="56"/>
        <v>0.33082075584921594</v>
      </c>
      <c r="H257" s="31">
        <v>253003200</v>
      </c>
      <c r="I257" s="36">
        <f t="shared" si="57"/>
        <v>0.22611425108484737</v>
      </c>
      <c r="J257" s="31">
        <v>156670698</v>
      </c>
      <c r="K257" s="36">
        <f t="shared" si="58"/>
        <v>0.12094148980155184</v>
      </c>
      <c r="L257" s="31">
        <v>0</v>
      </c>
      <c r="M257" s="36">
        <f t="shared" si="59"/>
        <v>0</v>
      </c>
      <c r="N257" s="31">
        <f t="shared" si="60"/>
        <v>779835042</v>
      </c>
      <c r="O257" s="36">
        <f t="shared" si="61"/>
        <v>0.60199139330403539</v>
      </c>
      <c r="P257" s="31">
        <v>199064628</v>
      </c>
      <c r="Q257" s="31">
        <v>1008215172</v>
      </c>
      <c r="R257" s="31">
        <v>1059022273</v>
      </c>
      <c r="S257" s="31">
        <v>728565182</v>
      </c>
      <c r="T257" s="36">
        <f t="shared" si="62"/>
        <v>0.68796020685770787</v>
      </c>
      <c r="U257" s="36">
        <f t="shared" si="63"/>
        <v>-0.21296566057933708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2500378857</v>
      </c>
      <c r="E259" s="32">
        <f>SUM(E255:E258)</f>
        <v>2676886891</v>
      </c>
      <c r="F259" s="32">
        <f>SUM(F255:F258)</f>
        <v>732453087</v>
      </c>
      <c r="G259" s="37">
        <f t="shared" si="56"/>
        <v>0.29293684233069006</v>
      </c>
      <c r="H259" s="32">
        <f>SUM(H255:H258)</f>
        <v>596504744</v>
      </c>
      <c r="I259" s="37">
        <f t="shared" si="57"/>
        <v>0.23856574467906724</v>
      </c>
      <c r="J259" s="32">
        <f>SUM(J255:J258)</f>
        <v>541883260</v>
      </c>
      <c r="K259" s="37">
        <f t="shared" si="58"/>
        <v>0.20243039099704718</v>
      </c>
      <c r="L259" s="32">
        <f>SUM(L255:L258)</f>
        <v>0</v>
      </c>
      <c r="M259" s="37">
        <f t="shared" si="59"/>
        <v>0</v>
      </c>
      <c r="N259" s="32">
        <f t="shared" si="60"/>
        <v>1870841091</v>
      </c>
      <c r="O259" s="37">
        <f t="shared" si="61"/>
        <v>0.6988868664156046</v>
      </c>
      <c r="P259" s="32">
        <f>SUM(P255:P258)</f>
        <v>495180637</v>
      </c>
      <c r="Q259" s="32">
        <f>SUM(Q255:Q258)</f>
        <v>2243065456</v>
      </c>
      <c r="R259" s="32">
        <f>SUM(R255:R258)</f>
        <v>2264373478</v>
      </c>
      <c r="S259" s="32">
        <f>SUM(S255:S258)</f>
        <v>1665354607</v>
      </c>
      <c r="T259" s="37">
        <f t="shared" si="62"/>
        <v>0.73545933264989427</v>
      </c>
      <c r="U259" s="37">
        <f t="shared" si="63"/>
        <v>9.4314315848339714E-2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7323434834</v>
      </c>
      <c r="E260" s="32">
        <f>SUM(E234:E239,E241:E246,E248:E253,E255:E258)</f>
        <v>7154006205</v>
      </c>
      <c r="F260" s="32">
        <f>SUM(F234:F239,F241:F246,F248:F253,F255:F258)</f>
        <v>1698985719</v>
      </c>
      <c r="G260" s="37">
        <f t="shared" si="56"/>
        <v>0.2319930138672413</v>
      </c>
      <c r="H260" s="32">
        <f>SUM(H234:H239,H241:H246,H248:H253,H255:H258)</f>
        <v>316553921</v>
      </c>
      <c r="I260" s="37">
        <f t="shared" si="57"/>
        <v>4.322478839169254E-2</v>
      </c>
      <c r="J260" s="32">
        <f>SUM(J234:J239,J241:J246,J248:J253,J255:J258)</f>
        <v>1249944081</v>
      </c>
      <c r="K260" s="37">
        <f t="shared" si="58"/>
        <v>0.17471945720796311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3265483721</v>
      </c>
      <c r="O260" s="37">
        <f t="shared" si="61"/>
        <v>0.4564552542207363</v>
      </c>
      <c r="P260" s="32">
        <f>SUM(P234:P239,P241:P246,P248:P253,P255:P258)</f>
        <v>1360298801</v>
      </c>
      <c r="Q260" s="32">
        <f>SUM(Q234:Q239,Q241:Q246,Q248:Q253,Q255:Q258)</f>
        <v>8152810563</v>
      </c>
      <c r="R260" s="32">
        <f>SUM(R234:R239,R241:R246,R248:R253,R255:R258)</f>
        <v>7391328635</v>
      </c>
      <c r="S260" s="32">
        <f>SUM(S234:S239,S241:S246,S248:S253,S255:S258)</f>
        <v>4429728951</v>
      </c>
      <c r="T260" s="37">
        <f t="shared" si="62"/>
        <v>0.59931430054726553</v>
      </c>
      <c r="U260" s="37">
        <f t="shared" si="63"/>
        <v>-8.1125352693742436E-2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13721975</v>
      </c>
      <c r="E263" s="31">
        <v>19252250</v>
      </c>
      <c r="F263" s="31">
        <v>2523395</v>
      </c>
      <c r="G263" s="36">
        <f t="shared" ref="G263:G299" si="64">IF(($D263     =0),0,($F263     /$D263     ))</f>
        <v>0.18389444668132685</v>
      </c>
      <c r="H263" s="31">
        <v>4175901</v>
      </c>
      <c r="I263" s="36">
        <f t="shared" ref="I263:I299" si="65">IF(($D263     =0),0,($H263     /$D263     ))</f>
        <v>0.30432215479185759</v>
      </c>
      <c r="J263" s="31">
        <v>2663085</v>
      </c>
      <c r="K263" s="36">
        <f t="shared" ref="K263:K299" si="66">IF(($E263     =0),0,($J263     /$E263     ))</f>
        <v>0.13832590995857627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9362381</v>
      </c>
      <c r="O263" s="36">
        <f t="shared" ref="O263:O299" si="69">IF(($E263     =0),0,($N263     /$E263     ))</f>
        <v>0.48630061421392307</v>
      </c>
      <c r="P263" s="31">
        <v>2410136</v>
      </c>
      <c r="Q263" s="31">
        <v>11308428</v>
      </c>
      <c r="R263" s="31">
        <v>13426427</v>
      </c>
      <c r="S263" s="31">
        <v>6991038</v>
      </c>
      <c r="T263" s="36">
        <f t="shared" ref="T263:T299" si="70">IF(($R263     =0),0,($S263     /$R263     ))</f>
        <v>0.52069236290488896</v>
      </c>
      <c r="U263" s="36">
        <f t="shared" ref="U263:U299" si="71">IF(($P263     =0),0,(($J263     /$P263     )-1))</f>
        <v>0.10495216867429891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253765380</v>
      </c>
      <c r="E264" s="31">
        <v>274005380</v>
      </c>
      <c r="F264" s="31">
        <v>79526063</v>
      </c>
      <c r="G264" s="36">
        <f t="shared" si="64"/>
        <v>0.31338420946151124</v>
      </c>
      <c r="H264" s="31">
        <v>71067397</v>
      </c>
      <c r="I264" s="36">
        <f t="shared" si="65"/>
        <v>0.28005158544479158</v>
      </c>
      <c r="J264" s="31">
        <v>70047621</v>
      </c>
      <c r="K264" s="36">
        <f t="shared" si="66"/>
        <v>0.25564323226062202</v>
      </c>
      <c r="L264" s="31">
        <v>0</v>
      </c>
      <c r="M264" s="36">
        <f t="shared" si="67"/>
        <v>0</v>
      </c>
      <c r="N264" s="31">
        <f t="shared" si="68"/>
        <v>220641081</v>
      </c>
      <c r="O264" s="36">
        <f t="shared" si="69"/>
        <v>0.80524360872038347</v>
      </c>
      <c r="P264" s="31">
        <v>53300312</v>
      </c>
      <c r="Q264" s="31">
        <v>235780056</v>
      </c>
      <c r="R264" s="31">
        <v>242782286</v>
      </c>
      <c r="S264" s="31">
        <v>190133967</v>
      </c>
      <c r="T264" s="36">
        <f t="shared" si="70"/>
        <v>0.78314596230467981</v>
      </c>
      <c r="U264" s="36">
        <f t="shared" si="71"/>
        <v>0.31420658475695218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316775906</v>
      </c>
      <c r="E265" s="31">
        <v>329332728</v>
      </c>
      <c r="F265" s="31">
        <v>72620571</v>
      </c>
      <c r="G265" s="36">
        <f t="shared" si="64"/>
        <v>0.22924903575210673</v>
      </c>
      <c r="H265" s="31">
        <v>86613340</v>
      </c>
      <c r="I265" s="36">
        <f t="shared" si="65"/>
        <v>0.27342148932248656</v>
      </c>
      <c r="J265" s="31">
        <v>55272621</v>
      </c>
      <c r="K265" s="36">
        <f t="shared" si="66"/>
        <v>0.16783215362671153</v>
      </c>
      <c r="L265" s="31">
        <v>0</v>
      </c>
      <c r="M265" s="36">
        <f t="shared" si="67"/>
        <v>0</v>
      </c>
      <c r="N265" s="31">
        <f t="shared" si="68"/>
        <v>214506532</v>
      </c>
      <c r="O265" s="36">
        <f t="shared" si="69"/>
        <v>0.6513368206757757</v>
      </c>
      <c r="P265" s="31">
        <v>67307063</v>
      </c>
      <c r="Q265" s="31">
        <v>267248513</v>
      </c>
      <c r="R265" s="31">
        <v>266397808</v>
      </c>
      <c r="S265" s="31">
        <v>196421786</v>
      </c>
      <c r="T265" s="36">
        <f t="shared" si="70"/>
        <v>0.73732508339558112</v>
      </c>
      <c r="U265" s="36">
        <f t="shared" si="71"/>
        <v>-0.17879909572045949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584263261</v>
      </c>
      <c r="E267" s="32">
        <f>SUM(E263:E266)</f>
        <v>622590358</v>
      </c>
      <c r="F267" s="32">
        <f>SUM(F263:F266)</f>
        <v>154670029</v>
      </c>
      <c r="G267" s="37">
        <f t="shared" si="64"/>
        <v>0.2647266041258069</v>
      </c>
      <c r="H267" s="32">
        <f>SUM(H263:H266)</f>
        <v>161856638</v>
      </c>
      <c r="I267" s="37">
        <f t="shared" si="65"/>
        <v>0.27702689661330598</v>
      </c>
      <c r="J267" s="32">
        <f>SUM(J263:J266)</f>
        <v>127983327</v>
      </c>
      <c r="K267" s="37">
        <f t="shared" si="66"/>
        <v>0.20556586743670707</v>
      </c>
      <c r="L267" s="32">
        <f>SUM(L263:L266)</f>
        <v>0</v>
      </c>
      <c r="M267" s="37">
        <f t="shared" si="67"/>
        <v>0</v>
      </c>
      <c r="N267" s="32">
        <f t="shared" si="68"/>
        <v>444509994</v>
      </c>
      <c r="O267" s="37">
        <f t="shared" si="69"/>
        <v>0.71396864453207609</v>
      </c>
      <c r="P267" s="32">
        <f>SUM(P263:P266)</f>
        <v>123017511</v>
      </c>
      <c r="Q267" s="32">
        <f>SUM(Q263:Q266)</f>
        <v>514336997</v>
      </c>
      <c r="R267" s="32">
        <f>SUM(R263:R266)</f>
        <v>522606521</v>
      </c>
      <c r="S267" s="32">
        <f>SUM(S263:S266)</f>
        <v>393546791</v>
      </c>
      <c r="T267" s="37">
        <f t="shared" si="70"/>
        <v>0.75304607804539814</v>
      </c>
      <c r="U267" s="37">
        <f t="shared" si="71"/>
        <v>4.0366740959342007E-2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29444252</v>
      </c>
      <c r="E268" s="31">
        <v>29759981</v>
      </c>
      <c r="F268" s="31">
        <v>3174776</v>
      </c>
      <c r="G268" s="36">
        <f t="shared" si="64"/>
        <v>0.10782328584879657</v>
      </c>
      <c r="H268" s="31">
        <v>2583623</v>
      </c>
      <c r="I268" s="36">
        <f t="shared" si="65"/>
        <v>8.7746260288765365E-2</v>
      </c>
      <c r="J268" s="31">
        <v>5175491</v>
      </c>
      <c r="K268" s="36">
        <f t="shared" si="66"/>
        <v>0.17390773871797835</v>
      </c>
      <c r="L268" s="31">
        <v>0</v>
      </c>
      <c r="M268" s="36">
        <f t="shared" si="67"/>
        <v>0</v>
      </c>
      <c r="N268" s="31">
        <f t="shared" si="68"/>
        <v>10933890</v>
      </c>
      <c r="O268" s="36">
        <f t="shared" si="69"/>
        <v>0.36740245230667318</v>
      </c>
      <c r="P268" s="31">
        <v>4025738</v>
      </c>
      <c r="Q268" s="31">
        <v>42895843</v>
      </c>
      <c r="R268" s="31">
        <v>26690601</v>
      </c>
      <c r="S268" s="31">
        <v>13885079</v>
      </c>
      <c r="T268" s="36">
        <f t="shared" si="70"/>
        <v>0.52022354236234691</v>
      </c>
      <c r="U268" s="36">
        <f t="shared" si="71"/>
        <v>0.28560055324017619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226672017</v>
      </c>
      <c r="E269" s="31">
        <v>253878748</v>
      </c>
      <c r="F269" s="31">
        <v>34053165</v>
      </c>
      <c r="G269" s="36">
        <f t="shared" si="64"/>
        <v>0.15023100535607797</v>
      </c>
      <c r="H269" s="31">
        <v>42921580</v>
      </c>
      <c r="I269" s="36">
        <f t="shared" si="65"/>
        <v>0.18935544214087971</v>
      </c>
      <c r="J269" s="31">
        <v>61237050</v>
      </c>
      <c r="K269" s="36">
        <f t="shared" si="66"/>
        <v>0.24120589250739491</v>
      </c>
      <c r="L269" s="31">
        <v>0</v>
      </c>
      <c r="M269" s="36">
        <f t="shared" si="67"/>
        <v>0</v>
      </c>
      <c r="N269" s="31">
        <f t="shared" si="68"/>
        <v>138211795</v>
      </c>
      <c r="O269" s="36">
        <f t="shared" si="69"/>
        <v>0.54440080585240636</v>
      </c>
      <c r="P269" s="31">
        <v>19994732</v>
      </c>
      <c r="Q269" s="31">
        <v>198275207</v>
      </c>
      <c r="R269" s="31">
        <v>209163135</v>
      </c>
      <c r="S269" s="31">
        <v>123647593</v>
      </c>
      <c r="T269" s="36">
        <f t="shared" si="70"/>
        <v>0.59115385223117833</v>
      </c>
      <c r="U269" s="36">
        <f t="shared" si="71"/>
        <v>2.0626592044344481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13490208</v>
      </c>
      <c r="E270" s="31">
        <v>18655481</v>
      </c>
      <c r="F270" s="31">
        <v>3493035</v>
      </c>
      <c r="G270" s="36">
        <f t="shared" si="64"/>
        <v>0.25893114472363954</v>
      </c>
      <c r="H270" s="31">
        <v>4282721</v>
      </c>
      <c r="I270" s="36">
        <f t="shared" si="65"/>
        <v>0.31746886334146962</v>
      </c>
      <c r="J270" s="31">
        <v>5110256</v>
      </c>
      <c r="K270" s="36">
        <f t="shared" si="66"/>
        <v>0.27392786066464864</v>
      </c>
      <c r="L270" s="31">
        <v>0</v>
      </c>
      <c r="M270" s="36">
        <f t="shared" si="67"/>
        <v>0</v>
      </c>
      <c r="N270" s="31">
        <f t="shared" si="68"/>
        <v>12886012</v>
      </c>
      <c r="O270" s="36">
        <f t="shared" si="69"/>
        <v>0.6907359826315923</v>
      </c>
      <c r="P270" s="31">
        <v>2960178</v>
      </c>
      <c r="Q270" s="31">
        <v>12203186</v>
      </c>
      <c r="R270" s="31">
        <v>12193820</v>
      </c>
      <c r="S270" s="31">
        <v>8613803</v>
      </c>
      <c r="T270" s="36">
        <f t="shared" si="70"/>
        <v>0.70640726203929527</v>
      </c>
      <c r="U270" s="36">
        <f t="shared" si="71"/>
        <v>0.72633402450798568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50732347</v>
      </c>
      <c r="E271" s="31">
        <v>55963541</v>
      </c>
      <c r="F271" s="31">
        <v>8550134</v>
      </c>
      <c r="G271" s="36">
        <f t="shared" si="64"/>
        <v>0.16853417012226932</v>
      </c>
      <c r="H271" s="31">
        <v>9792572</v>
      </c>
      <c r="I271" s="36">
        <f t="shared" si="65"/>
        <v>0.19302422574693814</v>
      </c>
      <c r="J271" s="31">
        <v>15875583</v>
      </c>
      <c r="K271" s="36">
        <f t="shared" si="66"/>
        <v>0.28367724265339106</v>
      </c>
      <c r="L271" s="31">
        <v>0</v>
      </c>
      <c r="M271" s="36">
        <f t="shared" si="67"/>
        <v>0</v>
      </c>
      <c r="N271" s="31">
        <f t="shared" si="68"/>
        <v>34218289</v>
      </c>
      <c r="O271" s="36">
        <f t="shared" si="69"/>
        <v>0.61143895451504759</v>
      </c>
      <c r="P271" s="31">
        <v>9423855</v>
      </c>
      <c r="Q271" s="31">
        <v>46187164</v>
      </c>
      <c r="R271" s="31">
        <v>46187164</v>
      </c>
      <c r="S271" s="31">
        <v>29050368</v>
      </c>
      <c r="T271" s="36">
        <f t="shared" si="70"/>
        <v>0.62897059451409487</v>
      </c>
      <c r="U271" s="36">
        <f t="shared" si="71"/>
        <v>0.68461664573574188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24638585</v>
      </c>
      <c r="E272" s="31">
        <v>27301338</v>
      </c>
      <c r="F272" s="31">
        <v>9801416</v>
      </c>
      <c r="G272" s="36">
        <f t="shared" si="64"/>
        <v>0.39780758513526648</v>
      </c>
      <c r="H272" s="31">
        <v>3962710</v>
      </c>
      <c r="I272" s="36">
        <f t="shared" si="65"/>
        <v>0.16083350565789392</v>
      </c>
      <c r="J272" s="31">
        <v>6190663</v>
      </c>
      <c r="K272" s="36">
        <f t="shared" si="66"/>
        <v>0.22675309906056618</v>
      </c>
      <c r="L272" s="31">
        <v>0</v>
      </c>
      <c r="M272" s="36">
        <f t="shared" si="67"/>
        <v>0</v>
      </c>
      <c r="N272" s="31">
        <f t="shared" si="68"/>
        <v>19954789</v>
      </c>
      <c r="O272" s="36">
        <f t="shared" si="69"/>
        <v>0.73090882945004376</v>
      </c>
      <c r="P272" s="31">
        <v>6807401</v>
      </c>
      <c r="Q272" s="31">
        <v>22698272</v>
      </c>
      <c r="R272" s="31">
        <v>22698272</v>
      </c>
      <c r="S272" s="31">
        <v>19701946</v>
      </c>
      <c r="T272" s="36">
        <f t="shared" si="70"/>
        <v>0.86799321111316319</v>
      </c>
      <c r="U272" s="36">
        <f t="shared" si="71"/>
        <v>-9.0598159268125977E-2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22649691</v>
      </c>
      <c r="E273" s="31">
        <v>22649691</v>
      </c>
      <c r="F273" s="31">
        <v>3318502</v>
      </c>
      <c r="G273" s="36">
        <f t="shared" si="64"/>
        <v>0.14651422838395456</v>
      </c>
      <c r="H273" s="31">
        <v>2387630</v>
      </c>
      <c r="I273" s="36">
        <f t="shared" si="65"/>
        <v>0.10541556615496432</v>
      </c>
      <c r="J273" s="31">
        <v>6010586</v>
      </c>
      <c r="K273" s="36">
        <f t="shared" si="66"/>
        <v>0.26537165562214515</v>
      </c>
      <c r="L273" s="31">
        <v>0</v>
      </c>
      <c r="M273" s="36">
        <f t="shared" si="67"/>
        <v>0</v>
      </c>
      <c r="N273" s="31">
        <f t="shared" si="68"/>
        <v>11716718</v>
      </c>
      <c r="O273" s="36">
        <f t="shared" si="69"/>
        <v>0.51730145016106399</v>
      </c>
      <c r="P273" s="31">
        <v>4518542</v>
      </c>
      <c r="Q273" s="31">
        <v>17814751</v>
      </c>
      <c r="R273" s="31">
        <v>17814751</v>
      </c>
      <c r="S273" s="31">
        <v>10852647</v>
      </c>
      <c r="T273" s="36">
        <f t="shared" si="70"/>
        <v>0.60919442545113311</v>
      </c>
      <c r="U273" s="36">
        <f t="shared" si="71"/>
        <v>0.3302047430343682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367627100</v>
      </c>
      <c r="E275" s="32">
        <f>SUM(E268:E274)</f>
        <v>408208780</v>
      </c>
      <c r="F275" s="32">
        <f>SUM(F268:F274)</f>
        <v>62391028</v>
      </c>
      <c r="G275" s="37">
        <f t="shared" si="64"/>
        <v>0.16971280952900372</v>
      </c>
      <c r="H275" s="32">
        <f>SUM(H268:H274)</f>
        <v>65930836</v>
      </c>
      <c r="I275" s="37">
        <f t="shared" si="65"/>
        <v>0.17934161001732463</v>
      </c>
      <c r="J275" s="32">
        <f>SUM(J268:J274)</f>
        <v>99599629</v>
      </c>
      <c r="K275" s="37">
        <f t="shared" si="66"/>
        <v>0.24399188327110455</v>
      </c>
      <c r="L275" s="32">
        <f>SUM(L268:L274)</f>
        <v>0</v>
      </c>
      <c r="M275" s="37">
        <f t="shared" si="67"/>
        <v>0</v>
      </c>
      <c r="N275" s="32">
        <f t="shared" si="68"/>
        <v>227921493</v>
      </c>
      <c r="O275" s="37">
        <f t="shared" si="69"/>
        <v>0.55834539619652468</v>
      </c>
      <c r="P275" s="32">
        <f>SUM(P268:P274)</f>
        <v>47730446</v>
      </c>
      <c r="Q275" s="32">
        <f>SUM(Q268:Q274)</f>
        <v>340074423</v>
      </c>
      <c r="R275" s="32">
        <f>SUM(R268:R274)</f>
        <v>334747743</v>
      </c>
      <c r="S275" s="32">
        <f>SUM(S268:S274)</f>
        <v>205751436</v>
      </c>
      <c r="T275" s="37">
        <f t="shared" si="70"/>
        <v>0.61464622332046615</v>
      </c>
      <c r="U275" s="37">
        <f t="shared" si="71"/>
        <v>1.0867106291024391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81223500</v>
      </c>
      <c r="E277" s="31">
        <v>92836600</v>
      </c>
      <c r="F277" s="31">
        <v>24373058</v>
      </c>
      <c r="G277" s="36">
        <f t="shared" si="64"/>
        <v>0.30007396874057385</v>
      </c>
      <c r="H277" s="31">
        <v>19086717</v>
      </c>
      <c r="I277" s="36">
        <f t="shared" si="65"/>
        <v>0.23499008291935217</v>
      </c>
      <c r="J277" s="31">
        <v>21198419</v>
      </c>
      <c r="K277" s="36">
        <f t="shared" si="66"/>
        <v>0.22834118224924221</v>
      </c>
      <c r="L277" s="31">
        <v>0</v>
      </c>
      <c r="M277" s="36">
        <f t="shared" si="67"/>
        <v>0</v>
      </c>
      <c r="N277" s="31">
        <f t="shared" si="68"/>
        <v>64658194</v>
      </c>
      <c r="O277" s="36">
        <f t="shared" si="69"/>
        <v>0.6964730935859349</v>
      </c>
      <c r="P277" s="31">
        <v>16529314</v>
      </c>
      <c r="Q277" s="31">
        <v>70291197</v>
      </c>
      <c r="R277" s="31">
        <v>74471379</v>
      </c>
      <c r="S277" s="31">
        <v>51458392</v>
      </c>
      <c r="T277" s="36">
        <f t="shared" si="70"/>
        <v>0.69098212885248167</v>
      </c>
      <c r="U277" s="36">
        <f t="shared" si="71"/>
        <v>0.28247421520336546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155973019</v>
      </c>
      <c r="E278" s="31">
        <v>164717694</v>
      </c>
      <c r="F278" s="31">
        <v>6169842</v>
      </c>
      <c r="G278" s="36">
        <f t="shared" si="64"/>
        <v>3.9557110835945285E-2</v>
      </c>
      <c r="H278" s="31">
        <v>17313265</v>
      </c>
      <c r="I278" s="36">
        <f t="shared" si="65"/>
        <v>0.11100166625613626</v>
      </c>
      <c r="J278" s="31">
        <v>15125672</v>
      </c>
      <c r="K278" s="36">
        <f t="shared" si="66"/>
        <v>9.1827851839645105E-2</v>
      </c>
      <c r="L278" s="31">
        <v>0</v>
      </c>
      <c r="M278" s="36">
        <f t="shared" si="67"/>
        <v>0</v>
      </c>
      <c r="N278" s="31">
        <f t="shared" si="68"/>
        <v>38608779</v>
      </c>
      <c r="O278" s="36">
        <f t="shared" si="69"/>
        <v>0.23439363472390526</v>
      </c>
      <c r="P278" s="31">
        <v>4787939</v>
      </c>
      <c r="Q278" s="31">
        <v>0</v>
      </c>
      <c r="R278" s="31">
        <v>139985059</v>
      </c>
      <c r="S278" s="31">
        <v>5086154</v>
      </c>
      <c r="T278" s="36">
        <f t="shared" si="70"/>
        <v>3.6333548996825442E-2</v>
      </c>
      <c r="U278" s="36">
        <f t="shared" si="71"/>
        <v>2.1591196128438561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16460922</v>
      </c>
      <c r="E279" s="31">
        <v>16472922</v>
      </c>
      <c r="F279" s="31">
        <v>14763107</v>
      </c>
      <c r="G279" s="36">
        <f t="shared" si="64"/>
        <v>0.89685784307829175</v>
      </c>
      <c r="H279" s="31">
        <v>6610113</v>
      </c>
      <c r="I279" s="36">
        <f t="shared" si="65"/>
        <v>0.40156395856805593</v>
      </c>
      <c r="J279" s="31">
        <v>4505589</v>
      </c>
      <c r="K279" s="36">
        <f t="shared" si="66"/>
        <v>0.27351486275476811</v>
      </c>
      <c r="L279" s="31">
        <v>0</v>
      </c>
      <c r="M279" s="36">
        <f t="shared" si="67"/>
        <v>0</v>
      </c>
      <c r="N279" s="31">
        <f t="shared" si="68"/>
        <v>25878809</v>
      </c>
      <c r="O279" s="36">
        <f t="shared" si="69"/>
        <v>1.5709908053956669</v>
      </c>
      <c r="P279" s="31">
        <v>1968501</v>
      </c>
      <c r="Q279" s="31">
        <v>14468357</v>
      </c>
      <c r="R279" s="31">
        <v>14818444</v>
      </c>
      <c r="S279" s="31">
        <v>1968501</v>
      </c>
      <c r="T279" s="36">
        <f t="shared" si="70"/>
        <v>0.13284127537277193</v>
      </c>
      <c r="U279" s="36">
        <f t="shared" si="71"/>
        <v>1.2888426269531994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15307425</v>
      </c>
      <c r="E280" s="31">
        <v>15307425</v>
      </c>
      <c r="F280" s="31">
        <v>2518879</v>
      </c>
      <c r="G280" s="36">
        <f t="shared" si="64"/>
        <v>0.16455275789363658</v>
      </c>
      <c r="H280" s="31">
        <v>2164038</v>
      </c>
      <c r="I280" s="36">
        <f t="shared" si="65"/>
        <v>0.14137178526107427</v>
      </c>
      <c r="J280" s="31">
        <v>3029425</v>
      </c>
      <c r="K280" s="36">
        <f t="shared" si="66"/>
        <v>0.19790559156749093</v>
      </c>
      <c r="L280" s="31">
        <v>0</v>
      </c>
      <c r="M280" s="36">
        <f t="shared" si="67"/>
        <v>0</v>
      </c>
      <c r="N280" s="31">
        <f t="shared" si="68"/>
        <v>7712342</v>
      </c>
      <c r="O280" s="36">
        <f t="shared" si="69"/>
        <v>0.50383013472220184</v>
      </c>
      <c r="P280" s="31">
        <v>2658544</v>
      </c>
      <c r="Q280" s="31">
        <v>11586687</v>
      </c>
      <c r="R280" s="31">
        <v>12886687</v>
      </c>
      <c r="S280" s="31">
        <v>5789495</v>
      </c>
      <c r="T280" s="36">
        <f t="shared" si="70"/>
        <v>0.44926170706249013</v>
      </c>
      <c r="U280" s="36">
        <f t="shared" si="71"/>
        <v>0.1395053081686819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28362844</v>
      </c>
      <c r="E281" s="31">
        <v>26114875</v>
      </c>
      <c r="F281" s="31">
        <v>4242390</v>
      </c>
      <c r="G281" s="36">
        <f t="shared" si="64"/>
        <v>0.14957562083689491</v>
      </c>
      <c r="H281" s="31">
        <v>4087595</v>
      </c>
      <c r="I281" s="36">
        <f t="shared" si="65"/>
        <v>0.14411795234638669</v>
      </c>
      <c r="J281" s="31">
        <v>-2263353</v>
      </c>
      <c r="K281" s="36">
        <f t="shared" si="66"/>
        <v>-8.666911099517037E-2</v>
      </c>
      <c r="L281" s="31">
        <v>0</v>
      </c>
      <c r="M281" s="36">
        <f t="shared" si="67"/>
        <v>0</v>
      </c>
      <c r="N281" s="31">
        <f t="shared" si="68"/>
        <v>6066632</v>
      </c>
      <c r="O281" s="36">
        <f t="shared" si="69"/>
        <v>0.23230561126561011</v>
      </c>
      <c r="P281" s="31">
        <v>6255370</v>
      </c>
      <c r="Q281" s="31">
        <v>19579524</v>
      </c>
      <c r="R281" s="31">
        <v>24511248</v>
      </c>
      <c r="S281" s="31">
        <v>13312000</v>
      </c>
      <c r="T281" s="36">
        <f t="shared" si="70"/>
        <v>0.54309760155827236</v>
      </c>
      <c r="U281" s="36">
        <f t="shared" si="71"/>
        <v>-1.3618255994449568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35408252</v>
      </c>
      <c r="E282" s="31">
        <v>36167761</v>
      </c>
      <c r="F282" s="31">
        <v>7337326</v>
      </c>
      <c r="G282" s="36">
        <f t="shared" si="64"/>
        <v>0.20722079135677185</v>
      </c>
      <c r="H282" s="31">
        <v>13575162</v>
      </c>
      <c r="I282" s="36">
        <f t="shared" si="65"/>
        <v>0.38338978156843212</v>
      </c>
      <c r="J282" s="31">
        <v>6501519</v>
      </c>
      <c r="K282" s="36">
        <f t="shared" si="66"/>
        <v>0.17976006311256038</v>
      </c>
      <c r="L282" s="31">
        <v>0</v>
      </c>
      <c r="M282" s="36">
        <f t="shared" si="67"/>
        <v>0</v>
      </c>
      <c r="N282" s="31">
        <f t="shared" si="68"/>
        <v>27414007</v>
      </c>
      <c r="O282" s="36">
        <f t="shared" si="69"/>
        <v>0.75796804231259984</v>
      </c>
      <c r="P282" s="31">
        <v>5769658</v>
      </c>
      <c r="Q282" s="31">
        <v>33771097</v>
      </c>
      <c r="R282" s="31">
        <v>32047991</v>
      </c>
      <c r="S282" s="31">
        <v>17767362</v>
      </c>
      <c r="T282" s="36">
        <f t="shared" si="70"/>
        <v>0.55439862049387123</v>
      </c>
      <c r="U282" s="36">
        <f t="shared" si="71"/>
        <v>0.126846513259538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86228813</v>
      </c>
      <c r="E283" s="31">
        <v>86092843</v>
      </c>
      <c r="F283" s="31">
        <v>20932101</v>
      </c>
      <c r="G283" s="36">
        <f t="shared" si="64"/>
        <v>0.24275065690629419</v>
      </c>
      <c r="H283" s="31">
        <v>15677207</v>
      </c>
      <c r="I283" s="36">
        <f t="shared" si="65"/>
        <v>0.18180937965596256</v>
      </c>
      <c r="J283" s="31">
        <v>30383771</v>
      </c>
      <c r="K283" s="36">
        <f t="shared" si="66"/>
        <v>0.35291866247232651</v>
      </c>
      <c r="L283" s="31">
        <v>0</v>
      </c>
      <c r="M283" s="36">
        <f t="shared" si="67"/>
        <v>0</v>
      </c>
      <c r="N283" s="31">
        <f t="shared" si="68"/>
        <v>66993079</v>
      </c>
      <c r="O283" s="36">
        <f t="shared" si="69"/>
        <v>0.77814922432053968</v>
      </c>
      <c r="P283" s="31">
        <v>32763306</v>
      </c>
      <c r="Q283" s="31">
        <v>78598104</v>
      </c>
      <c r="R283" s="31">
        <v>82697704</v>
      </c>
      <c r="S283" s="31">
        <v>110325496</v>
      </c>
      <c r="T283" s="36">
        <f t="shared" si="70"/>
        <v>1.3340817297660403</v>
      </c>
      <c r="U283" s="36">
        <f t="shared" si="71"/>
        <v>-7.2628049196256317E-2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418964775</v>
      </c>
      <c r="E285" s="32">
        <f>SUM(E276:E284)</f>
        <v>437710120</v>
      </c>
      <c r="F285" s="32">
        <f>SUM(F276:F284)</f>
        <v>80336703</v>
      </c>
      <c r="G285" s="37">
        <f t="shared" si="64"/>
        <v>0.19175049501476585</v>
      </c>
      <c r="H285" s="32">
        <f>SUM(H276:H284)</f>
        <v>78514097</v>
      </c>
      <c r="I285" s="37">
        <f t="shared" si="65"/>
        <v>0.18740023430370728</v>
      </c>
      <c r="J285" s="32">
        <f>SUM(J276:J284)</f>
        <v>78481042</v>
      </c>
      <c r="K285" s="37">
        <f t="shared" si="66"/>
        <v>0.17929912609742721</v>
      </c>
      <c r="L285" s="32">
        <f>SUM(L276:L284)</f>
        <v>0</v>
      </c>
      <c r="M285" s="37">
        <f t="shared" si="67"/>
        <v>0</v>
      </c>
      <c r="N285" s="32">
        <f t="shared" si="68"/>
        <v>237331842</v>
      </c>
      <c r="O285" s="37">
        <f t="shared" si="69"/>
        <v>0.54221237105507181</v>
      </c>
      <c r="P285" s="32">
        <f>SUM(P276:P284)</f>
        <v>70732632</v>
      </c>
      <c r="Q285" s="32">
        <f>SUM(Q276:Q284)</f>
        <v>228294966</v>
      </c>
      <c r="R285" s="32">
        <f>SUM(R276:R284)</f>
        <v>381418512</v>
      </c>
      <c r="S285" s="32">
        <f>SUM(S276:S284)</f>
        <v>205707400</v>
      </c>
      <c r="T285" s="37">
        <f t="shared" si="70"/>
        <v>0.53932201381982214</v>
      </c>
      <c r="U285" s="37">
        <f t="shared" si="71"/>
        <v>0.1095450541130718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304042675</v>
      </c>
      <c r="E286" s="31">
        <v>304042675</v>
      </c>
      <c r="F286" s="31">
        <v>29766228</v>
      </c>
      <c r="G286" s="36">
        <f t="shared" si="64"/>
        <v>9.7901480441849154E-2</v>
      </c>
      <c r="H286" s="31">
        <v>28118569</v>
      </c>
      <c r="I286" s="36">
        <f t="shared" si="65"/>
        <v>9.2482310254637767E-2</v>
      </c>
      <c r="J286" s="31">
        <v>31311943</v>
      </c>
      <c r="K286" s="36">
        <f t="shared" si="66"/>
        <v>0.10298535559194116</v>
      </c>
      <c r="L286" s="31">
        <v>0</v>
      </c>
      <c r="M286" s="36">
        <f t="shared" si="67"/>
        <v>0</v>
      </c>
      <c r="N286" s="31">
        <f t="shared" si="68"/>
        <v>89196740</v>
      </c>
      <c r="O286" s="36">
        <f t="shared" si="69"/>
        <v>0.29336914628842808</v>
      </c>
      <c r="P286" s="31">
        <v>32180103</v>
      </c>
      <c r="Q286" s="31">
        <v>126282556</v>
      </c>
      <c r="R286" s="31">
        <v>126282556</v>
      </c>
      <c r="S286" s="31">
        <v>93655561</v>
      </c>
      <c r="T286" s="36">
        <f t="shared" si="70"/>
        <v>0.74163498084406843</v>
      </c>
      <c r="U286" s="36">
        <f t="shared" si="71"/>
        <v>-2.6978161008372137E-2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67097406</v>
      </c>
      <c r="E288" s="31">
        <v>78720340</v>
      </c>
      <c r="F288" s="31">
        <v>21736790</v>
      </c>
      <c r="G288" s="36">
        <f t="shared" si="64"/>
        <v>0.32395872353098121</v>
      </c>
      <c r="H288" s="31">
        <v>17853559</v>
      </c>
      <c r="I288" s="36">
        <f t="shared" si="65"/>
        <v>0.26608419109376596</v>
      </c>
      <c r="J288" s="31">
        <v>20710272</v>
      </c>
      <c r="K288" s="36">
        <f t="shared" si="66"/>
        <v>0.26308666857892127</v>
      </c>
      <c r="L288" s="31">
        <v>0</v>
      </c>
      <c r="M288" s="36">
        <f t="shared" si="67"/>
        <v>0</v>
      </c>
      <c r="N288" s="31">
        <f t="shared" si="68"/>
        <v>60300621</v>
      </c>
      <c r="O288" s="36">
        <f t="shared" si="69"/>
        <v>0.7660106777994099</v>
      </c>
      <c r="P288" s="31">
        <v>13491375</v>
      </c>
      <c r="Q288" s="31">
        <v>66709637</v>
      </c>
      <c r="R288" s="31">
        <v>66709637</v>
      </c>
      <c r="S288" s="31">
        <v>-23718923</v>
      </c>
      <c r="T288" s="36">
        <f t="shared" si="70"/>
        <v>-0.35555467045938205</v>
      </c>
      <c r="U288" s="36">
        <f t="shared" si="71"/>
        <v>0.53507496456069159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35817157</v>
      </c>
      <c r="E289" s="31">
        <v>34660501</v>
      </c>
      <c r="F289" s="31">
        <v>10491518</v>
      </c>
      <c r="G289" s="36">
        <f t="shared" si="64"/>
        <v>0.29291878191225507</v>
      </c>
      <c r="H289" s="31">
        <v>9040888</v>
      </c>
      <c r="I289" s="36">
        <f t="shared" si="65"/>
        <v>0.25241780077631509</v>
      </c>
      <c r="J289" s="31">
        <v>8691960</v>
      </c>
      <c r="K289" s="36">
        <f t="shared" si="66"/>
        <v>0.25077421702588776</v>
      </c>
      <c r="L289" s="31">
        <v>0</v>
      </c>
      <c r="M289" s="36">
        <f t="shared" si="67"/>
        <v>0</v>
      </c>
      <c r="N289" s="31">
        <f t="shared" si="68"/>
        <v>28224366</v>
      </c>
      <c r="O289" s="36">
        <f t="shared" si="69"/>
        <v>0.81430923344125927</v>
      </c>
      <c r="P289" s="31">
        <v>13565368</v>
      </c>
      <c r="Q289" s="31">
        <v>29678037</v>
      </c>
      <c r="R289" s="31">
        <v>33878037</v>
      </c>
      <c r="S289" s="31">
        <v>28329874</v>
      </c>
      <c r="T289" s="36">
        <f t="shared" si="70"/>
        <v>0.83623127278596454</v>
      </c>
      <c r="U289" s="36">
        <f t="shared" si="71"/>
        <v>-0.35925365238893625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492681849</v>
      </c>
      <c r="E290" s="31">
        <v>498707745</v>
      </c>
      <c r="F290" s="31">
        <v>104050686</v>
      </c>
      <c r="G290" s="36">
        <f t="shared" si="64"/>
        <v>0.2111924484557173</v>
      </c>
      <c r="H290" s="31">
        <v>113101463</v>
      </c>
      <c r="I290" s="36">
        <f t="shared" si="65"/>
        <v>0.22956287760461011</v>
      </c>
      <c r="J290" s="31">
        <v>130390281</v>
      </c>
      <c r="K290" s="36">
        <f t="shared" si="66"/>
        <v>0.26145629841782386</v>
      </c>
      <c r="L290" s="31">
        <v>0</v>
      </c>
      <c r="M290" s="36">
        <f t="shared" si="67"/>
        <v>0</v>
      </c>
      <c r="N290" s="31">
        <f t="shared" si="68"/>
        <v>347542430</v>
      </c>
      <c r="O290" s="36">
        <f t="shared" si="69"/>
        <v>0.69688596875510722</v>
      </c>
      <c r="P290" s="31">
        <v>101279606</v>
      </c>
      <c r="Q290" s="31">
        <v>423489728</v>
      </c>
      <c r="R290" s="31">
        <v>423489728</v>
      </c>
      <c r="S290" s="31">
        <v>309646996</v>
      </c>
      <c r="T290" s="36">
        <f t="shared" si="70"/>
        <v>0.73117947266952366</v>
      </c>
      <c r="U290" s="36">
        <f t="shared" si="71"/>
        <v>0.28742879390743292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899639087</v>
      </c>
      <c r="E292" s="32">
        <f>SUM(E286:E291)</f>
        <v>916131261</v>
      </c>
      <c r="F292" s="32">
        <f>SUM(F286:F291)</f>
        <v>166045222</v>
      </c>
      <c r="G292" s="37">
        <f t="shared" si="64"/>
        <v>0.18456870582814061</v>
      </c>
      <c r="H292" s="32">
        <f>SUM(H286:H291)</f>
        <v>168114479</v>
      </c>
      <c r="I292" s="37">
        <f t="shared" si="65"/>
        <v>0.1868688026446321</v>
      </c>
      <c r="J292" s="32">
        <f>SUM(J286:J291)</f>
        <v>191104456</v>
      </c>
      <c r="K292" s="37">
        <f t="shared" si="66"/>
        <v>0.20859942688933086</v>
      </c>
      <c r="L292" s="32">
        <f>SUM(L286:L291)</f>
        <v>0</v>
      </c>
      <c r="M292" s="37">
        <f t="shared" si="67"/>
        <v>0</v>
      </c>
      <c r="N292" s="32">
        <f t="shared" si="68"/>
        <v>525264157</v>
      </c>
      <c r="O292" s="37">
        <f t="shared" si="69"/>
        <v>0.5733503258328394</v>
      </c>
      <c r="P292" s="32">
        <f>SUM(P286:P291)</f>
        <v>160516452</v>
      </c>
      <c r="Q292" s="32">
        <f>SUM(Q286:Q291)</f>
        <v>646159958</v>
      </c>
      <c r="R292" s="32">
        <f>SUM(R286:R291)</f>
        <v>650359958</v>
      </c>
      <c r="S292" s="32">
        <f>SUM(S286:S291)</f>
        <v>407913508</v>
      </c>
      <c r="T292" s="37">
        <f t="shared" si="70"/>
        <v>0.62721190470339505</v>
      </c>
      <c r="U292" s="37">
        <f t="shared" si="71"/>
        <v>0.19055993089107148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1305623440</v>
      </c>
      <c r="E293" s="31">
        <v>1258649440</v>
      </c>
      <c r="F293" s="31">
        <v>300907387</v>
      </c>
      <c r="G293" s="36">
        <f t="shared" si="64"/>
        <v>0.23047027020286953</v>
      </c>
      <c r="H293" s="31">
        <v>225635461</v>
      </c>
      <c r="I293" s="36">
        <f t="shared" si="65"/>
        <v>0.17281817566020413</v>
      </c>
      <c r="J293" s="31">
        <v>243878776</v>
      </c>
      <c r="K293" s="36">
        <f t="shared" si="66"/>
        <v>0.1937622726785625</v>
      </c>
      <c r="L293" s="31">
        <v>0</v>
      </c>
      <c r="M293" s="36">
        <f t="shared" si="67"/>
        <v>0</v>
      </c>
      <c r="N293" s="31">
        <f t="shared" si="68"/>
        <v>770421624</v>
      </c>
      <c r="O293" s="36">
        <f t="shared" si="69"/>
        <v>0.61210182876655472</v>
      </c>
      <c r="P293" s="31">
        <v>237591712</v>
      </c>
      <c r="Q293" s="31">
        <v>1164299207</v>
      </c>
      <c r="R293" s="31">
        <v>1164299207</v>
      </c>
      <c r="S293" s="31">
        <v>749270582</v>
      </c>
      <c r="T293" s="36">
        <f t="shared" si="70"/>
        <v>0.6435378273000919</v>
      </c>
      <c r="U293" s="36">
        <f t="shared" si="71"/>
        <v>2.6461630109386958E-2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53782251</v>
      </c>
      <c r="E294" s="31">
        <v>53782251</v>
      </c>
      <c r="F294" s="31">
        <v>7304421</v>
      </c>
      <c r="G294" s="36">
        <f t="shared" si="64"/>
        <v>0.13581471329639958</v>
      </c>
      <c r="H294" s="31">
        <v>5409331</v>
      </c>
      <c r="I294" s="36">
        <f t="shared" si="65"/>
        <v>0.10057836738741188</v>
      </c>
      <c r="J294" s="31">
        <v>-220480</v>
      </c>
      <c r="K294" s="36">
        <f t="shared" si="66"/>
        <v>-4.0994937158729192E-3</v>
      </c>
      <c r="L294" s="31">
        <v>0</v>
      </c>
      <c r="M294" s="36">
        <f t="shared" si="67"/>
        <v>0</v>
      </c>
      <c r="N294" s="31">
        <f t="shared" si="68"/>
        <v>12493272</v>
      </c>
      <c r="O294" s="36">
        <f t="shared" si="69"/>
        <v>0.23229358696793856</v>
      </c>
      <c r="P294" s="31">
        <v>10495930</v>
      </c>
      <c r="Q294" s="31">
        <v>42155757</v>
      </c>
      <c r="R294" s="31">
        <v>50766274</v>
      </c>
      <c r="S294" s="31">
        <v>24368571</v>
      </c>
      <c r="T294" s="36">
        <f t="shared" si="70"/>
        <v>0.48001496032582575</v>
      </c>
      <c r="U294" s="36">
        <f t="shared" si="71"/>
        <v>-1.0210062376559295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22750454</v>
      </c>
      <c r="E295" s="31">
        <v>22750454</v>
      </c>
      <c r="F295" s="31">
        <v>5757170</v>
      </c>
      <c r="G295" s="36">
        <f t="shared" si="64"/>
        <v>0.25305736755846719</v>
      </c>
      <c r="H295" s="31">
        <v>5169159</v>
      </c>
      <c r="I295" s="36">
        <f t="shared" si="65"/>
        <v>0.2272112459821681</v>
      </c>
      <c r="J295" s="31">
        <v>8055323</v>
      </c>
      <c r="K295" s="36">
        <f t="shared" si="66"/>
        <v>0.35407306597046373</v>
      </c>
      <c r="L295" s="31">
        <v>0</v>
      </c>
      <c r="M295" s="36">
        <f t="shared" si="67"/>
        <v>0</v>
      </c>
      <c r="N295" s="31">
        <f t="shared" si="68"/>
        <v>18981652</v>
      </c>
      <c r="O295" s="36">
        <f t="shared" si="69"/>
        <v>0.83434167951109894</v>
      </c>
      <c r="P295" s="31">
        <v>4736610</v>
      </c>
      <c r="Q295" s="31">
        <v>21681521</v>
      </c>
      <c r="R295" s="31">
        <v>21681521</v>
      </c>
      <c r="S295" s="31">
        <v>14480151</v>
      </c>
      <c r="T295" s="36">
        <f t="shared" si="70"/>
        <v>0.66785678919850688</v>
      </c>
      <c r="U295" s="36">
        <f t="shared" si="71"/>
        <v>0.70065152081340876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205814292</v>
      </c>
      <c r="E296" s="31">
        <v>205814292</v>
      </c>
      <c r="F296" s="31">
        <v>40412966</v>
      </c>
      <c r="G296" s="36">
        <f t="shared" si="64"/>
        <v>0.19635646099834506</v>
      </c>
      <c r="H296" s="31">
        <v>30895779</v>
      </c>
      <c r="I296" s="36">
        <f t="shared" si="65"/>
        <v>0.15011483750603674</v>
      </c>
      <c r="J296" s="31">
        <v>34031549</v>
      </c>
      <c r="K296" s="36">
        <f t="shared" si="66"/>
        <v>0.16535075707959096</v>
      </c>
      <c r="L296" s="31">
        <v>0</v>
      </c>
      <c r="M296" s="36">
        <f t="shared" si="67"/>
        <v>0</v>
      </c>
      <c r="N296" s="31">
        <f t="shared" si="68"/>
        <v>105340294</v>
      </c>
      <c r="O296" s="36">
        <f t="shared" si="69"/>
        <v>0.51182205558397276</v>
      </c>
      <c r="P296" s="31">
        <v>29362750</v>
      </c>
      <c r="Q296" s="31">
        <v>173341849</v>
      </c>
      <c r="R296" s="31">
        <v>173341849</v>
      </c>
      <c r="S296" s="31">
        <v>91546684</v>
      </c>
      <c r="T296" s="36">
        <f t="shared" si="70"/>
        <v>0.52812799983459269</v>
      </c>
      <c r="U296" s="36">
        <f t="shared" si="71"/>
        <v>0.15900414640999228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1587970437</v>
      </c>
      <c r="E298" s="32">
        <f>SUM(E293:E297)</f>
        <v>1540996437</v>
      </c>
      <c r="F298" s="32">
        <f>SUM(F293:F297)</f>
        <v>354381944</v>
      </c>
      <c r="G298" s="37">
        <f t="shared" si="64"/>
        <v>0.22316658782987153</v>
      </c>
      <c r="H298" s="32">
        <f>SUM(H293:H297)</f>
        <v>267109730</v>
      </c>
      <c r="I298" s="37">
        <f t="shared" si="65"/>
        <v>0.16820825109604984</v>
      </c>
      <c r="J298" s="32">
        <f>SUM(J293:J297)</f>
        <v>285745168</v>
      </c>
      <c r="K298" s="37">
        <f t="shared" si="66"/>
        <v>0.18542883107263147</v>
      </c>
      <c r="L298" s="32">
        <f>SUM(L293:L297)</f>
        <v>0</v>
      </c>
      <c r="M298" s="37">
        <f t="shared" si="67"/>
        <v>0</v>
      </c>
      <c r="N298" s="32">
        <f t="shared" si="68"/>
        <v>907236842</v>
      </c>
      <c r="O298" s="37">
        <f t="shared" si="69"/>
        <v>0.58873389984353353</v>
      </c>
      <c r="P298" s="32">
        <f>SUM(P293:P297)</f>
        <v>282187002</v>
      </c>
      <c r="Q298" s="32">
        <f>SUM(Q293:Q297)</f>
        <v>1401478334</v>
      </c>
      <c r="R298" s="32">
        <f>SUM(R293:R297)</f>
        <v>1410088851</v>
      </c>
      <c r="S298" s="32">
        <f>SUM(S293:S297)</f>
        <v>879665988</v>
      </c>
      <c r="T298" s="37">
        <f t="shared" si="70"/>
        <v>0.62383727619444884</v>
      </c>
      <c r="U298" s="37">
        <f t="shared" si="71"/>
        <v>1.2609248387705607E-2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3858464660</v>
      </c>
      <c r="E299" s="32">
        <f>SUM(E263:E266,E268:E274,E276:E284,E286:E291,E293:E297)</f>
        <v>3925636956</v>
      </c>
      <c r="F299" s="32">
        <f>SUM(F263:F266,F268:F274,F276:F284,F286:F291,F293:F297)</f>
        <v>817824926</v>
      </c>
      <c r="G299" s="37">
        <f t="shared" si="64"/>
        <v>0.21195604937845924</v>
      </c>
      <c r="H299" s="32">
        <f>SUM(H263:H266,H268:H274,H276:H284,H286:H291,H293:H297)</f>
        <v>741525780</v>
      </c>
      <c r="I299" s="37">
        <f t="shared" si="65"/>
        <v>0.19218156581483373</v>
      </c>
      <c r="J299" s="32">
        <f>SUM(J263:J266,J268:J274,J276:J284,J286:J291,J293:J297)</f>
        <v>782913622</v>
      </c>
      <c r="K299" s="37">
        <f t="shared" si="66"/>
        <v>0.19943607388436252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2342264328</v>
      </c>
      <c r="O299" s="37">
        <f t="shared" si="69"/>
        <v>0.59665841601069336</v>
      </c>
      <c r="P299" s="32">
        <f>SUM(P263:P266,P268:P274,P276:P284,P286:P291,P293:P297)</f>
        <v>684184043</v>
      </c>
      <c r="Q299" s="32">
        <f>SUM(Q263:Q266,Q268:Q274,Q276:Q284,Q286:Q291,Q293:Q297)</f>
        <v>3130344678</v>
      </c>
      <c r="R299" s="32">
        <f>SUM(R263:R266,R268:R274,R276:R284,R286:R291,R293:R297)</f>
        <v>3299221585</v>
      </c>
      <c r="S299" s="32">
        <f>SUM(S263:S266,S268:S274,S276:S284,S286:S291,S293:S297)</f>
        <v>2092585123</v>
      </c>
      <c r="T299" s="37">
        <f t="shared" si="70"/>
        <v>0.63426631679241996</v>
      </c>
      <c r="U299" s="37">
        <f t="shared" si="71"/>
        <v>0.1443026624343533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24207730141</v>
      </c>
      <c r="E302" s="31">
        <v>24224077859</v>
      </c>
      <c r="F302" s="31">
        <v>7049192784</v>
      </c>
      <c r="G302" s="36">
        <f t="shared" ref="G302:G339" si="72">IF(($D302     =0),0,($F302     /$D302     ))</f>
        <v>0.29119594207888855</v>
      </c>
      <c r="H302" s="31">
        <v>5906068813</v>
      </c>
      <c r="I302" s="36">
        <f t="shared" ref="I302:I339" si="73">IF(($D302     =0),0,($H302     /$D302     ))</f>
        <v>0.24397449817060896</v>
      </c>
      <c r="J302" s="31">
        <v>5768688720</v>
      </c>
      <c r="K302" s="36">
        <f t="shared" ref="K302:K339" si="74">IF(($E302     =0),0,($J302     /$E302     ))</f>
        <v>0.23813863023300813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18723950317</v>
      </c>
      <c r="O302" s="36">
        <f t="shared" ref="O302:O339" si="77">IF(($E302     =0),0,($N302     /$E302     ))</f>
        <v>0.77294790852248974</v>
      </c>
      <c r="P302" s="31">
        <v>5228448016</v>
      </c>
      <c r="Q302" s="31">
        <v>21859057168</v>
      </c>
      <c r="R302" s="31">
        <v>22570173988</v>
      </c>
      <c r="S302" s="31">
        <v>17442554612</v>
      </c>
      <c r="T302" s="36">
        <f t="shared" ref="T302:T339" si="78">IF(($R302     =0),0,($S302     /$R302     ))</f>
        <v>0.77281436205470866</v>
      </c>
      <c r="U302" s="36">
        <f t="shared" ref="U302:U339" si="79">IF(($P302     =0),0,(($J302     /$P302     )-1))</f>
        <v>0.10332716369116901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24207730141</v>
      </c>
      <c r="E303" s="32">
        <f>E302</f>
        <v>24224077859</v>
      </c>
      <c r="F303" s="32">
        <f>F302</f>
        <v>7049192784</v>
      </c>
      <c r="G303" s="37">
        <f t="shared" si="72"/>
        <v>0.29119594207888855</v>
      </c>
      <c r="H303" s="32">
        <f>H302</f>
        <v>5906068813</v>
      </c>
      <c r="I303" s="37">
        <f t="shared" si="73"/>
        <v>0.24397449817060896</v>
      </c>
      <c r="J303" s="32">
        <f>J302</f>
        <v>5768688720</v>
      </c>
      <c r="K303" s="37">
        <f t="shared" si="74"/>
        <v>0.23813863023300813</v>
      </c>
      <c r="L303" s="32">
        <f>L302</f>
        <v>0</v>
      </c>
      <c r="M303" s="37">
        <f t="shared" si="75"/>
        <v>0</v>
      </c>
      <c r="N303" s="32">
        <f t="shared" si="76"/>
        <v>18723950317</v>
      </c>
      <c r="O303" s="37">
        <f t="shared" si="77"/>
        <v>0.77294790852248974</v>
      </c>
      <c r="P303" s="32">
        <f>P302</f>
        <v>5228448016</v>
      </c>
      <c r="Q303" s="32">
        <f>Q302</f>
        <v>21859057168</v>
      </c>
      <c r="R303" s="32">
        <f>R302</f>
        <v>22570173988</v>
      </c>
      <c r="S303" s="32">
        <f>S302</f>
        <v>17442554612</v>
      </c>
      <c r="T303" s="37">
        <f t="shared" si="78"/>
        <v>0.77281436205470866</v>
      </c>
      <c r="U303" s="37">
        <f t="shared" si="79"/>
        <v>0.10332716369116901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258985054</v>
      </c>
      <c r="E304" s="31">
        <v>258152880</v>
      </c>
      <c r="F304" s="31">
        <v>49744973</v>
      </c>
      <c r="G304" s="36">
        <f t="shared" si="72"/>
        <v>0.1920766169000625</v>
      </c>
      <c r="H304" s="31">
        <v>49359389</v>
      </c>
      <c r="I304" s="36">
        <f t="shared" si="73"/>
        <v>0.19058778967221793</v>
      </c>
      <c r="J304" s="31">
        <v>53391637</v>
      </c>
      <c r="K304" s="36">
        <f t="shared" si="74"/>
        <v>0.2068217755308405</v>
      </c>
      <c r="L304" s="31">
        <v>0</v>
      </c>
      <c r="M304" s="36">
        <f t="shared" si="75"/>
        <v>0</v>
      </c>
      <c r="N304" s="31">
        <f t="shared" si="76"/>
        <v>152495999</v>
      </c>
      <c r="O304" s="36">
        <f t="shared" si="77"/>
        <v>0.59071972778300985</v>
      </c>
      <c r="P304" s="31">
        <v>85629856</v>
      </c>
      <c r="Q304" s="31">
        <v>235173503</v>
      </c>
      <c r="R304" s="31">
        <v>231588043</v>
      </c>
      <c r="S304" s="31">
        <v>175469736</v>
      </c>
      <c r="T304" s="36">
        <f t="shared" si="78"/>
        <v>0.75768046453071847</v>
      </c>
      <c r="U304" s="36">
        <f t="shared" si="79"/>
        <v>-0.37648339616500115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199403487</v>
      </c>
      <c r="E305" s="31">
        <v>205831921</v>
      </c>
      <c r="F305" s="31">
        <v>49722841</v>
      </c>
      <c r="G305" s="36">
        <f t="shared" si="72"/>
        <v>0.24935793123818342</v>
      </c>
      <c r="H305" s="31">
        <v>46865529</v>
      </c>
      <c r="I305" s="36">
        <f t="shared" si="73"/>
        <v>0.23502863317530651</v>
      </c>
      <c r="J305" s="31">
        <v>46317926</v>
      </c>
      <c r="K305" s="36">
        <f t="shared" si="74"/>
        <v>0.2250279051712295</v>
      </c>
      <c r="L305" s="31">
        <v>0</v>
      </c>
      <c r="M305" s="36">
        <f t="shared" si="75"/>
        <v>0</v>
      </c>
      <c r="N305" s="31">
        <f t="shared" si="76"/>
        <v>142906296</v>
      </c>
      <c r="O305" s="36">
        <f t="shared" si="77"/>
        <v>0.69428636387258902</v>
      </c>
      <c r="P305" s="31">
        <v>40425688</v>
      </c>
      <c r="Q305" s="31">
        <v>154940313</v>
      </c>
      <c r="R305" s="31">
        <v>184773735</v>
      </c>
      <c r="S305" s="31">
        <v>129790432</v>
      </c>
      <c r="T305" s="36">
        <f t="shared" si="78"/>
        <v>0.70242901135272284</v>
      </c>
      <c r="U305" s="36">
        <f t="shared" si="79"/>
        <v>0.14575479828568416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220336478</v>
      </c>
      <c r="E306" s="31">
        <v>220790478</v>
      </c>
      <c r="F306" s="31">
        <v>53562344</v>
      </c>
      <c r="G306" s="36">
        <f t="shared" si="72"/>
        <v>0.24309340190143186</v>
      </c>
      <c r="H306" s="31">
        <v>53666359</v>
      </c>
      <c r="I306" s="36">
        <f t="shared" si="73"/>
        <v>0.24356547534539424</v>
      </c>
      <c r="J306" s="31">
        <v>59652877</v>
      </c>
      <c r="K306" s="36">
        <f t="shared" si="74"/>
        <v>0.27017866685355879</v>
      </c>
      <c r="L306" s="31">
        <v>0</v>
      </c>
      <c r="M306" s="36">
        <f t="shared" si="75"/>
        <v>0</v>
      </c>
      <c r="N306" s="31">
        <f t="shared" si="76"/>
        <v>166881580</v>
      </c>
      <c r="O306" s="36">
        <f t="shared" si="77"/>
        <v>0.75583685271064993</v>
      </c>
      <c r="P306" s="31">
        <v>48293262</v>
      </c>
      <c r="Q306" s="31">
        <v>160611087</v>
      </c>
      <c r="R306" s="31">
        <v>187987087</v>
      </c>
      <c r="S306" s="31">
        <v>144491929</v>
      </c>
      <c r="T306" s="36">
        <f t="shared" si="78"/>
        <v>0.76862688446254823</v>
      </c>
      <c r="U306" s="36">
        <f t="shared" si="79"/>
        <v>0.23522153049011263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680915770</v>
      </c>
      <c r="E307" s="31">
        <v>672039322</v>
      </c>
      <c r="F307" s="31">
        <v>149359134</v>
      </c>
      <c r="G307" s="36">
        <f t="shared" si="72"/>
        <v>0.21935038161915385</v>
      </c>
      <c r="H307" s="31">
        <v>184731023</v>
      </c>
      <c r="I307" s="36">
        <f t="shared" si="73"/>
        <v>0.27129790664122816</v>
      </c>
      <c r="J307" s="31">
        <v>152434150</v>
      </c>
      <c r="K307" s="36">
        <f t="shared" si="74"/>
        <v>0.22682326020202728</v>
      </c>
      <c r="L307" s="31">
        <v>0</v>
      </c>
      <c r="M307" s="36">
        <f t="shared" si="75"/>
        <v>0</v>
      </c>
      <c r="N307" s="31">
        <f t="shared" si="76"/>
        <v>486524307</v>
      </c>
      <c r="O307" s="36">
        <f t="shared" si="77"/>
        <v>0.7239521424908526</v>
      </c>
      <c r="P307" s="31">
        <v>137665977</v>
      </c>
      <c r="Q307" s="31">
        <v>592052499</v>
      </c>
      <c r="R307" s="31">
        <v>585028499</v>
      </c>
      <c r="S307" s="31">
        <v>416425531</v>
      </c>
      <c r="T307" s="36">
        <f t="shared" si="78"/>
        <v>0.71180383812379022</v>
      </c>
      <c r="U307" s="36">
        <f t="shared" si="79"/>
        <v>0.10727540182277573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568440576</v>
      </c>
      <c r="E308" s="31">
        <v>610830769</v>
      </c>
      <c r="F308" s="31">
        <v>157125235</v>
      </c>
      <c r="G308" s="36">
        <f t="shared" si="72"/>
        <v>0.27641453061929205</v>
      </c>
      <c r="H308" s="31">
        <v>147967133</v>
      </c>
      <c r="I308" s="36">
        <f t="shared" si="73"/>
        <v>0.26030360823503212</v>
      </c>
      <c r="J308" s="31">
        <v>148409266</v>
      </c>
      <c r="K308" s="36">
        <f t="shared" si="74"/>
        <v>0.24296298341840733</v>
      </c>
      <c r="L308" s="31">
        <v>0</v>
      </c>
      <c r="M308" s="36">
        <f t="shared" si="75"/>
        <v>0</v>
      </c>
      <c r="N308" s="31">
        <f t="shared" si="76"/>
        <v>453501634</v>
      </c>
      <c r="O308" s="36">
        <f t="shared" si="77"/>
        <v>0.74243416837438325</v>
      </c>
      <c r="P308" s="31">
        <v>128610540</v>
      </c>
      <c r="Q308" s="31">
        <v>464631244</v>
      </c>
      <c r="R308" s="31">
        <v>489282769</v>
      </c>
      <c r="S308" s="31">
        <v>398387511</v>
      </c>
      <c r="T308" s="36">
        <f t="shared" si="78"/>
        <v>0.81422755151224224</v>
      </c>
      <c r="U308" s="36">
        <f t="shared" si="79"/>
        <v>0.15394326157094129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1928081365</v>
      </c>
      <c r="E310" s="32">
        <f>SUM(E304:E309)</f>
        <v>1967645370</v>
      </c>
      <c r="F310" s="32">
        <f>SUM(F304:F309)</f>
        <v>459514527</v>
      </c>
      <c r="G310" s="37">
        <f t="shared" si="72"/>
        <v>0.23832735243514996</v>
      </c>
      <c r="H310" s="32">
        <f>SUM(H304:H309)</f>
        <v>482589433</v>
      </c>
      <c r="I310" s="37">
        <f t="shared" si="73"/>
        <v>0.25029515961324589</v>
      </c>
      <c r="J310" s="32">
        <f>SUM(J304:J309)</f>
        <v>460205856</v>
      </c>
      <c r="K310" s="37">
        <f t="shared" si="74"/>
        <v>0.23388658495915857</v>
      </c>
      <c r="L310" s="32">
        <f>SUM(L304:L309)</f>
        <v>0</v>
      </c>
      <c r="M310" s="37">
        <f t="shared" si="75"/>
        <v>0</v>
      </c>
      <c r="N310" s="32">
        <f t="shared" si="76"/>
        <v>1402309816</v>
      </c>
      <c r="O310" s="37">
        <f t="shared" si="77"/>
        <v>0.71268422520669972</v>
      </c>
      <c r="P310" s="32">
        <f>SUM(P304:P309)</f>
        <v>440625323</v>
      </c>
      <c r="Q310" s="32">
        <f>SUM(Q304:Q309)</f>
        <v>1607408646</v>
      </c>
      <c r="R310" s="32">
        <f>SUM(R304:R309)</f>
        <v>1678660133</v>
      </c>
      <c r="S310" s="32">
        <f>SUM(S304:S309)</f>
        <v>1264565139</v>
      </c>
      <c r="T310" s="37">
        <f t="shared" si="78"/>
        <v>0.75331814590726331</v>
      </c>
      <c r="U310" s="37">
        <f t="shared" si="79"/>
        <v>4.4438056502712708E-2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448728527</v>
      </c>
      <c r="E311" s="31">
        <v>483721570</v>
      </c>
      <c r="F311" s="31">
        <v>121561394</v>
      </c>
      <c r="G311" s="36">
        <f t="shared" si="72"/>
        <v>0.27090186312135223</v>
      </c>
      <c r="H311" s="31">
        <v>79360232</v>
      </c>
      <c r="I311" s="36">
        <f t="shared" si="73"/>
        <v>0.17685577632108065</v>
      </c>
      <c r="J311" s="31">
        <v>146817316</v>
      </c>
      <c r="K311" s="36">
        <f t="shared" si="74"/>
        <v>0.30351616530145636</v>
      </c>
      <c r="L311" s="31">
        <v>0</v>
      </c>
      <c r="M311" s="36">
        <f t="shared" si="75"/>
        <v>0</v>
      </c>
      <c r="N311" s="31">
        <f t="shared" si="76"/>
        <v>347738942</v>
      </c>
      <c r="O311" s="36">
        <f t="shared" si="77"/>
        <v>0.71888243892038972</v>
      </c>
      <c r="P311" s="31">
        <v>98485530</v>
      </c>
      <c r="Q311" s="31">
        <v>430868182</v>
      </c>
      <c r="R311" s="31">
        <v>430868182</v>
      </c>
      <c r="S311" s="31">
        <v>278589580</v>
      </c>
      <c r="T311" s="36">
        <f t="shared" si="78"/>
        <v>0.64657728660038305</v>
      </c>
      <c r="U311" s="36">
        <f t="shared" si="79"/>
        <v>0.49075012339376145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1907628702</v>
      </c>
      <c r="E312" s="31">
        <v>1934837981</v>
      </c>
      <c r="F312" s="31">
        <v>542444063</v>
      </c>
      <c r="G312" s="36">
        <f t="shared" si="72"/>
        <v>0.28435515906805642</v>
      </c>
      <c r="H312" s="31">
        <v>488532872</v>
      </c>
      <c r="I312" s="36">
        <f t="shared" si="73"/>
        <v>0.25609431829569945</v>
      </c>
      <c r="J312" s="31">
        <v>514352870</v>
      </c>
      <c r="K312" s="36">
        <f t="shared" si="74"/>
        <v>0.26583769548195568</v>
      </c>
      <c r="L312" s="31">
        <v>0</v>
      </c>
      <c r="M312" s="36">
        <f t="shared" si="75"/>
        <v>0</v>
      </c>
      <c r="N312" s="31">
        <f t="shared" si="76"/>
        <v>1545329805</v>
      </c>
      <c r="O312" s="36">
        <f t="shared" si="77"/>
        <v>0.79868692891862347</v>
      </c>
      <c r="P312" s="31">
        <v>451613828</v>
      </c>
      <c r="Q312" s="31">
        <v>1692979885</v>
      </c>
      <c r="R312" s="31">
        <v>1768738973</v>
      </c>
      <c r="S312" s="31">
        <v>1372028427</v>
      </c>
      <c r="T312" s="36">
        <f t="shared" si="78"/>
        <v>0.77570995378298824</v>
      </c>
      <c r="U312" s="36">
        <f t="shared" si="79"/>
        <v>0.13892187995625327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1316401075</v>
      </c>
      <c r="E313" s="31">
        <v>1341401075</v>
      </c>
      <c r="F313" s="31">
        <v>287233943</v>
      </c>
      <c r="G313" s="36">
        <f t="shared" si="72"/>
        <v>0.21819637529542429</v>
      </c>
      <c r="H313" s="31">
        <v>280374445</v>
      </c>
      <c r="I313" s="36">
        <f t="shared" si="73"/>
        <v>0.21298557888218073</v>
      </c>
      <c r="J313" s="31">
        <v>275740074</v>
      </c>
      <c r="K313" s="36">
        <f t="shared" si="74"/>
        <v>0.20556124423860328</v>
      </c>
      <c r="L313" s="31">
        <v>0</v>
      </c>
      <c r="M313" s="36">
        <f t="shared" si="75"/>
        <v>0</v>
      </c>
      <c r="N313" s="31">
        <f t="shared" si="76"/>
        <v>843348462</v>
      </c>
      <c r="O313" s="36">
        <f t="shared" si="77"/>
        <v>0.62870716127911264</v>
      </c>
      <c r="P313" s="31">
        <v>255780715</v>
      </c>
      <c r="Q313" s="31">
        <v>1115261720</v>
      </c>
      <c r="R313" s="31">
        <v>1165261720</v>
      </c>
      <c r="S313" s="31">
        <v>859716418</v>
      </c>
      <c r="T313" s="36">
        <f t="shared" si="78"/>
        <v>0.73778826099256056</v>
      </c>
      <c r="U313" s="36">
        <f t="shared" si="79"/>
        <v>7.8033087834632031E-2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737342200</v>
      </c>
      <c r="E314" s="31">
        <v>736973400</v>
      </c>
      <c r="F314" s="31">
        <v>199409016</v>
      </c>
      <c r="G314" s="36">
        <f t="shared" si="72"/>
        <v>0.27044297206914236</v>
      </c>
      <c r="H314" s="31">
        <v>168337576</v>
      </c>
      <c r="I314" s="36">
        <f t="shared" si="73"/>
        <v>0.22830318948244113</v>
      </c>
      <c r="J314" s="31">
        <v>189573934</v>
      </c>
      <c r="K314" s="36">
        <f t="shared" si="74"/>
        <v>0.25723307516933447</v>
      </c>
      <c r="L314" s="31">
        <v>0</v>
      </c>
      <c r="M314" s="36">
        <f t="shared" si="75"/>
        <v>0</v>
      </c>
      <c r="N314" s="31">
        <f t="shared" si="76"/>
        <v>557320526</v>
      </c>
      <c r="O314" s="36">
        <f t="shared" si="77"/>
        <v>0.75622882182721929</v>
      </c>
      <c r="P314" s="31">
        <v>157588743</v>
      </c>
      <c r="Q314" s="31">
        <v>626115855</v>
      </c>
      <c r="R314" s="31">
        <v>638750570</v>
      </c>
      <c r="S314" s="31">
        <v>444934330</v>
      </c>
      <c r="T314" s="36">
        <f t="shared" si="78"/>
        <v>0.6965697580512531</v>
      </c>
      <c r="U314" s="36">
        <f t="shared" si="79"/>
        <v>0.2029662169460924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706230475</v>
      </c>
      <c r="E315" s="31">
        <v>804030108</v>
      </c>
      <c r="F315" s="31">
        <v>186819836</v>
      </c>
      <c r="G315" s="36">
        <f t="shared" si="72"/>
        <v>0.26453097482093224</v>
      </c>
      <c r="H315" s="31">
        <v>188411081</v>
      </c>
      <c r="I315" s="36">
        <f t="shared" si="73"/>
        <v>0.26678412737711438</v>
      </c>
      <c r="J315" s="31">
        <v>223040859</v>
      </c>
      <c r="K315" s="36">
        <f t="shared" si="74"/>
        <v>0.27740361558699245</v>
      </c>
      <c r="L315" s="31">
        <v>0</v>
      </c>
      <c r="M315" s="36">
        <f t="shared" si="75"/>
        <v>0</v>
      </c>
      <c r="N315" s="31">
        <f t="shared" si="76"/>
        <v>598271776</v>
      </c>
      <c r="O315" s="36">
        <f t="shared" si="77"/>
        <v>0.74409125982630486</v>
      </c>
      <c r="P315" s="31">
        <v>183664631</v>
      </c>
      <c r="Q315" s="31">
        <v>633776574</v>
      </c>
      <c r="R315" s="31">
        <v>623446683</v>
      </c>
      <c r="S315" s="31">
        <v>468516002</v>
      </c>
      <c r="T315" s="36">
        <f t="shared" si="78"/>
        <v>0.75149329489655814</v>
      </c>
      <c r="U315" s="36">
        <f t="shared" si="79"/>
        <v>0.21439200234475186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5116330979</v>
      </c>
      <c r="E317" s="32">
        <f>SUM(E311:E316)</f>
        <v>5300964134</v>
      </c>
      <c r="F317" s="32">
        <f>SUM(F311:F316)</f>
        <v>1337468252</v>
      </c>
      <c r="G317" s="37">
        <f t="shared" si="72"/>
        <v>0.2614115969998117</v>
      </c>
      <c r="H317" s="32">
        <f>SUM(H311:H316)</f>
        <v>1205016206</v>
      </c>
      <c r="I317" s="37">
        <f t="shared" si="73"/>
        <v>0.23552350521222995</v>
      </c>
      <c r="J317" s="32">
        <f>SUM(J311:J316)</f>
        <v>1349525053</v>
      </c>
      <c r="K317" s="37">
        <f t="shared" si="74"/>
        <v>0.25458105712208917</v>
      </c>
      <c r="L317" s="32">
        <f>SUM(L311:L316)</f>
        <v>0</v>
      </c>
      <c r="M317" s="37">
        <f t="shared" si="75"/>
        <v>0</v>
      </c>
      <c r="N317" s="32">
        <f t="shared" si="76"/>
        <v>3892009511</v>
      </c>
      <c r="O317" s="37">
        <f t="shared" si="77"/>
        <v>0.73420785589491788</v>
      </c>
      <c r="P317" s="32">
        <f>SUM(P311:P316)</f>
        <v>1147133447</v>
      </c>
      <c r="Q317" s="32">
        <f>SUM(Q311:Q316)</f>
        <v>4499002216</v>
      </c>
      <c r="R317" s="32">
        <f>SUM(R311:R316)</f>
        <v>4627066128</v>
      </c>
      <c r="S317" s="32">
        <f>SUM(S311:S316)</f>
        <v>3423784757</v>
      </c>
      <c r="T317" s="37">
        <f t="shared" si="78"/>
        <v>0.73994722839197768</v>
      </c>
      <c r="U317" s="37">
        <f t="shared" si="79"/>
        <v>0.17643248614997442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193218412</v>
      </c>
      <c r="E318" s="31">
        <v>198836948</v>
      </c>
      <c r="F318" s="31">
        <v>48002611</v>
      </c>
      <c r="G318" s="36">
        <f t="shared" si="72"/>
        <v>0.24843704336002928</v>
      </c>
      <c r="H318" s="31">
        <v>44312475</v>
      </c>
      <c r="I318" s="36">
        <f t="shared" si="73"/>
        <v>0.2293387806126882</v>
      </c>
      <c r="J318" s="31">
        <v>50241754</v>
      </c>
      <c r="K318" s="36">
        <f t="shared" si="74"/>
        <v>0.25267815919202302</v>
      </c>
      <c r="L318" s="31">
        <v>0</v>
      </c>
      <c r="M318" s="36">
        <f t="shared" si="75"/>
        <v>0</v>
      </c>
      <c r="N318" s="31">
        <f t="shared" si="76"/>
        <v>142556840</v>
      </c>
      <c r="O318" s="36">
        <f t="shared" si="77"/>
        <v>0.71695347084084193</v>
      </c>
      <c r="P318" s="31">
        <v>34233300</v>
      </c>
      <c r="Q318" s="31">
        <v>163750395</v>
      </c>
      <c r="R318" s="31">
        <v>174549261</v>
      </c>
      <c r="S318" s="31">
        <v>114976226</v>
      </c>
      <c r="T318" s="36">
        <f t="shared" si="78"/>
        <v>0.65870359657380617</v>
      </c>
      <c r="U318" s="36">
        <f t="shared" si="79"/>
        <v>0.46762812816760291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789871200</v>
      </c>
      <c r="E319" s="31">
        <v>780871200</v>
      </c>
      <c r="F319" s="31">
        <v>215683316</v>
      </c>
      <c r="G319" s="36">
        <f t="shared" si="72"/>
        <v>0.27306137506975819</v>
      </c>
      <c r="H319" s="31">
        <v>190296749</v>
      </c>
      <c r="I319" s="36">
        <f t="shared" si="73"/>
        <v>0.240921240070533</v>
      </c>
      <c r="J319" s="31">
        <v>209197550</v>
      </c>
      <c r="K319" s="36">
        <f t="shared" si="74"/>
        <v>0.26790276040402056</v>
      </c>
      <c r="L319" s="31">
        <v>0</v>
      </c>
      <c r="M319" s="36">
        <f t="shared" si="75"/>
        <v>0</v>
      </c>
      <c r="N319" s="31">
        <f t="shared" si="76"/>
        <v>615177615</v>
      </c>
      <c r="O319" s="36">
        <f t="shared" si="77"/>
        <v>0.78780932758180866</v>
      </c>
      <c r="P319" s="31">
        <v>182915357</v>
      </c>
      <c r="Q319" s="31">
        <v>670014100</v>
      </c>
      <c r="R319" s="31">
        <v>720111355</v>
      </c>
      <c r="S319" s="31">
        <v>554139543</v>
      </c>
      <c r="T319" s="36">
        <f t="shared" si="78"/>
        <v>0.7695192405346809</v>
      </c>
      <c r="U319" s="36">
        <f t="shared" si="79"/>
        <v>0.1436849996143299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224427939</v>
      </c>
      <c r="E320" s="31">
        <v>225268939</v>
      </c>
      <c r="F320" s="31">
        <v>55803418</v>
      </c>
      <c r="G320" s="36">
        <f t="shared" si="72"/>
        <v>0.24864737540543025</v>
      </c>
      <c r="H320" s="31">
        <v>53028350</v>
      </c>
      <c r="I320" s="36">
        <f t="shared" si="73"/>
        <v>0.23628230173249509</v>
      </c>
      <c r="J320" s="31">
        <v>54503518</v>
      </c>
      <c r="K320" s="36">
        <f t="shared" si="74"/>
        <v>0.24194866030775775</v>
      </c>
      <c r="L320" s="31">
        <v>0</v>
      </c>
      <c r="M320" s="36">
        <f t="shared" si="75"/>
        <v>0</v>
      </c>
      <c r="N320" s="31">
        <f t="shared" si="76"/>
        <v>163335286</v>
      </c>
      <c r="O320" s="36">
        <f t="shared" si="77"/>
        <v>0.72506794201219193</v>
      </c>
      <c r="P320" s="31">
        <v>48247763</v>
      </c>
      <c r="Q320" s="31">
        <v>193608540</v>
      </c>
      <c r="R320" s="31">
        <v>193858540</v>
      </c>
      <c r="S320" s="31">
        <v>147992273</v>
      </c>
      <c r="T320" s="36">
        <f t="shared" si="78"/>
        <v>0.76340342292890473</v>
      </c>
      <c r="U320" s="36">
        <f t="shared" si="79"/>
        <v>0.12965896470681959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164969806</v>
      </c>
      <c r="E321" s="31">
        <v>161029612</v>
      </c>
      <c r="F321" s="31">
        <v>39967821</v>
      </c>
      <c r="G321" s="36">
        <f t="shared" si="72"/>
        <v>0.2422735527736512</v>
      </c>
      <c r="H321" s="31">
        <v>39026782</v>
      </c>
      <c r="I321" s="36">
        <f t="shared" si="73"/>
        <v>0.23656924225273079</v>
      </c>
      <c r="J321" s="31">
        <v>36616893</v>
      </c>
      <c r="K321" s="36">
        <f t="shared" si="74"/>
        <v>0.22739229477867712</v>
      </c>
      <c r="L321" s="31">
        <v>0</v>
      </c>
      <c r="M321" s="36">
        <f t="shared" si="75"/>
        <v>0</v>
      </c>
      <c r="N321" s="31">
        <f t="shared" si="76"/>
        <v>115611496</v>
      </c>
      <c r="O321" s="36">
        <f t="shared" si="77"/>
        <v>0.71795177647201935</v>
      </c>
      <c r="P321" s="31">
        <v>37581285</v>
      </c>
      <c r="Q321" s="31">
        <v>132852432</v>
      </c>
      <c r="R321" s="31">
        <v>162274949</v>
      </c>
      <c r="S321" s="31">
        <v>105941826</v>
      </c>
      <c r="T321" s="36">
        <f t="shared" si="78"/>
        <v>0.65285385484853853</v>
      </c>
      <c r="U321" s="36">
        <f t="shared" si="79"/>
        <v>-2.5661496140964801E-2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1372487357</v>
      </c>
      <c r="E323" s="32">
        <f>SUM(E318:E322)</f>
        <v>1366006699</v>
      </c>
      <c r="F323" s="32">
        <f>SUM(F318:F322)</f>
        <v>359457166</v>
      </c>
      <c r="G323" s="37">
        <f t="shared" si="72"/>
        <v>0.26190198705050804</v>
      </c>
      <c r="H323" s="32">
        <f>SUM(H318:H322)</f>
        <v>326664356</v>
      </c>
      <c r="I323" s="37">
        <f t="shared" si="73"/>
        <v>0.23800900921523024</v>
      </c>
      <c r="J323" s="32">
        <f>SUM(J318:J322)</f>
        <v>350559715</v>
      </c>
      <c r="K323" s="37">
        <f t="shared" si="74"/>
        <v>0.25663103647780866</v>
      </c>
      <c r="L323" s="32">
        <f>SUM(L318:L322)</f>
        <v>0</v>
      </c>
      <c r="M323" s="37">
        <f t="shared" si="75"/>
        <v>0</v>
      </c>
      <c r="N323" s="32">
        <f t="shared" si="76"/>
        <v>1036681237</v>
      </c>
      <c r="O323" s="37">
        <f t="shared" si="77"/>
        <v>0.75891372843113702</v>
      </c>
      <c r="P323" s="32">
        <f>SUM(P318:P322)</f>
        <v>302977705</v>
      </c>
      <c r="Q323" s="32">
        <f>SUM(Q318:Q322)</f>
        <v>1160225467</v>
      </c>
      <c r="R323" s="32">
        <f>SUM(R318:R322)</f>
        <v>1250794105</v>
      </c>
      <c r="S323" s="32">
        <f>SUM(S318:S322)</f>
        <v>923049868</v>
      </c>
      <c r="T323" s="37">
        <f t="shared" si="78"/>
        <v>0.73797107318474287</v>
      </c>
      <c r="U323" s="37">
        <f t="shared" si="79"/>
        <v>0.15704789235234329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114408020</v>
      </c>
      <c r="E324" s="31">
        <v>114408020</v>
      </c>
      <c r="F324" s="31">
        <v>25474507</v>
      </c>
      <c r="G324" s="36">
        <f t="shared" si="72"/>
        <v>0.22266364718137768</v>
      </c>
      <c r="H324" s="31">
        <v>22977444</v>
      </c>
      <c r="I324" s="36">
        <f t="shared" si="73"/>
        <v>0.2008377035106455</v>
      </c>
      <c r="J324" s="31">
        <v>20797584</v>
      </c>
      <c r="K324" s="36">
        <f t="shared" si="74"/>
        <v>0.18178431896645009</v>
      </c>
      <c r="L324" s="31">
        <v>0</v>
      </c>
      <c r="M324" s="36">
        <f t="shared" si="75"/>
        <v>0</v>
      </c>
      <c r="N324" s="31">
        <f t="shared" si="76"/>
        <v>69249535</v>
      </c>
      <c r="O324" s="36">
        <f t="shared" si="77"/>
        <v>0.60528566965847319</v>
      </c>
      <c r="P324" s="31">
        <v>18182224</v>
      </c>
      <c r="Q324" s="31">
        <v>94999330</v>
      </c>
      <c r="R324" s="31">
        <v>94999330</v>
      </c>
      <c r="S324" s="31">
        <v>55353591</v>
      </c>
      <c r="T324" s="36">
        <f t="shared" si="78"/>
        <v>0.58267348832881238</v>
      </c>
      <c r="U324" s="36">
        <f t="shared" si="79"/>
        <v>0.14384158945572345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269808461</v>
      </c>
      <c r="E325" s="31">
        <v>271808461</v>
      </c>
      <c r="F325" s="31">
        <v>53713658</v>
      </c>
      <c r="G325" s="36">
        <f t="shared" si="72"/>
        <v>0.19908070266187836</v>
      </c>
      <c r="H325" s="31">
        <v>73458417</v>
      </c>
      <c r="I325" s="36">
        <f t="shared" si="73"/>
        <v>0.27226135432424414</v>
      </c>
      <c r="J325" s="31">
        <v>67727904</v>
      </c>
      <c r="K325" s="36">
        <f t="shared" si="74"/>
        <v>0.24917511305875059</v>
      </c>
      <c r="L325" s="31">
        <v>0</v>
      </c>
      <c r="M325" s="36">
        <f t="shared" si="75"/>
        <v>0</v>
      </c>
      <c r="N325" s="31">
        <f t="shared" si="76"/>
        <v>194899979</v>
      </c>
      <c r="O325" s="36">
        <f t="shared" si="77"/>
        <v>0.71704897736792672</v>
      </c>
      <c r="P325" s="31">
        <v>62249851</v>
      </c>
      <c r="Q325" s="31">
        <v>240282945</v>
      </c>
      <c r="R325" s="31">
        <v>240282945</v>
      </c>
      <c r="S325" s="31">
        <v>175352394</v>
      </c>
      <c r="T325" s="36">
        <f t="shared" si="78"/>
        <v>0.72977461633825069</v>
      </c>
      <c r="U325" s="36">
        <f t="shared" si="79"/>
        <v>8.8001062042702749E-2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896197985</v>
      </c>
      <c r="E326" s="31">
        <v>823048019</v>
      </c>
      <c r="F326" s="31">
        <v>183891506</v>
      </c>
      <c r="G326" s="36">
        <f t="shared" si="72"/>
        <v>0.205190715754622</v>
      </c>
      <c r="H326" s="31">
        <v>196514428</v>
      </c>
      <c r="I326" s="36">
        <f t="shared" si="73"/>
        <v>0.21927568605278666</v>
      </c>
      <c r="J326" s="31">
        <v>202001892</v>
      </c>
      <c r="K326" s="36">
        <f t="shared" si="74"/>
        <v>0.24543147828170642</v>
      </c>
      <c r="L326" s="31">
        <v>0</v>
      </c>
      <c r="M326" s="36">
        <f t="shared" si="75"/>
        <v>0</v>
      </c>
      <c r="N326" s="31">
        <f t="shared" si="76"/>
        <v>582407826</v>
      </c>
      <c r="O326" s="36">
        <f t="shared" si="77"/>
        <v>0.70762314294568518</v>
      </c>
      <c r="P326" s="31">
        <v>178946966</v>
      </c>
      <c r="Q326" s="31">
        <v>730458750</v>
      </c>
      <c r="R326" s="31">
        <v>764473590</v>
      </c>
      <c r="S326" s="31">
        <v>570460990</v>
      </c>
      <c r="T326" s="36">
        <f t="shared" si="78"/>
        <v>0.74621412362983008</v>
      </c>
      <c r="U326" s="36">
        <f t="shared" si="79"/>
        <v>0.12883664090734004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1344912520</v>
      </c>
      <c r="E327" s="31">
        <v>1335419503</v>
      </c>
      <c r="F327" s="31">
        <v>311634151</v>
      </c>
      <c r="G327" s="36">
        <f t="shared" si="72"/>
        <v>0.23171332437294881</v>
      </c>
      <c r="H327" s="31">
        <v>276022640</v>
      </c>
      <c r="I327" s="36">
        <f t="shared" si="73"/>
        <v>0.20523464232454317</v>
      </c>
      <c r="J327" s="31">
        <v>281587628</v>
      </c>
      <c r="K327" s="36">
        <f t="shared" si="74"/>
        <v>0.21086080244254155</v>
      </c>
      <c r="L327" s="31">
        <v>0</v>
      </c>
      <c r="M327" s="36">
        <f t="shared" si="75"/>
        <v>0</v>
      </c>
      <c r="N327" s="31">
        <f t="shared" si="76"/>
        <v>869244419</v>
      </c>
      <c r="O327" s="36">
        <f t="shared" si="77"/>
        <v>0.65091487509898982</v>
      </c>
      <c r="P327" s="31">
        <v>262380825</v>
      </c>
      <c r="Q327" s="31">
        <v>1192412322</v>
      </c>
      <c r="R327" s="31">
        <v>1192412322</v>
      </c>
      <c r="S327" s="31">
        <v>833761707</v>
      </c>
      <c r="T327" s="36">
        <f t="shared" si="78"/>
        <v>0.69922265278301943</v>
      </c>
      <c r="U327" s="36">
        <f t="shared" si="79"/>
        <v>7.3202007044531614E-2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432107000</v>
      </c>
      <c r="E328" s="31">
        <v>446226700</v>
      </c>
      <c r="F328" s="31">
        <v>114470173</v>
      </c>
      <c r="G328" s="36">
        <f t="shared" si="72"/>
        <v>0.26491163762679149</v>
      </c>
      <c r="H328" s="31">
        <v>98852649</v>
      </c>
      <c r="I328" s="36">
        <f t="shared" si="73"/>
        <v>0.22876891371812999</v>
      </c>
      <c r="J328" s="31">
        <v>99682173</v>
      </c>
      <c r="K328" s="36">
        <f t="shared" si="74"/>
        <v>0.22338908227589249</v>
      </c>
      <c r="L328" s="31">
        <v>0</v>
      </c>
      <c r="M328" s="36">
        <f t="shared" si="75"/>
        <v>0</v>
      </c>
      <c r="N328" s="31">
        <f t="shared" si="76"/>
        <v>313004995</v>
      </c>
      <c r="O328" s="36">
        <f t="shared" si="77"/>
        <v>0.70144837814501015</v>
      </c>
      <c r="P328" s="31">
        <v>88569209</v>
      </c>
      <c r="Q328" s="31">
        <v>353908900</v>
      </c>
      <c r="R328" s="31">
        <v>381858900</v>
      </c>
      <c r="S328" s="31">
        <v>274362042</v>
      </c>
      <c r="T328" s="36">
        <f t="shared" si="78"/>
        <v>0.71849063096342658</v>
      </c>
      <c r="U328" s="36">
        <f t="shared" si="79"/>
        <v>0.12547209267726434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321383472</v>
      </c>
      <c r="E329" s="31">
        <v>318750701</v>
      </c>
      <c r="F329" s="31">
        <v>64651130</v>
      </c>
      <c r="G329" s="36">
        <f t="shared" si="72"/>
        <v>0.20116507422634353</v>
      </c>
      <c r="H329" s="31">
        <v>81822842</v>
      </c>
      <c r="I329" s="36">
        <f t="shared" si="73"/>
        <v>0.25459567503832309</v>
      </c>
      <c r="J329" s="31">
        <v>89389701</v>
      </c>
      <c r="K329" s="36">
        <f t="shared" si="74"/>
        <v>0.28043766090415595</v>
      </c>
      <c r="L329" s="31">
        <v>0</v>
      </c>
      <c r="M329" s="36">
        <f t="shared" si="75"/>
        <v>0</v>
      </c>
      <c r="N329" s="31">
        <f t="shared" si="76"/>
        <v>235863673</v>
      </c>
      <c r="O329" s="36">
        <f t="shared" si="77"/>
        <v>0.73996283697584719</v>
      </c>
      <c r="P329" s="31">
        <v>78236536</v>
      </c>
      <c r="Q329" s="31">
        <v>290482107</v>
      </c>
      <c r="R329" s="31">
        <v>289787291</v>
      </c>
      <c r="S329" s="31">
        <v>215462162</v>
      </c>
      <c r="T329" s="36">
        <f t="shared" si="78"/>
        <v>0.74351832772404092</v>
      </c>
      <c r="U329" s="36">
        <f t="shared" si="79"/>
        <v>0.14255698897507418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510048491</v>
      </c>
      <c r="E330" s="31">
        <v>511389491</v>
      </c>
      <c r="F330" s="31">
        <v>145463749</v>
      </c>
      <c r="G330" s="36">
        <f t="shared" si="72"/>
        <v>0.28519592071491884</v>
      </c>
      <c r="H330" s="31">
        <v>113724093</v>
      </c>
      <c r="I330" s="36">
        <f t="shared" si="73"/>
        <v>0.2229672178365488</v>
      </c>
      <c r="J330" s="31">
        <v>126729136</v>
      </c>
      <c r="K330" s="36">
        <f t="shared" si="74"/>
        <v>0.24781333646920797</v>
      </c>
      <c r="L330" s="31">
        <v>0</v>
      </c>
      <c r="M330" s="36">
        <f t="shared" si="75"/>
        <v>0</v>
      </c>
      <c r="N330" s="31">
        <f t="shared" si="76"/>
        <v>385916978</v>
      </c>
      <c r="O330" s="36">
        <f t="shared" si="77"/>
        <v>0.75464393537957941</v>
      </c>
      <c r="P330" s="31">
        <v>96650518</v>
      </c>
      <c r="Q330" s="31">
        <v>456044146</v>
      </c>
      <c r="R330" s="31">
        <v>451610031</v>
      </c>
      <c r="S330" s="31">
        <v>335890821</v>
      </c>
      <c r="T330" s="36">
        <f t="shared" si="78"/>
        <v>0.74376297677940639</v>
      </c>
      <c r="U330" s="36">
        <f t="shared" si="79"/>
        <v>0.31121010649937753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3888865949</v>
      </c>
      <c r="E332" s="32">
        <f>SUM(E324:E331)</f>
        <v>3821050895</v>
      </c>
      <c r="F332" s="32">
        <f>SUM(F324:F331)</f>
        <v>899298874</v>
      </c>
      <c r="G332" s="37">
        <f t="shared" si="72"/>
        <v>0.23124964598773318</v>
      </c>
      <c r="H332" s="32">
        <f>SUM(H324:H331)</f>
        <v>863372513</v>
      </c>
      <c r="I332" s="37">
        <f t="shared" si="73"/>
        <v>0.22201138437852594</v>
      </c>
      <c r="J332" s="32">
        <f>SUM(J324:J331)</f>
        <v>887916018</v>
      </c>
      <c r="K332" s="37">
        <f t="shared" si="74"/>
        <v>0.23237482106346036</v>
      </c>
      <c r="L332" s="32">
        <f>SUM(L324:L331)</f>
        <v>0</v>
      </c>
      <c r="M332" s="37">
        <f t="shared" si="75"/>
        <v>0</v>
      </c>
      <c r="N332" s="32">
        <f t="shared" si="76"/>
        <v>2650587405</v>
      </c>
      <c r="O332" s="37">
        <f t="shared" si="77"/>
        <v>0.6936802146415797</v>
      </c>
      <c r="P332" s="32">
        <f>SUM(P324:P331)</f>
        <v>785216129</v>
      </c>
      <c r="Q332" s="32">
        <f>SUM(Q324:Q331)</f>
        <v>3358588500</v>
      </c>
      <c r="R332" s="32">
        <f>SUM(R324:R331)</f>
        <v>3415424409</v>
      </c>
      <c r="S332" s="32">
        <f>SUM(S324:S331)</f>
        <v>2460643707</v>
      </c>
      <c r="T332" s="37">
        <f t="shared" si="78"/>
        <v>0.72045034886907378</v>
      </c>
      <c r="U332" s="37">
        <f t="shared" si="79"/>
        <v>0.1307918739911671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27703300</v>
      </c>
      <c r="E333" s="31">
        <v>27961400</v>
      </c>
      <c r="F333" s="31">
        <v>6687909</v>
      </c>
      <c r="G333" s="36">
        <f t="shared" si="72"/>
        <v>0.24141199784863177</v>
      </c>
      <c r="H333" s="31">
        <v>5893077</v>
      </c>
      <c r="I333" s="36">
        <f t="shared" si="73"/>
        <v>0.21272111986658629</v>
      </c>
      <c r="J333" s="31">
        <v>4977419</v>
      </c>
      <c r="K333" s="36">
        <f t="shared" si="74"/>
        <v>0.1780103642879112</v>
      </c>
      <c r="L333" s="31">
        <v>0</v>
      </c>
      <c r="M333" s="36">
        <f t="shared" si="75"/>
        <v>0</v>
      </c>
      <c r="N333" s="31">
        <f t="shared" si="76"/>
        <v>17558405</v>
      </c>
      <c r="O333" s="36">
        <f t="shared" si="77"/>
        <v>0.62795156894862203</v>
      </c>
      <c r="P333" s="31">
        <v>5269802</v>
      </c>
      <c r="Q333" s="31">
        <v>21294181</v>
      </c>
      <c r="R333" s="31">
        <v>24275618</v>
      </c>
      <c r="S333" s="31">
        <v>16873114</v>
      </c>
      <c r="T333" s="36">
        <f t="shared" si="78"/>
        <v>0.69506424100099118</v>
      </c>
      <c r="U333" s="36">
        <f t="shared" si="79"/>
        <v>-5.5482729711666567E-2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27109665</v>
      </c>
      <c r="E334" s="31">
        <v>26992400</v>
      </c>
      <c r="F334" s="31">
        <v>5988783</v>
      </c>
      <c r="G334" s="36">
        <f t="shared" si="72"/>
        <v>0.22090951695640651</v>
      </c>
      <c r="H334" s="31">
        <v>5363392</v>
      </c>
      <c r="I334" s="36">
        <f t="shared" si="73"/>
        <v>0.19784058563615597</v>
      </c>
      <c r="J334" s="31">
        <v>6066410</v>
      </c>
      <c r="K334" s="36">
        <f t="shared" si="74"/>
        <v>0.22474511343933848</v>
      </c>
      <c r="L334" s="31">
        <v>0</v>
      </c>
      <c r="M334" s="36">
        <f t="shared" si="75"/>
        <v>0</v>
      </c>
      <c r="N334" s="31">
        <f t="shared" si="76"/>
        <v>17418585</v>
      </c>
      <c r="O334" s="36">
        <f t="shared" si="77"/>
        <v>0.64531442183725785</v>
      </c>
      <c r="P334" s="31">
        <v>5385045</v>
      </c>
      <c r="Q334" s="31">
        <v>26013396</v>
      </c>
      <c r="R334" s="31">
        <v>23275530</v>
      </c>
      <c r="S334" s="31">
        <v>16097967</v>
      </c>
      <c r="T334" s="36">
        <f t="shared" si="78"/>
        <v>0.69162622720084144</v>
      </c>
      <c r="U334" s="36">
        <f t="shared" si="79"/>
        <v>0.12652911906957143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158406511</v>
      </c>
      <c r="E335" s="31">
        <v>139530788</v>
      </c>
      <c r="F335" s="31">
        <v>42619297</v>
      </c>
      <c r="G335" s="36">
        <f t="shared" si="72"/>
        <v>0.26905015918190384</v>
      </c>
      <c r="H335" s="31">
        <v>27113253</v>
      </c>
      <c r="I335" s="36">
        <f t="shared" si="73"/>
        <v>0.1711624909155407</v>
      </c>
      <c r="J335" s="31">
        <v>29248188</v>
      </c>
      <c r="K335" s="36">
        <f t="shared" si="74"/>
        <v>0.20961816685217888</v>
      </c>
      <c r="L335" s="31">
        <v>0</v>
      </c>
      <c r="M335" s="36">
        <f t="shared" si="75"/>
        <v>0</v>
      </c>
      <c r="N335" s="31">
        <f t="shared" si="76"/>
        <v>98980738</v>
      </c>
      <c r="O335" s="36">
        <f t="shared" si="77"/>
        <v>0.70938277794288673</v>
      </c>
      <c r="P335" s="31">
        <v>27437419</v>
      </c>
      <c r="Q335" s="31">
        <v>155541629</v>
      </c>
      <c r="R335" s="31">
        <v>137576129</v>
      </c>
      <c r="S335" s="31">
        <v>108193290</v>
      </c>
      <c r="T335" s="36">
        <f t="shared" si="78"/>
        <v>0.7864248746234167</v>
      </c>
      <c r="U335" s="36">
        <f t="shared" si="79"/>
        <v>6.5996331506254391E-2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213219476</v>
      </c>
      <c r="E337" s="32">
        <f>SUM(E333:E336)</f>
        <v>194484588</v>
      </c>
      <c r="F337" s="32">
        <f>SUM(F333:F336)</f>
        <v>55295989</v>
      </c>
      <c r="G337" s="37">
        <f t="shared" si="72"/>
        <v>0.25933835894053131</v>
      </c>
      <c r="H337" s="32">
        <f>SUM(H333:H336)</f>
        <v>38369722</v>
      </c>
      <c r="I337" s="37">
        <f t="shared" si="73"/>
        <v>0.17995411451062754</v>
      </c>
      <c r="J337" s="32">
        <f>SUM(J333:J336)</f>
        <v>40292017</v>
      </c>
      <c r="K337" s="37">
        <f t="shared" si="74"/>
        <v>0.20717331596475913</v>
      </c>
      <c r="L337" s="32">
        <f>SUM(L333:L336)</f>
        <v>0</v>
      </c>
      <c r="M337" s="37">
        <f t="shared" si="75"/>
        <v>0</v>
      </c>
      <c r="N337" s="32">
        <f t="shared" si="76"/>
        <v>133957728</v>
      </c>
      <c r="O337" s="37">
        <f t="shared" si="77"/>
        <v>0.68878325721110611</v>
      </c>
      <c r="P337" s="32">
        <f>SUM(P333:P336)</f>
        <v>38092266</v>
      </c>
      <c r="Q337" s="32">
        <f>SUM(Q333:Q336)</f>
        <v>202849206</v>
      </c>
      <c r="R337" s="32">
        <f>SUM(R333:R336)</f>
        <v>185127277</v>
      </c>
      <c r="S337" s="32">
        <f>SUM(S333:S336)</f>
        <v>141164371</v>
      </c>
      <c r="T337" s="37">
        <f t="shared" si="78"/>
        <v>0.76252604849797467</v>
      </c>
      <c r="U337" s="37">
        <f t="shared" si="79"/>
        <v>5.7747969102179386E-2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36726715267</v>
      </c>
      <c r="E338" s="32">
        <f>SUM(E302,E304:E309,E311:E316,E318:E322,E324:E331,E333:E336)</f>
        <v>36874229545</v>
      </c>
      <c r="F338" s="32">
        <f>SUM(F302,F304:F309,F311:F316,F318:F322,F324:F331,F333:F336)</f>
        <v>10160227592</v>
      </c>
      <c r="G338" s="37">
        <f t="shared" si="72"/>
        <v>0.27664405918514728</v>
      </c>
      <c r="H338" s="32">
        <f>SUM(H302,H304:H309,H311:H316,H318:H322,H324:H331,H333:H336)</f>
        <v>8822081043</v>
      </c>
      <c r="I338" s="37">
        <f t="shared" si="73"/>
        <v>0.24020882289266121</v>
      </c>
      <c r="J338" s="32">
        <f>SUM(J302,J304:J309,J311:J316,J318:J322,J324:J331,J333:J336)</f>
        <v>8857187379</v>
      </c>
      <c r="K338" s="37">
        <f t="shared" si="74"/>
        <v>0.24019993063695075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27839496014</v>
      </c>
      <c r="O338" s="37">
        <f t="shared" si="77"/>
        <v>0.75498515786006237</v>
      </c>
      <c r="P338" s="32">
        <f>SUM(P302,P304:P309,P311:P316,P318:P322,P324:P331,P333:P336)</f>
        <v>7942492886</v>
      </c>
      <c r="Q338" s="32">
        <f>SUM(Q302,Q304:Q309,Q311:Q316,Q318:Q322,Q324:Q331,Q333:Q336)</f>
        <v>32687131203</v>
      </c>
      <c r="R338" s="32">
        <f>SUM(R302,R304:R309,R311:R316,R318:R322,R324:R331,R333:R336)</f>
        <v>33727246040</v>
      </c>
      <c r="S338" s="32">
        <f>SUM(S302,S304:S309,S311:S316,S318:S322,S324:S331,S333:S336)</f>
        <v>25655762454</v>
      </c>
      <c r="T338" s="37">
        <f t="shared" si="78"/>
        <v>0.7606835857150227</v>
      </c>
      <c r="U338" s="37">
        <f t="shared" si="79"/>
        <v>0.11516466002913339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209402305426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205169674488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55225188776</v>
      </c>
      <c r="G339" s="39">
        <f t="shared" si="72"/>
        <v>0.26372770186866856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44923876423</v>
      </c>
      <c r="I339" s="39">
        <f t="shared" si="73"/>
        <v>0.21453381963301976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44094491634</v>
      </c>
      <c r="K339" s="39">
        <f t="shared" si="74"/>
        <v>0.2149171983824491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144243556833</v>
      </c>
      <c r="O339" s="39">
        <f t="shared" si="77"/>
        <v>0.70304520974144524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41043820296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187395139650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191178542652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133366728231</v>
      </c>
      <c r="T339" s="39">
        <f t="shared" si="78"/>
        <v>0.69760301747757247</v>
      </c>
      <c r="U339" s="39">
        <f t="shared" si="79"/>
        <v>7.4327178025806351E-2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1265310010</v>
      </c>
      <c r="E8" s="31">
        <v>1374982399</v>
      </c>
      <c r="F8" s="31">
        <v>359907153</v>
      </c>
      <c r="G8" s="36">
        <f>IF(($D8       =0),0,($F8       /$D8       ))</f>
        <v>0.2844418760268877</v>
      </c>
      <c r="H8" s="31">
        <v>403901705</v>
      </c>
      <c r="I8" s="36">
        <f>IF(($D8       =0),0,($H8       /$D8       ))</f>
        <v>0.31921165707050719</v>
      </c>
      <c r="J8" s="31">
        <v>358891247</v>
      </c>
      <c r="K8" s="36">
        <f>IF(($E8       =0),0,($J8       /$E8       ))</f>
        <v>0.26101515718384116</v>
      </c>
      <c r="L8" s="31">
        <v>0</v>
      </c>
      <c r="M8" s="36">
        <f>IF(($E8       =0),0,($L8       /$E8       ))</f>
        <v>0</v>
      </c>
      <c r="N8" s="31">
        <f>$F8       +$H8       +$J8</f>
        <v>1122700105</v>
      </c>
      <c r="O8" s="36">
        <f>IF(($E8       =0),0,($N8       /$E8       ))</f>
        <v>0.81651961931768702</v>
      </c>
      <c r="P8" s="31">
        <v>291232046</v>
      </c>
      <c r="Q8" s="31">
        <v>1163341642</v>
      </c>
      <c r="R8" s="31">
        <v>1163341642</v>
      </c>
      <c r="S8" s="31">
        <v>981356404</v>
      </c>
      <c r="T8" s="36">
        <f>IF(($R8       =0),0,($S8       /$R8       ))</f>
        <v>0.84356681525890054</v>
      </c>
      <c r="U8" s="36">
        <f>IF(($P8       =0),0,(($J8       /$P8       )-1))</f>
        <v>0.23232059084596757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3973252230</v>
      </c>
      <c r="E9" s="31">
        <v>3829262280</v>
      </c>
      <c r="F9" s="31">
        <v>464218888</v>
      </c>
      <c r="G9" s="36">
        <f>IF(($D9       =0),0,($F9       /$D9       ))</f>
        <v>0.11683599759786707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       +$J9</f>
        <v>464218888</v>
      </c>
      <c r="O9" s="36">
        <f>IF(($E9       =0),0,($N9       /$E9       ))</f>
        <v>0.12122932670989567</v>
      </c>
      <c r="P9" s="31">
        <v>669595798</v>
      </c>
      <c r="Q9" s="31">
        <v>3734347270</v>
      </c>
      <c r="R9" s="31">
        <v>3848869620</v>
      </c>
      <c r="S9" s="31">
        <v>2442728560</v>
      </c>
      <c r="T9" s="36">
        <f>IF(($R9       =0),0,($S9       /$R9       ))</f>
        <v>0.63466129050118358</v>
      </c>
      <c r="U9" s="36">
        <f>IF(($P9       =0),0,(($J9       /$P9       )-1))</f>
        <v>-1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5238562240</v>
      </c>
      <c r="E10" s="32">
        <f>SUM(E8:E9)</f>
        <v>5204244679</v>
      </c>
      <c r="F10" s="32">
        <f>SUM(F8:F9)</f>
        <v>824126041</v>
      </c>
      <c r="G10" s="37">
        <f t="shared" ref="G10:G54" si="0">IF(($D10      =0),0,($F10      /$D10      ))</f>
        <v>0.15731912750930682</v>
      </c>
      <c r="H10" s="32">
        <f>SUM(H8:H9)</f>
        <v>403901705</v>
      </c>
      <c r="I10" s="37">
        <f t="shared" ref="I10:I54" si="1">IF(($D10      =0),0,($H10      /$D10      ))</f>
        <v>7.7101633329071606E-2</v>
      </c>
      <c r="J10" s="32">
        <f>SUM(J8:J9)</f>
        <v>358891247</v>
      </c>
      <c r="K10" s="37">
        <f t="shared" ref="K10:K54" si="2">IF(($E10      =0),0,($J10      /$E10      ))</f>
        <v>6.8961255501338428E-2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1586918993</v>
      </c>
      <c r="O10" s="37">
        <f t="shared" ref="O10:O54" si="5">IF(($E10      =0),0,($N10      /$E10      ))</f>
        <v>0.30492782159214848</v>
      </c>
      <c r="P10" s="32">
        <f>SUM(P8:P9)</f>
        <v>960827844</v>
      </c>
      <c r="Q10" s="32">
        <f>SUM(Q8:Q9)</f>
        <v>4897688912</v>
      </c>
      <c r="R10" s="32">
        <f>SUM(R8:R9)</f>
        <v>5012211262</v>
      </c>
      <c r="S10" s="32">
        <f>SUM(S8:S9)</f>
        <v>3424084964</v>
      </c>
      <c r="T10" s="37">
        <f t="shared" ref="T10:T54" si="6">IF(($R10      =0),0,($S10      /$R10      ))</f>
        <v>0.68314857156154729</v>
      </c>
      <c r="U10" s="37">
        <f t="shared" ref="U10:U54" si="7">IF(($P10      =0),0,(($J10      /$P10      )-1))</f>
        <v>-0.62647705388521191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62892978</v>
      </c>
      <c r="E11" s="31">
        <v>62892978</v>
      </c>
      <c r="F11" s="31">
        <v>13973095</v>
      </c>
      <c r="G11" s="36">
        <f t="shared" si="0"/>
        <v>0.22217257704031759</v>
      </c>
      <c r="H11" s="31">
        <v>11106979</v>
      </c>
      <c r="I11" s="36">
        <f t="shared" si="1"/>
        <v>0.17660125745675456</v>
      </c>
      <c r="J11" s="31">
        <v>19919877</v>
      </c>
      <c r="K11" s="36">
        <f t="shared" si="2"/>
        <v>0.31672656683548994</v>
      </c>
      <c r="L11" s="31">
        <v>0</v>
      </c>
      <c r="M11" s="36">
        <f t="shared" si="3"/>
        <v>0</v>
      </c>
      <c r="N11" s="31">
        <f t="shared" si="4"/>
        <v>44999951</v>
      </c>
      <c r="O11" s="36">
        <f t="shared" si="5"/>
        <v>0.7155004013325621</v>
      </c>
      <c r="P11" s="31">
        <v>15163946</v>
      </c>
      <c r="Q11" s="31">
        <v>60127131</v>
      </c>
      <c r="R11" s="31">
        <v>60127131</v>
      </c>
      <c r="S11" s="31">
        <v>47737820</v>
      </c>
      <c r="T11" s="36">
        <f t="shared" si="6"/>
        <v>0.79394807645154397</v>
      </c>
      <c r="U11" s="36">
        <f t="shared" si="7"/>
        <v>0.31363412926951861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36202121</v>
      </c>
      <c r="E12" s="31">
        <v>37011873</v>
      </c>
      <c r="F12" s="31">
        <v>12414366</v>
      </c>
      <c r="G12" s="36">
        <f t="shared" si="0"/>
        <v>0.34291819531789314</v>
      </c>
      <c r="H12" s="31">
        <v>9633105</v>
      </c>
      <c r="I12" s="36">
        <f t="shared" si="1"/>
        <v>0.2660922822726326</v>
      </c>
      <c r="J12" s="31">
        <v>9322287</v>
      </c>
      <c r="K12" s="36">
        <f t="shared" si="2"/>
        <v>0.25187287873812819</v>
      </c>
      <c r="L12" s="31">
        <v>0</v>
      </c>
      <c r="M12" s="36">
        <f t="shared" si="3"/>
        <v>0</v>
      </c>
      <c r="N12" s="31">
        <f t="shared" si="4"/>
        <v>31369758</v>
      </c>
      <c r="O12" s="36">
        <f t="shared" si="5"/>
        <v>0.84755932238284726</v>
      </c>
      <c r="P12" s="31">
        <v>184269</v>
      </c>
      <c r="Q12" s="31">
        <v>34670473</v>
      </c>
      <c r="R12" s="31">
        <v>34670473</v>
      </c>
      <c r="S12" s="31">
        <v>10539676</v>
      </c>
      <c r="T12" s="36">
        <f t="shared" si="6"/>
        <v>0.30399573723727391</v>
      </c>
      <c r="U12" s="36">
        <f t="shared" si="7"/>
        <v>49.590641941943574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245465723</v>
      </c>
      <c r="E13" s="31">
        <v>235587401</v>
      </c>
      <c r="F13" s="31">
        <v>62577715</v>
      </c>
      <c r="G13" s="36">
        <f t="shared" si="0"/>
        <v>0.25493463704502645</v>
      </c>
      <c r="H13" s="31">
        <v>55722947</v>
      </c>
      <c r="I13" s="36">
        <f t="shared" si="1"/>
        <v>0.22700907613076388</v>
      </c>
      <c r="J13" s="31">
        <v>52006275</v>
      </c>
      <c r="K13" s="36">
        <f t="shared" si="2"/>
        <v>0.22075151208956204</v>
      </c>
      <c r="L13" s="31">
        <v>0</v>
      </c>
      <c r="M13" s="36">
        <f t="shared" si="3"/>
        <v>0</v>
      </c>
      <c r="N13" s="31">
        <f t="shared" si="4"/>
        <v>170306937</v>
      </c>
      <c r="O13" s="36">
        <f t="shared" si="5"/>
        <v>0.72290341621451992</v>
      </c>
      <c r="P13" s="31">
        <v>64406715</v>
      </c>
      <c r="Q13" s="31">
        <v>245879484</v>
      </c>
      <c r="R13" s="31">
        <v>251142891</v>
      </c>
      <c r="S13" s="31">
        <v>187008447</v>
      </c>
      <c r="T13" s="36">
        <f t="shared" si="6"/>
        <v>0.74462966582637613</v>
      </c>
      <c r="U13" s="36">
        <f t="shared" si="7"/>
        <v>-0.19253334066176175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96124476</v>
      </c>
      <c r="E14" s="31">
        <v>96124476</v>
      </c>
      <c r="F14" s="31">
        <v>26903290</v>
      </c>
      <c r="G14" s="36">
        <f t="shared" si="0"/>
        <v>0.27987970514398436</v>
      </c>
      <c r="H14" s="31">
        <v>22240504</v>
      </c>
      <c r="I14" s="36">
        <f t="shared" si="1"/>
        <v>0.23137191405860044</v>
      </c>
      <c r="J14" s="31">
        <v>22751321</v>
      </c>
      <c r="K14" s="36">
        <f t="shared" si="2"/>
        <v>0.23668603405442751</v>
      </c>
      <c r="L14" s="31">
        <v>0</v>
      </c>
      <c r="M14" s="36">
        <f t="shared" si="3"/>
        <v>0</v>
      </c>
      <c r="N14" s="31">
        <f t="shared" si="4"/>
        <v>71895115</v>
      </c>
      <c r="O14" s="36">
        <f t="shared" si="5"/>
        <v>0.74793765325701234</v>
      </c>
      <c r="P14" s="31">
        <v>23423778</v>
      </c>
      <c r="Q14" s="31">
        <v>82673784</v>
      </c>
      <c r="R14" s="31">
        <v>82673784</v>
      </c>
      <c r="S14" s="31">
        <v>69521938</v>
      </c>
      <c r="T14" s="36">
        <f t="shared" si="6"/>
        <v>0.84091878508911599</v>
      </c>
      <c r="U14" s="36">
        <f t="shared" si="7"/>
        <v>-2.8708306576334497E-2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48950705</v>
      </c>
      <c r="E15" s="31">
        <v>48950705</v>
      </c>
      <c r="F15" s="31">
        <v>13475495</v>
      </c>
      <c r="G15" s="36">
        <f t="shared" si="0"/>
        <v>0.27528704642762553</v>
      </c>
      <c r="H15" s="31">
        <v>13147077</v>
      </c>
      <c r="I15" s="36">
        <f t="shared" si="1"/>
        <v>0.2685778887147795</v>
      </c>
      <c r="J15" s="31">
        <v>11091927</v>
      </c>
      <c r="K15" s="36">
        <f t="shared" si="2"/>
        <v>0.22659381514525684</v>
      </c>
      <c r="L15" s="31">
        <v>0</v>
      </c>
      <c r="M15" s="36">
        <f t="shared" si="3"/>
        <v>0</v>
      </c>
      <c r="N15" s="31">
        <f t="shared" si="4"/>
        <v>37714499</v>
      </c>
      <c r="O15" s="36">
        <f t="shared" si="5"/>
        <v>0.77045875028766186</v>
      </c>
      <c r="P15" s="31">
        <v>15780355</v>
      </c>
      <c r="Q15" s="31">
        <v>49856011</v>
      </c>
      <c r="R15" s="31">
        <v>50522569</v>
      </c>
      <c r="S15" s="31">
        <v>37047897</v>
      </c>
      <c r="T15" s="36">
        <f t="shared" si="6"/>
        <v>0.73329400569476189</v>
      </c>
      <c r="U15" s="36">
        <f t="shared" si="7"/>
        <v>-0.29710535662854221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193952245</v>
      </c>
      <c r="E16" s="31">
        <v>159501101</v>
      </c>
      <c r="F16" s="31">
        <v>41082368</v>
      </c>
      <c r="G16" s="36">
        <f t="shared" si="0"/>
        <v>0.21181692431557056</v>
      </c>
      <c r="H16" s="31">
        <v>31121801</v>
      </c>
      <c r="I16" s="36">
        <f t="shared" si="1"/>
        <v>0.1604611537236911</v>
      </c>
      <c r="J16" s="31">
        <v>46762885</v>
      </c>
      <c r="K16" s="36">
        <f t="shared" si="2"/>
        <v>0.29318220819052526</v>
      </c>
      <c r="L16" s="31">
        <v>0</v>
      </c>
      <c r="M16" s="36">
        <f t="shared" si="3"/>
        <v>0</v>
      </c>
      <c r="N16" s="31">
        <f t="shared" si="4"/>
        <v>118967054</v>
      </c>
      <c r="O16" s="36">
        <f t="shared" si="5"/>
        <v>0.74586979810252219</v>
      </c>
      <c r="P16" s="31">
        <v>29949363</v>
      </c>
      <c r="Q16" s="31">
        <v>163971576</v>
      </c>
      <c r="R16" s="31">
        <v>181433346</v>
      </c>
      <c r="S16" s="31">
        <v>112894826</v>
      </c>
      <c r="T16" s="36">
        <f t="shared" si="6"/>
        <v>0.62223857129328364</v>
      </c>
      <c r="U16" s="36">
        <f t="shared" si="7"/>
        <v>0.56139831755353198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39162273</v>
      </c>
      <c r="E17" s="31">
        <v>36197273</v>
      </c>
      <c r="F17" s="31">
        <v>10455922</v>
      </c>
      <c r="G17" s="36">
        <f t="shared" si="0"/>
        <v>0.26698966119765316</v>
      </c>
      <c r="H17" s="31">
        <v>7712207</v>
      </c>
      <c r="I17" s="36">
        <f t="shared" si="1"/>
        <v>0.19692950406632423</v>
      </c>
      <c r="J17" s="31">
        <v>7923384</v>
      </c>
      <c r="K17" s="36">
        <f t="shared" si="2"/>
        <v>0.21889450069898911</v>
      </c>
      <c r="L17" s="31">
        <v>0</v>
      </c>
      <c r="M17" s="36">
        <f t="shared" si="3"/>
        <v>0</v>
      </c>
      <c r="N17" s="31">
        <f t="shared" si="4"/>
        <v>26091513</v>
      </c>
      <c r="O17" s="36">
        <f t="shared" si="5"/>
        <v>0.72081432764285858</v>
      </c>
      <c r="P17" s="31">
        <v>7817064</v>
      </c>
      <c r="Q17" s="31">
        <v>35154074</v>
      </c>
      <c r="R17" s="31">
        <v>38297587</v>
      </c>
      <c r="S17" s="31">
        <v>26074727</v>
      </c>
      <c r="T17" s="36">
        <f t="shared" si="6"/>
        <v>0.68084516656362715</v>
      </c>
      <c r="U17" s="36">
        <f t="shared" si="7"/>
        <v>1.3601014396197764E-2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722750521</v>
      </c>
      <c r="E19" s="32">
        <f>SUM(E11:E18)</f>
        <v>676265807</v>
      </c>
      <c r="F19" s="32">
        <f>SUM(F11:F18)</f>
        <v>180882251</v>
      </c>
      <c r="G19" s="37">
        <f t="shared" si="0"/>
        <v>0.25026927791035103</v>
      </c>
      <c r="H19" s="32">
        <f>SUM(H11:H18)</f>
        <v>150684620</v>
      </c>
      <c r="I19" s="37">
        <f t="shared" si="1"/>
        <v>0.20848773625443018</v>
      </c>
      <c r="J19" s="32">
        <f>SUM(J11:J18)</f>
        <v>169777956</v>
      </c>
      <c r="K19" s="37">
        <f t="shared" si="2"/>
        <v>0.2510521073853435</v>
      </c>
      <c r="L19" s="32">
        <f>SUM(L11:L18)</f>
        <v>0</v>
      </c>
      <c r="M19" s="37">
        <f t="shared" si="3"/>
        <v>0</v>
      </c>
      <c r="N19" s="32">
        <f t="shared" si="4"/>
        <v>501344827</v>
      </c>
      <c r="O19" s="37">
        <f t="shared" si="5"/>
        <v>0.74134285928787169</v>
      </c>
      <c r="P19" s="32">
        <f>SUM(P11:P18)</f>
        <v>156725490</v>
      </c>
      <c r="Q19" s="32">
        <f>SUM(Q11:Q18)</f>
        <v>672332533</v>
      </c>
      <c r="R19" s="32">
        <f>SUM(R11:R18)</f>
        <v>698867781</v>
      </c>
      <c r="S19" s="32">
        <f>SUM(S11:S18)</f>
        <v>490825331</v>
      </c>
      <c r="T19" s="37">
        <f t="shared" si="6"/>
        <v>0.70231500770816047</v>
      </c>
      <c r="U19" s="37">
        <f t="shared" si="7"/>
        <v>8.3282342904144047E-2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1210508482</v>
      </c>
      <c r="E26" s="31">
        <v>1210520707</v>
      </c>
      <c r="F26" s="31">
        <v>763647405</v>
      </c>
      <c r="G26" s="36">
        <f t="shared" si="0"/>
        <v>0.63084845447617444</v>
      </c>
      <c r="H26" s="31">
        <v>586833574</v>
      </c>
      <c r="I26" s="36">
        <f t="shared" si="1"/>
        <v>0.48478270307568155</v>
      </c>
      <c r="J26" s="31">
        <v>575343005</v>
      </c>
      <c r="K26" s="36">
        <f t="shared" si="2"/>
        <v>0.47528555411981072</v>
      </c>
      <c r="L26" s="31">
        <v>0</v>
      </c>
      <c r="M26" s="36">
        <f t="shared" si="3"/>
        <v>0</v>
      </c>
      <c r="N26" s="31">
        <f t="shared" si="4"/>
        <v>1925823984</v>
      </c>
      <c r="O26" s="36">
        <f t="shared" si="5"/>
        <v>1.5909054449574154</v>
      </c>
      <c r="P26" s="31">
        <v>390311888</v>
      </c>
      <c r="Q26" s="31">
        <v>982487796</v>
      </c>
      <c r="R26" s="31">
        <v>1110664928</v>
      </c>
      <c r="S26" s="31">
        <v>1642356132</v>
      </c>
      <c r="T26" s="36">
        <f t="shared" si="6"/>
        <v>1.4787143184195333</v>
      </c>
      <c r="U26" s="36">
        <f t="shared" si="7"/>
        <v>0.47405964995870176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1210508482</v>
      </c>
      <c r="E27" s="32">
        <f>SUM(E20:E26)</f>
        <v>1210520707</v>
      </c>
      <c r="F27" s="32">
        <f>SUM(F20:F26)</f>
        <v>763647405</v>
      </c>
      <c r="G27" s="37">
        <f t="shared" si="0"/>
        <v>0.63084845447617444</v>
      </c>
      <c r="H27" s="32">
        <f>SUM(H20:H26)</f>
        <v>586833574</v>
      </c>
      <c r="I27" s="37">
        <f t="shared" si="1"/>
        <v>0.48478270307568155</v>
      </c>
      <c r="J27" s="32">
        <f>SUM(J20:J26)</f>
        <v>575343005</v>
      </c>
      <c r="K27" s="37">
        <f t="shared" si="2"/>
        <v>0.47528555411981072</v>
      </c>
      <c r="L27" s="32">
        <f>SUM(L20:L26)</f>
        <v>0</v>
      </c>
      <c r="M27" s="37">
        <f t="shared" si="3"/>
        <v>0</v>
      </c>
      <c r="N27" s="32">
        <f t="shared" si="4"/>
        <v>1925823984</v>
      </c>
      <c r="O27" s="37">
        <f t="shared" si="5"/>
        <v>1.5909054449574154</v>
      </c>
      <c r="P27" s="32">
        <f>SUM(P20:P26)</f>
        <v>390311888</v>
      </c>
      <c r="Q27" s="32">
        <f>SUM(Q20:Q26)</f>
        <v>982487796</v>
      </c>
      <c r="R27" s="32">
        <f>SUM(R20:R26)</f>
        <v>1110664928</v>
      </c>
      <c r="S27" s="32">
        <f>SUM(S20:S26)</f>
        <v>1642356132</v>
      </c>
      <c r="T27" s="37">
        <f t="shared" si="6"/>
        <v>1.4787143184195333</v>
      </c>
      <c r="U27" s="37">
        <f t="shared" si="7"/>
        <v>0.47405964995870176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462868421</v>
      </c>
      <c r="E34" s="31">
        <v>462868421</v>
      </c>
      <c r="F34" s="31">
        <v>97432843</v>
      </c>
      <c r="G34" s="36">
        <f t="shared" si="0"/>
        <v>0.21049792679634977</v>
      </c>
      <c r="H34" s="31">
        <v>101903924</v>
      </c>
      <c r="I34" s="36">
        <f t="shared" si="1"/>
        <v>0.22015743433056539</v>
      </c>
      <c r="J34" s="31">
        <v>38340373</v>
      </c>
      <c r="K34" s="36">
        <f t="shared" si="2"/>
        <v>8.2832120880417553E-2</v>
      </c>
      <c r="L34" s="31">
        <v>0</v>
      </c>
      <c r="M34" s="36">
        <f t="shared" si="3"/>
        <v>0</v>
      </c>
      <c r="N34" s="31">
        <f t="shared" si="4"/>
        <v>237677140</v>
      </c>
      <c r="O34" s="36">
        <f t="shared" si="5"/>
        <v>0.51348748200733274</v>
      </c>
      <c r="P34" s="31">
        <v>92760649</v>
      </c>
      <c r="Q34" s="31">
        <v>411813830</v>
      </c>
      <c r="R34" s="31">
        <v>441813830</v>
      </c>
      <c r="S34" s="31">
        <v>289853691</v>
      </c>
      <c r="T34" s="36">
        <f t="shared" si="6"/>
        <v>0.65605391076146258</v>
      </c>
      <c r="U34" s="36">
        <f t="shared" si="7"/>
        <v>-0.58667416179893261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462868421</v>
      </c>
      <c r="E35" s="32">
        <f>SUM(E28:E34)</f>
        <v>462868421</v>
      </c>
      <c r="F35" s="32">
        <f>SUM(F28:F34)</f>
        <v>97432843</v>
      </c>
      <c r="G35" s="37">
        <f t="shared" si="0"/>
        <v>0.21049792679634977</v>
      </c>
      <c r="H35" s="32">
        <f>SUM(H28:H34)</f>
        <v>101903924</v>
      </c>
      <c r="I35" s="37">
        <f t="shared" si="1"/>
        <v>0.22015743433056539</v>
      </c>
      <c r="J35" s="32">
        <f>SUM(J28:J34)</f>
        <v>38340373</v>
      </c>
      <c r="K35" s="37">
        <f t="shared" si="2"/>
        <v>8.2832120880417553E-2</v>
      </c>
      <c r="L35" s="32">
        <f>SUM(L28:L34)</f>
        <v>0</v>
      </c>
      <c r="M35" s="37">
        <f t="shared" si="3"/>
        <v>0</v>
      </c>
      <c r="N35" s="32">
        <f t="shared" si="4"/>
        <v>237677140</v>
      </c>
      <c r="O35" s="37">
        <f t="shared" si="5"/>
        <v>0.51348748200733274</v>
      </c>
      <c r="P35" s="32">
        <f>SUM(P28:P34)</f>
        <v>92760649</v>
      </c>
      <c r="Q35" s="32">
        <f>SUM(Q28:Q34)</f>
        <v>411813830</v>
      </c>
      <c r="R35" s="32">
        <f>SUM(R28:R34)</f>
        <v>441813830</v>
      </c>
      <c r="S35" s="32">
        <f>SUM(S28:S34)</f>
        <v>289853691</v>
      </c>
      <c r="T35" s="37">
        <f t="shared" si="6"/>
        <v>0.65605391076146258</v>
      </c>
      <c r="U35" s="37">
        <f t="shared" si="7"/>
        <v>-0.58667416179893261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341420245</v>
      </c>
      <c r="E39" s="31">
        <v>313134320</v>
      </c>
      <c r="F39" s="31">
        <v>76032239</v>
      </c>
      <c r="G39" s="36">
        <f t="shared" si="0"/>
        <v>0.22269399695381273</v>
      </c>
      <c r="H39" s="31">
        <v>70489365</v>
      </c>
      <c r="I39" s="36">
        <f t="shared" si="1"/>
        <v>0.20645924204055327</v>
      </c>
      <c r="J39" s="31">
        <v>77422639</v>
      </c>
      <c r="K39" s="36">
        <f t="shared" si="2"/>
        <v>0.24725056965969108</v>
      </c>
      <c r="L39" s="31">
        <v>0</v>
      </c>
      <c r="M39" s="36">
        <f t="shared" si="3"/>
        <v>0</v>
      </c>
      <c r="N39" s="31">
        <f t="shared" si="4"/>
        <v>223944243</v>
      </c>
      <c r="O39" s="36">
        <f t="shared" si="5"/>
        <v>0.71516990855553619</v>
      </c>
      <c r="P39" s="31">
        <v>55174780</v>
      </c>
      <c r="Q39" s="31">
        <v>305831718</v>
      </c>
      <c r="R39" s="31">
        <v>321229463</v>
      </c>
      <c r="S39" s="31">
        <v>183671680</v>
      </c>
      <c r="T39" s="36">
        <f t="shared" si="6"/>
        <v>0.57177719093593848</v>
      </c>
      <c r="U39" s="36">
        <f t="shared" si="7"/>
        <v>0.40322515105633405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341420245</v>
      </c>
      <c r="E40" s="32">
        <f>SUM(E36:E39)</f>
        <v>313134320</v>
      </c>
      <c r="F40" s="32">
        <f>SUM(F36:F39)</f>
        <v>76032239</v>
      </c>
      <c r="G40" s="37">
        <f t="shared" si="0"/>
        <v>0.22269399695381273</v>
      </c>
      <c r="H40" s="32">
        <f>SUM(H36:H39)</f>
        <v>70489365</v>
      </c>
      <c r="I40" s="37">
        <f t="shared" si="1"/>
        <v>0.20645924204055327</v>
      </c>
      <c r="J40" s="32">
        <f>SUM(J36:J39)</f>
        <v>77422639</v>
      </c>
      <c r="K40" s="37">
        <f t="shared" si="2"/>
        <v>0.24725056965969108</v>
      </c>
      <c r="L40" s="32">
        <f>SUM(L36:L39)</f>
        <v>0</v>
      </c>
      <c r="M40" s="37">
        <f t="shared" si="3"/>
        <v>0</v>
      </c>
      <c r="N40" s="32">
        <f t="shared" si="4"/>
        <v>223944243</v>
      </c>
      <c r="O40" s="37">
        <f t="shared" si="5"/>
        <v>0.71516990855553619</v>
      </c>
      <c r="P40" s="32">
        <f>SUM(P36:P39)</f>
        <v>55174780</v>
      </c>
      <c r="Q40" s="32">
        <f>SUM(Q36:Q39)</f>
        <v>305831718</v>
      </c>
      <c r="R40" s="32">
        <f>SUM(R36:R39)</f>
        <v>321229463</v>
      </c>
      <c r="S40" s="32">
        <f>SUM(S36:S39)</f>
        <v>183671680</v>
      </c>
      <c r="T40" s="37">
        <f t="shared" si="6"/>
        <v>0.57177719093593848</v>
      </c>
      <c r="U40" s="37">
        <f t="shared" si="7"/>
        <v>0.40322515105633405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817727053</v>
      </c>
      <c r="E46" s="31">
        <v>821627053</v>
      </c>
      <c r="F46" s="31">
        <v>70129298</v>
      </c>
      <c r="G46" s="36">
        <f t="shared" si="0"/>
        <v>8.5761254617560026E-2</v>
      </c>
      <c r="H46" s="31">
        <v>92468247</v>
      </c>
      <c r="I46" s="36">
        <f t="shared" si="1"/>
        <v>0.11307959870076599</v>
      </c>
      <c r="J46" s="31">
        <v>87541332</v>
      </c>
      <c r="K46" s="36">
        <f t="shared" si="2"/>
        <v>0.1065463115903512</v>
      </c>
      <c r="L46" s="31">
        <v>0</v>
      </c>
      <c r="M46" s="36">
        <f t="shared" si="3"/>
        <v>0</v>
      </c>
      <c r="N46" s="31">
        <f t="shared" si="4"/>
        <v>250138877</v>
      </c>
      <c r="O46" s="36">
        <f t="shared" si="5"/>
        <v>0.30444333117643829</v>
      </c>
      <c r="P46" s="31">
        <v>93232683</v>
      </c>
      <c r="Q46" s="31">
        <v>729842119</v>
      </c>
      <c r="R46" s="31">
        <v>711242119</v>
      </c>
      <c r="S46" s="31">
        <v>276648219</v>
      </c>
      <c r="T46" s="36">
        <f t="shared" si="6"/>
        <v>0.38896489902617815</v>
      </c>
      <c r="U46" s="36">
        <f t="shared" si="7"/>
        <v>-6.1044590983185598E-2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817727053</v>
      </c>
      <c r="E47" s="32">
        <f>SUM(E41:E46)</f>
        <v>821627053</v>
      </c>
      <c r="F47" s="32">
        <f>SUM(F41:F46)</f>
        <v>70129298</v>
      </c>
      <c r="G47" s="37">
        <f t="shared" si="0"/>
        <v>8.5761254617560026E-2</v>
      </c>
      <c r="H47" s="32">
        <f>SUM(H41:H46)</f>
        <v>92468247</v>
      </c>
      <c r="I47" s="37">
        <f t="shared" si="1"/>
        <v>0.11307959870076599</v>
      </c>
      <c r="J47" s="32">
        <f>SUM(J41:J46)</f>
        <v>87541332</v>
      </c>
      <c r="K47" s="37">
        <f t="shared" si="2"/>
        <v>0.1065463115903512</v>
      </c>
      <c r="L47" s="32">
        <f>SUM(L41:L46)</f>
        <v>0</v>
      </c>
      <c r="M47" s="37">
        <f t="shared" si="3"/>
        <v>0</v>
      </c>
      <c r="N47" s="32">
        <f t="shared" si="4"/>
        <v>250138877</v>
      </c>
      <c r="O47" s="37">
        <f t="shared" si="5"/>
        <v>0.30444333117643829</v>
      </c>
      <c r="P47" s="32">
        <f>SUM(P41:P46)</f>
        <v>93232683</v>
      </c>
      <c r="Q47" s="32">
        <f>SUM(Q41:Q46)</f>
        <v>729842119</v>
      </c>
      <c r="R47" s="32">
        <f>SUM(R41:R46)</f>
        <v>711242119</v>
      </c>
      <c r="S47" s="32">
        <f>SUM(S41:S46)</f>
        <v>276648219</v>
      </c>
      <c r="T47" s="37">
        <f t="shared" si="6"/>
        <v>0.38896489902617815</v>
      </c>
      <c r="U47" s="37">
        <f t="shared" si="7"/>
        <v>-6.1044590983185598E-2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43611761</v>
      </c>
      <c r="E52" s="31">
        <v>43037981</v>
      </c>
      <c r="F52" s="31">
        <v>8910902</v>
      </c>
      <c r="G52" s="36">
        <f t="shared" si="0"/>
        <v>0.20432337047797727</v>
      </c>
      <c r="H52" s="31">
        <v>11266402</v>
      </c>
      <c r="I52" s="36">
        <f t="shared" si="1"/>
        <v>0.25833403058408944</v>
      </c>
      <c r="J52" s="31">
        <v>11010440</v>
      </c>
      <c r="K52" s="36">
        <f t="shared" si="2"/>
        <v>0.25583077421777756</v>
      </c>
      <c r="L52" s="31">
        <v>0</v>
      </c>
      <c r="M52" s="36">
        <f t="shared" si="3"/>
        <v>0</v>
      </c>
      <c r="N52" s="31">
        <f t="shared" si="4"/>
        <v>31187744</v>
      </c>
      <c r="O52" s="36">
        <f t="shared" si="5"/>
        <v>0.72465629835191381</v>
      </c>
      <c r="P52" s="31">
        <v>11678188</v>
      </c>
      <c r="Q52" s="31">
        <v>48838157</v>
      </c>
      <c r="R52" s="31">
        <v>41996828</v>
      </c>
      <c r="S52" s="31">
        <v>31563101</v>
      </c>
      <c r="T52" s="36">
        <f t="shared" si="6"/>
        <v>0.75155916537315626</v>
      </c>
      <c r="U52" s="36">
        <f t="shared" si="7"/>
        <v>-5.7179076068992862E-2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43611761</v>
      </c>
      <c r="E53" s="32">
        <f>SUM(E48:E52)</f>
        <v>43037981</v>
      </c>
      <c r="F53" s="32">
        <f>SUM(F48:F52)</f>
        <v>8910902</v>
      </c>
      <c r="G53" s="37">
        <f t="shared" si="0"/>
        <v>0.20432337047797727</v>
      </c>
      <c r="H53" s="32">
        <f>SUM(H48:H52)</f>
        <v>11266402</v>
      </c>
      <c r="I53" s="37">
        <f t="shared" si="1"/>
        <v>0.25833403058408944</v>
      </c>
      <c r="J53" s="32">
        <f>SUM(J48:J52)</f>
        <v>11010440</v>
      </c>
      <c r="K53" s="37">
        <f t="shared" si="2"/>
        <v>0.25583077421777756</v>
      </c>
      <c r="L53" s="32">
        <f>SUM(L48:L52)</f>
        <v>0</v>
      </c>
      <c r="M53" s="37">
        <f t="shared" si="3"/>
        <v>0</v>
      </c>
      <c r="N53" s="32">
        <f t="shared" si="4"/>
        <v>31187744</v>
      </c>
      <c r="O53" s="37">
        <f t="shared" si="5"/>
        <v>0.72465629835191381</v>
      </c>
      <c r="P53" s="32">
        <f>SUM(P48:P52)</f>
        <v>11678188</v>
      </c>
      <c r="Q53" s="32">
        <f>SUM(Q48:Q52)</f>
        <v>48838157</v>
      </c>
      <c r="R53" s="32">
        <f>SUM(R48:R52)</f>
        <v>41996828</v>
      </c>
      <c r="S53" s="32">
        <f>SUM(S48:S52)</f>
        <v>31563101</v>
      </c>
      <c r="T53" s="37">
        <f t="shared" si="6"/>
        <v>0.75155916537315626</v>
      </c>
      <c r="U53" s="37">
        <f t="shared" si="7"/>
        <v>-5.7179076068992862E-2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8837448723</v>
      </c>
      <c r="E54" s="32">
        <f>SUM(E8:E9,E11:E18,E20:E26,E28:E34,E36:E39,E41:E46,E48:E52)</f>
        <v>8731698968</v>
      </c>
      <c r="F54" s="32">
        <f>SUM(F8:F9,F11:F18,F20:F26,F28:F34,F36:F39,F41:F46,F48:F52)</f>
        <v>2021160979</v>
      </c>
      <c r="G54" s="37">
        <f t="shared" si="0"/>
        <v>0.22870412517809638</v>
      </c>
      <c r="H54" s="32">
        <f>SUM(H8:H9,H11:H18,H20:H26,H28:H34,H36:H39,H41:H46,H48:H52)</f>
        <v>1417547837</v>
      </c>
      <c r="I54" s="37">
        <f t="shared" si="1"/>
        <v>0.16040238324786488</v>
      </c>
      <c r="J54" s="32">
        <f>SUM(J8:J9,J11:J18,J20:J26,J28:J34,J36:J39,J41:J46,J48:J52)</f>
        <v>1318326992</v>
      </c>
      <c r="K54" s="37">
        <f t="shared" si="2"/>
        <v>0.15098172724820397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4757035808</v>
      </c>
      <c r="O54" s="37">
        <f t="shared" si="5"/>
        <v>0.54480071122855045</v>
      </c>
      <c r="P54" s="32">
        <f>SUM(P8:P9,P11:P18,P20:P26,P28:P34,P36:P39,P41:P46,P48:P52)</f>
        <v>1760711522</v>
      </c>
      <c r="Q54" s="32">
        <f>SUM(Q8:Q9,Q11:Q18,Q20:Q26,Q28:Q34,Q36:Q39,Q41:Q46,Q48:Q52)</f>
        <v>8048835065</v>
      </c>
      <c r="R54" s="32">
        <f>SUM(R8:R9,R11:R18,R20:R26,R28:R34,R36:R39,R41:R46,R48:R52)</f>
        <v>8338026211</v>
      </c>
      <c r="S54" s="32">
        <f>SUM(S8:S9,S11:S18,S20:S26,S28:S34,S36:S39,S41:S46,S48:S52)</f>
        <v>6339003118</v>
      </c>
      <c r="T54" s="37">
        <f t="shared" si="6"/>
        <v>0.76025224166808514</v>
      </c>
      <c r="U54" s="37">
        <f t="shared" si="7"/>
        <v>-0.25125327146010468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2564754483</v>
      </c>
      <c r="E57" s="31">
        <v>2564754483</v>
      </c>
      <c r="F57" s="31">
        <v>693078493</v>
      </c>
      <c r="G57" s="36">
        <f t="shared" ref="G57:G85" si="8">IF(($D57      =0),0,($F57      /$D57      ))</f>
        <v>0.27023190624831439</v>
      </c>
      <c r="H57" s="31">
        <v>609376758</v>
      </c>
      <c r="I57" s="36">
        <f t="shared" ref="I57:I85" si="9">IF(($D57      =0),0,($H57      /$D57      ))</f>
        <v>0.23759652709026963</v>
      </c>
      <c r="J57" s="31">
        <v>616576664</v>
      </c>
      <c r="K57" s="36">
        <f t="shared" ref="K57:K85" si="10">IF(($E57      =0),0,($J57      /$E57      ))</f>
        <v>0.24040377669163432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1919031915</v>
      </c>
      <c r="O57" s="36">
        <f t="shared" ref="O57:O85" si="13">IF(($E57      =0),0,($N57      /$E57      ))</f>
        <v>0.74823221003021834</v>
      </c>
      <c r="P57" s="31">
        <v>629255369</v>
      </c>
      <c r="Q57" s="31">
        <v>2149291078</v>
      </c>
      <c r="R57" s="31">
        <v>2149291078</v>
      </c>
      <c r="S57" s="31">
        <v>1844594299</v>
      </c>
      <c r="T57" s="36">
        <f t="shared" ref="T57:T85" si="14">IF(($R57      =0),0,($S57      /$R57      ))</f>
        <v>0.85823382318064967</v>
      </c>
      <c r="U57" s="36">
        <f t="shared" ref="U57:U85" si="15">IF(($P57      =0),0,(($J57      /$P57      )-1))</f>
        <v>-2.0148743458714979E-2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2564754483</v>
      </c>
      <c r="E58" s="32">
        <f>E57</f>
        <v>2564754483</v>
      </c>
      <c r="F58" s="32">
        <f>F57</f>
        <v>693078493</v>
      </c>
      <c r="G58" s="37">
        <f t="shared" si="8"/>
        <v>0.27023190624831439</v>
      </c>
      <c r="H58" s="32">
        <f>H57</f>
        <v>609376758</v>
      </c>
      <c r="I58" s="37">
        <f t="shared" si="9"/>
        <v>0.23759652709026963</v>
      </c>
      <c r="J58" s="32">
        <f>J57</f>
        <v>616576664</v>
      </c>
      <c r="K58" s="37">
        <f t="shared" si="10"/>
        <v>0.24040377669163432</v>
      </c>
      <c r="L58" s="32">
        <f>L57</f>
        <v>0</v>
      </c>
      <c r="M58" s="37">
        <f t="shared" si="11"/>
        <v>0</v>
      </c>
      <c r="N58" s="32">
        <f t="shared" si="12"/>
        <v>1919031915</v>
      </c>
      <c r="O58" s="37">
        <f t="shared" si="13"/>
        <v>0.74823221003021834</v>
      </c>
      <c r="P58" s="32">
        <f>P57</f>
        <v>629255369</v>
      </c>
      <c r="Q58" s="32">
        <f>Q57</f>
        <v>2149291078</v>
      </c>
      <c r="R58" s="32">
        <f>R57</f>
        <v>2149291078</v>
      </c>
      <c r="S58" s="32">
        <f>S57</f>
        <v>1844594299</v>
      </c>
      <c r="T58" s="37">
        <f t="shared" si="14"/>
        <v>0.85823382318064967</v>
      </c>
      <c r="U58" s="37">
        <f t="shared" si="15"/>
        <v>-2.0148743458714979E-2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37620384</v>
      </c>
      <c r="E59" s="31">
        <v>35408740</v>
      </c>
      <c r="F59" s="31">
        <v>1521269</v>
      </c>
      <c r="G59" s="36">
        <f t="shared" si="8"/>
        <v>4.0437359703718069E-2</v>
      </c>
      <c r="H59" s="31">
        <v>1488147</v>
      </c>
      <c r="I59" s="36">
        <f t="shared" si="9"/>
        <v>3.9556932752201575E-2</v>
      </c>
      <c r="J59" s="31">
        <v>1497944</v>
      </c>
      <c r="K59" s="36">
        <f t="shared" si="10"/>
        <v>4.2304357624699439E-2</v>
      </c>
      <c r="L59" s="31">
        <v>0</v>
      </c>
      <c r="M59" s="36">
        <f t="shared" si="11"/>
        <v>0</v>
      </c>
      <c r="N59" s="31">
        <f t="shared" si="12"/>
        <v>4507360</v>
      </c>
      <c r="O59" s="36">
        <f t="shared" si="13"/>
        <v>0.127295125440781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85908048</v>
      </c>
      <c r="E60" s="31">
        <v>76686237</v>
      </c>
      <c r="F60" s="31">
        <v>-73232500</v>
      </c>
      <c r="G60" s="36">
        <f t="shared" si="8"/>
        <v>-0.85245214744024911</v>
      </c>
      <c r="H60" s="31">
        <v>14651401</v>
      </c>
      <c r="I60" s="36">
        <f t="shared" si="9"/>
        <v>0.17054747885785973</v>
      </c>
      <c r="J60" s="31">
        <v>28269616</v>
      </c>
      <c r="K60" s="36">
        <f t="shared" si="10"/>
        <v>0.36864002076409097</v>
      </c>
      <c r="L60" s="31">
        <v>0</v>
      </c>
      <c r="M60" s="36">
        <f t="shared" si="11"/>
        <v>0</v>
      </c>
      <c r="N60" s="31">
        <f t="shared" si="12"/>
        <v>-30311483</v>
      </c>
      <c r="O60" s="36">
        <f t="shared" si="13"/>
        <v>-0.39526627183441015</v>
      </c>
      <c r="P60" s="31">
        <v>42862785</v>
      </c>
      <c r="Q60" s="31">
        <v>58300008</v>
      </c>
      <c r="R60" s="31">
        <v>58300008</v>
      </c>
      <c r="S60" s="31">
        <v>42862785</v>
      </c>
      <c r="T60" s="36">
        <f t="shared" si="14"/>
        <v>0.73521061952512945</v>
      </c>
      <c r="U60" s="36">
        <f t="shared" si="15"/>
        <v>-0.34046245478449433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47673096</v>
      </c>
      <c r="E61" s="31">
        <v>47673096</v>
      </c>
      <c r="F61" s="31">
        <v>899957</v>
      </c>
      <c r="G61" s="36">
        <f t="shared" si="8"/>
        <v>1.8877670541892225E-2</v>
      </c>
      <c r="H61" s="31">
        <v>2641060</v>
      </c>
      <c r="I61" s="36">
        <f t="shared" si="9"/>
        <v>5.5399380816383313E-2</v>
      </c>
      <c r="J61" s="31">
        <v>3838515</v>
      </c>
      <c r="K61" s="36">
        <f t="shared" si="10"/>
        <v>8.0517426432720043E-2</v>
      </c>
      <c r="L61" s="31">
        <v>0</v>
      </c>
      <c r="M61" s="36">
        <f t="shared" si="11"/>
        <v>0</v>
      </c>
      <c r="N61" s="31">
        <f t="shared" si="12"/>
        <v>7379532</v>
      </c>
      <c r="O61" s="36">
        <f t="shared" si="13"/>
        <v>0.15479447779099559</v>
      </c>
      <c r="P61" s="31">
        <v>0</v>
      </c>
      <c r="Q61" s="31">
        <v>46202940</v>
      </c>
      <c r="R61" s="31">
        <v>46202940</v>
      </c>
      <c r="S61" s="31">
        <v>6948022</v>
      </c>
      <c r="T61" s="36">
        <f t="shared" si="14"/>
        <v>0.15038051691082863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171201528</v>
      </c>
      <c r="E63" s="32">
        <f>SUM(E59:E62)</f>
        <v>159768073</v>
      </c>
      <c r="F63" s="32">
        <f>SUM(F59:F62)</f>
        <v>-70811274</v>
      </c>
      <c r="G63" s="37">
        <f t="shared" si="8"/>
        <v>-0.41361356307520808</v>
      </c>
      <c r="H63" s="32">
        <f>SUM(H59:H62)</f>
        <v>18780608</v>
      </c>
      <c r="I63" s="37">
        <f t="shared" si="9"/>
        <v>0.10969883399638816</v>
      </c>
      <c r="J63" s="32">
        <f>SUM(J59:J62)</f>
        <v>33606075</v>
      </c>
      <c r="K63" s="37">
        <f t="shared" si="10"/>
        <v>0.21034286994248219</v>
      </c>
      <c r="L63" s="32">
        <f>SUM(L59:L62)</f>
        <v>0</v>
      </c>
      <c r="M63" s="37">
        <f t="shared" si="11"/>
        <v>0</v>
      </c>
      <c r="N63" s="32">
        <f t="shared" si="12"/>
        <v>-18424591</v>
      </c>
      <c r="O63" s="37">
        <f t="shared" si="13"/>
        <v>-0.11532085637660536</v>
      </c>
      <c r="P63" s="32">
        <f>SUM(P59:P62)</f>
        <v>42862785</v>
      </c>
      <c r="Q63" s="32">
        <f>SUM(Q59:Q62)</f>
        <v>104502948</v>
      </c>
      <c r="R63" s="32">
        <f>SUM(R59:R62)</f>
        <v>104502948</v>
      </c>
      <c r="S63" s="32">
        <f>SUM(S59:S62)</f>
        <v>49810807</v>
      </c>
      <c r="T63" s="37">
        <f t="shared" si="14"/>
        <v>0.47664499378524711</v>
      </c>
      <c r="U63" s="37">
        <f t="shared" si="15"/>
        <v>-0.2159614686726492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53125028</v>
      </c>
      <c r="E64" s="31">
        <v>53525028</v>
      </c>
      <c r="F64" s="31">
        <v>14374346</v>
      </c>
      <c r="G64" s="36">
        <f t="shared" si="8"/>
        <v>0.27057578209652894</v>
      </c>
      <c r="H64" s="31">
        <v>15049926</v>
      </c>
      <c r="I64" s="36">
        <f t="shared" si="9"/>
        <v>0.28329257539403085</v>
      </c>
      <c r="J64" s="31">
        <v>14781171</v>
      </c>
      <c r="K64" s="36">
        <f t="shared" si="10"/>
        <v>0.2761543814605758</v>
      </c>
      <c r="L64" s="31">
        <v>0</v>
      </c>
      <c r="M64" s="36">
        <f t="shared" si="11"/>
        <v>0</v>
      </c>
      <c r="N64" s="31">
        <f t="shared" si="12"/>
        <v>44205443</v>
      </c>
      <c r="O64" s="36">
        <f t="shared" si="13"/>
        <v>0.82588360346116962</v>
      </c>
      <c r="P64" s="31">
        <v>15684190</v>
      </c>
      <c r="Q64" s="31">
        <v>39030659</v>
      </c>
      <c r="R64" s="31">
        <v>39030659</v>
      </c>
      <c r="S64" s="31">
        <v>32743475</v>
      </c>
      <c r="T64" s="36">
        <f t="shared" si="14"/>
        <v>0.83891678590412733</v>
      </c>
      <c r="U64" s="36">
        <f t="shared" si="15"/>
        <v>-5.7575112262730821E-2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67708281</v>
      </c>
      <c r="E65" s="31">
        <v>72317212</v>
      </c>
      <c r="F65" s="31">
        <v>42031139</v>
      </c>
      <c r="G65" s="36">
        <f t="shared" si="8"/>
        <v>0.62076807119058297</v>
      </c>
      <c r="H65" s="31">
        <v>17249844</v>
      </c>
      <c r="I65" s="36">
        <f t="shared" si="9"/>
        <v>0.2547671236846199</v>
      </c>
      <c r="J65" s="31">
        <v>30227613</v>
      </c>
      <c r="K65" s="36">
        <f t="shared" si="10"/>
        <v>0.41798642624663129</v>
      </c>
      <c r="L65" s="31">
        <v>0</v>
      </c>
      <c r="M65" s="36">
        <f t="shared" si="11"/>
        <v>0</v>
      </c>
      <c r="N65" s="31">
        <f t="shared" si="12"/>
        <v>89508596</v>
      </c>
      <c r="O65" s="36">
        <f t="shared" si="13"/>
        <v>1.2377218856280023</v>
      </c>
      <c r="P65" s="31">
        <v>2557305</v>
      </c>
      <c r="Q65" s="31">
        <v>11379091</v>
      </c>
      <c r="R65" s="31">
        <v>11379091</v>
      </c>
      <c r="S65" s="31">
        <v>7550699</v>
      </c>
      <c r="T65" s="36">
        <f t="shared" si="14"/>
        <v>0.66355906636127615</v>
      </c>
      <c r="U65" s="36">
        <f t="shared" si="15"/>
        <v>10.820104758720607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11728570</v>
      </c>
      <c r="E66" s="31">
        <v>19863570</v>
      </c>
      <c r="F66" s="31">
        <v>1915647</v>
      </c>
      <c r="G66" s="36">
        <f t="shared" si="8"/>
        <v>0.16333167641067922</v>
      </c>
      <c r="H66" s="31">
        <v>4044528</v>
      </c>
      <c r="I66" s="36">
        <f t="shared" si="9"/>
        <v>0.34484408585189841</v>
      </c>
      <c r="J66" s="31">
        <v>2051178</v>
      </c>
      <c r="K66" s="36">
        <f t="shared" si="10"/>
        <v>0.10326331067376106</v>
      </c>
      <c r="L66" s="31">
        <v>0</v>
      </c>
      <c r="M66" s="36">
        <f t="shared" si="11"/>
        <v>0</v>
      </c>
      <c r="N66" s="31">
        <f t="shared" si="12"/>
        <v>8011353</v>
      </c>
      <c r="O66" s="36">
        <f t="shared" si="13"/>
        <v>0.40331888980681718</v>
      </c>
      <c r="P66" s="31">
        <v>4308024</v>
      </c>
      <c r="Q66" s="31">
        <v>13115742</v>
      </c>
      <c r="R66" s="31">
        <v>11121292</v>
      </c>
      <c r="S66" s="31">
        <v>8737297</v>
      </c>
      <c r="T66" s="36">
        <f t="shared" si="14"/>
        <v>0.78563686665182431</v>
      </c>
      <c r="U66" s="36">
        <f t="shared" si="15"/>
        <v>-0.52387034055520587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863687317</v>
      </c>
      <c r="E67" s="31">
        <v>790165402</v>
      </c>
      <c r="F67" s="31">
        <v>199614021</v>
      </c>
      <c r="G67" s="36">
        <f t="shared" si="8"/>
        <v>0.23111838864712655</v>
      </c>
      <c r="H67" s="31">
        <v>209009613</v>
      </c>
      <c r="I67" s="36">
        <f t="shared" si="9"/>
        <v>0.24199685335891066</v>
      </c>
      <c r="J67" s="31">
        <v>211778293</v>
      </c>
      <c r="K67" s="36">
        <f t="shared" si="10"/>
        <v>0.26801767384900005</v>
      </c>
      <c r="L67" s="31">
        <v>0</v>
      </c>
      <c r="M67" s="36">
        <f t="shared" si="11"/>
        <v>0</v>
      </c>
      <c r="N67" s="31">
        <f t="shared" si="12"/>
        <v>620401927</v>
      </c>
      <c r="O67" s="36">
        <f t="shared" si="13"/>
        <v>0.78515450743564696</v>
      </c>
      <c r="P67" s="31">
        <v>197982695</v>
      </c>
      <c r="Q67" s="31">
        <v>998345649</v>
      </c>
      <c r="R67" s="31">
        <v>898345649</v>
      </c>
      <c r="S67" s="31">
        <v>578442827</v>
      </c>
      <c r="T67" s="36">
        <f t="shared" si="14"/>
        <v>0.64389784449214826</v>
      </c>
      <c r="U67" s="36">
        <f t="shared" si="15"/>
        <v>6.9680827407668122E-2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118514759</v>
      </c>
      <c r="E68" s="31">
        <v>131266155</v>
      </c>
      <c r="F68" s="31">
        <v>17606553</v>
      </c>
      <c r="G68" s="36">
        <f t="shared" si="8"/>
        <v>0.14856000340008285</v>
      </c>
      <c r="H68" s="31">
        <v>44102784</v>
      </c>
      <c r="I68" s="36">
        <f t="shared" si="9"/>
        <v>0.3721290442821556</v>
      </c>
      <c r="J68" s="31">
        <v>8850331</v>
      </c>
      <c r="K68" s="36">
        <f t="shared" si="10"/>
        <v>6.742279455050694E-2</v>
      </c>
      <c r="L68" s="31">
        <v>0</v>
      </c>
      <c r="M68" s="36">
        <f t="shared" si="11"/>
        <v>0</v>
      </c>
      <c r="N68" s="31">
        <f t="shared" si="12"/>
        <v>70559668</v>
      </c>
      <c r="O68" s="36">
        <f t="shared" si="13"/>
        <v>0.53753130805118809</v>
      </c>
      <c r="P68" s="31">
        <v>19665076</v>
      </c>
      <c r="Q68" s="31">
        <v>123303766</v>
      </c>
      <c r="R68" s="31">
        <v>123303768</v>
      </c>
      <c r="S68" s="31">
        <v>74707828</v>
      </c>
      <c r="T68" s="36">
        <f t="shared" si="14"/>
        <v>0.60588438789640231</v>
      </c>
      <c r="U68" s="36">
        <f t="shared" si="15"/>
        <v>-0.54994676857592617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1114763955</v>
      </c>
      <c r="E70" s="32">
        <f>SUM(E64:E69)</f>
        <v>1067137367</v>
      </c>
      <c r="F70" s="32">
        <f>SUM(F64:F69)</f>
        <v>275541706</v>
      </c>
      <c r="G70" s="37">
        <f t="shared" si="8"/>
        <v>0.24717493310052352</v>
      </c>
      <c r="H70" s="32">
        <f>SUM(H64:H69)</f>
        <v>289456695</v>
      </c>
      <c r="I70" s="37">
        <f t="shared" si="9"/>
        <v>0.25965738639261976</v>
      </c>
      <c r="J70" s="32">
        <f>SUM(J64:J69)</f>
        <v>267688586</v>
      </c>
      <c r="K70" s="37">
        <f t="shared" si="10"/>
        <v>0.25084735506220918</v>
      </c>
      <c r="L70" s="32">
        <f>SUM(L64:L69)</f>
        <v>0</v>
      </c>
      <c r="M70" s="37">
        <f t="shared" si="11"/>
        <v>0</v>
      </c>
      <c r="N70" s="32">
        <f t="shared" si="12"/>
        <v>832686987</v>
      </c>
      <c r="O70" s="37">
        <f t="shared" si="13"/>
        <v>0.7802997184335313</v>
      </c>
      <c r="P70" s="32">
        <f>SUM(P64:P69)</f>
        <v>240197290</v>
      </c>
      <c r="Q70" s="32">
        <f>SUM(Q64:Q69)</f>
        <v>1185174907</v>
      </c>
      <c r="R70" s="32">
        <f>SUM(R64:R69)</f>
        <v>1083180459</v>
      </c>
      <c r="S70" s="32">
        <f>SUM(S64:S69)</f>
        <v>702182126</v>
      </c>
      <c r="T70" s="37">
        <f t="shared" si="14"/>
        <v>0.64825959531088628</v>
      </c>
      <c r="U70" s="37">
        <f t="shared" si="15"/>
        <v>0.11445298154696082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201633432</v>
      </c>
      <c r="E71" s="31">
        <v>200959376</v>
      </c>
      <c r="F71" s="31">
        <v>57173667</v>
      </c>
      <c r="G71" s="36">
        <f t="shared" si="8"/>
        <v>0.28355251623153443</v>
      </c>
      <c r="H71" s="31">
        <v>50958342</v>
      </c>
      <c r="I71" s="36">
        <f t="shared" si="9"/>
        <v>0.25272764290398031</v>
      </c>
      <c r="J71" s="31">
        <v>45642459</v>
      </c>
      <c r="K71" s="36">
        <f t="shared" si="10"/>
        <v>0.22712281411542601</v>
      </c>
      <c r="L71" s="31">
        <v>0</v>
      </c>
      <c r="M71" s="36">
        <f t="shared" si="11"/>
        <v>0</v>
      </c>
      <c r="N71" s="31">
        <f t="shared" si="12"/>
        <v>153774468</v>
      </c>
      <c r="O71" s="36">
        <f t="shared" si="13"/>
        <v>0.76520175898635356</v>
      </c>
      <c r="P71" s="31">
        <v>59852652</v>
      </c>
      <c r="Q71" s="31">
        <v>202229199</v>
      </c>
      <c r="R71" s="31">
        <v>225707255</v>
      </c>
      <c r="S71" s="31">
        <v>136868664</v>
      </c>
      <c r="T71" s="36">
        <f t="shared" si="14"/>
        <v>0.6063990455246997</v>
      </c>
      <c r="U71" s="36">
        <f t="shared" si="15"/>
        <v>-0.23741960506612136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135505737</v>
      </c>
      <c r="E72" s="31">
        <v>141795500</v>
      </c>
      <c r="F72" s="31">
        <v>41809722</v>
      </c>
      <c r="G72" s="36">
        <f t="shared" si="8"/>
        <v>0.30854577027982216</v>
      </c>
      <c r="H72" s="31">
        <v>27358259</v>
      </c>
      <c r="I72" s="36">
        <f t="shared" si="9"/>
        <v>0.2018974222471481</v>
      </c>
      <c r="J72" s="31">
        <v>34582981</v>
      </c>
      <c r="K72" s="36">
        <f t="shared" si="10"/>
        <v>0.24389336050861982</v>
      </c>
      <c r="L72" s="31">
        <v>0</v>
      </c>
      <c r="M72" s="36">
        <f t="shared" si="11"/>
        <v>0</v>
      </c>
      <c r="N72" s="31">
        <f t="shared" si="12"/>
        <v>103750962</v>
      </c>
      <c r="O72" s="36">
        <f t="shared" si="13"/>
        <v>0.73169432034161874</v>
      </c>
      <c r="P72" s="31">
        <v>38388314</v>
      </c>
      <c r="Q72" s="31">
        <v>135207706</v>
      </c>
      <c r="R72" s="31">
        <v>135207706</v>
      </c>
      <c r="S72" s="31">
        <v>99510106</v>
      </c>
      <c r="T72" s="36">
        <f t="shared" si="14"/>
        <v>0.73597954542620525</v>
      </c>
      <c r="U72" s="36">
        <f t="shared" si="15"/>
        <v>-9.9127380275153554E-2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159645880</v>
      </c>
      <c r="E73" s="31">
        <v>159645880</v>
      </c>
      <c r="F73" s="31">
        <v>44533151</v>
      </c>
      <c r="G73" s="36">
        <f t="shared" si="8"/>
        <v>0.27894957890551264</v>
      </c>
      <c r="H73" s="31">
        <v>30109831</v>
      </c>
      <c r="I73" s="36">
        <f t="shared" si="9"/>
        <v>0.18860387126808409</v>
      </c>
      <c r="J73" s="31">
        <v>41094007</v>
      </c>
      <c r="K73" s="36">
        <f t="shared" si="10"/>
        <v>0.2574072503468301</v>
      </c>
      <c r="L73" s="31">
        <v>0</v>
      </c>
      <c r="M73" s="36">
        <f t="shared" si="11"/>
        <v>0</v>
      </c>
      <c r="N73" s="31">
        <f t="shared" si="12"/>
        <v>115736989</v>
      </c>
      <c r="O73" s="36">
        <f t="shared" si="13"/>
        <v>0.72496070052042683</v>
      </c>
      <c r="P73" s="31">
        <v>19878245</v>
      </c>
      <c r="Q73" s="31">
        <v>77122650</v>
      </c>
      <c r="R73" s="31">
        <v>112101650</v>
      </c>
      <c r="S73" s="31">
        <v>80332888</v>
      </c>
      <c r="T73" s="36">
        <f t="shared" si="14"/>
        <v>0.71660754324311904</v>
      </c>
      <c r="U73" s="36">
        <f t="shared" si="15"/>
        <v>1.0672854671023524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144830342</v>
      </c>
      <c r="E74" s="31">
        <v>177201240</v>
      </c>
      <c r="F74" s="31">
        <v>33413176</v>
      </c>
      <c r="G74" s="36">
        <f t="shared" si="8"/>
        <v>0.23070563487311244</v>
      </c>
      <c r="H74" s="31">
        <v>40893364</v>
      </c>
      <c r="I74" s="36">
        <f t="shared" si="9"/>
        <v>0.28235356925415533</v>
      </c>
      <c r="J74" s="31">
        <v>34444174</v>
      </c>
      <c r="K74" s="36">
        <f t="shared" si="10"/>
        <v>0.19437885423375142</v>
      </c>
      <c r="L74" s="31">
        <v>0</v>
      </c>
      <c r="M74" s="36">
        <f t="shared" si="11"/>
        <v>0</v>
      </c>
      <c r="N74" s="31">
        <f t="shared" si="12"/>
        <v>108750714</v>
      </c>
      <c r="O74" s="36">
        <f t="shared" si="13"/>
        <v>0.61371305302378243</v>
      </c>
      <c r="P74" s="31">
        <v>32709081</v>
      </c>
      <c r="Q74" s="31">
        <v>134508210</v>
      </c>
      <c r="R74" s="31">
        <v>139329425</v>
      </c>
      <c r="S74" s="31">
        <v>96949783</v>
      </c>
      <c r="T74" s="36">
        <f t="shared" si="14"/>
        <v>0.69583135794897599</v>
      </c>
      <c r="U74" s="36">
        <f t="shared" si="15"/>
        <v>5.3046216737180796E-2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38593124</v>
      </c>
      <c r="E75" s="31">
        <v>38593124</v>
      </c>
      <c r="F75" s="31">
        <v>4903437</v>
      </c>
      <c r="G75" s="36">
        <f t="shared" si="8"/>
        <v>0.12705467948124646</v>
      </c>
      <c r="H75" s="31">
        <v>5875573</v>
      </c>
      <c r="I75" s="36">
        <f t="shared" si="9"/>
        <v>0.15224403704659928</v>
      </c>
      <c r="J75" s="31">
        <v>6445941</v>
      </c>
      <c r="K75" s="36">
        <f t="shared" si="10"/>
        <v>0.1670230427575648</v>
      </c>
      <c r="L75" s="31">
        <v>0</v>
      </c>
      <c r="M75" s="36">
        <f t="shared" si="11"/>
        <v>0</v>
      </c>
      <c r="N75" s="31">
        <f t="shared" si="12"/>
        <v>17224951</v>
      </c>
      <c r="O75" s="36">
        <f t="shared" si="13"/>
        <v>0.44632175928541051</v>
      </c>
      <c r="P75" s="31">
        <v>7539026</v>
      </c>
      <c r="Q75" s="31">
        <v>36966595</v>
      </c>
      <c r="R75" s="31">
        <v>36966595</v>
      </c>
      <c r="S75" s="31">
        <v>19662929</v>
      </c>
      <c r="T75" s="36">
        <f t="shared" si="14"/>
        <v>0.53191074265833793</v>
      </c>
      <c r="U75" s="36">
        <f t="shared" si="15"/>
        <v>-0.14499021491635655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28756093</v>
      </c>
      <c r="E76" s="31">
        <v>51779845</v>
      </c>
      <c r="F76" s="31">
        <v>11101405</v>
      </c>
      <c r="G76" s="36">
        <f t="shared" si="8"/>
        <v>0.38605400949287511</v>
      </c>
      <c r="H76" s="31">
        <v>16877147</v>
      </c>
      <c r="I76" s="36">
        <f t="shared" si="9"/>
        <v>0.58690681658318467</v>
      </c>
      <c r="J76" s="31">
        <v>11505402</v>
      </c>
      <c r="K76" s="36">
        <f t="shared" si="10"/>
        <v>0.22219846351413372</v>
      </c>
      <c r="L76" s="31">
        <v>0</v>
      </c>
      <c r="M76" s="36">
        <f t="shared" si="11"/>
        <v>0</v>
      </c>
      <c r="N76" s="31">
        <f t="shared" si="12"/>
        <v>39483954</v>
      </c>
      <c r="O76" s="36">
        <f t="shared" si="13"/>
        <v>0.76253519105744716</v>
      </c>
      <c r="P76" s="31">
        <v>16504442</v>
      </c>
      <c r="Q76" s="31">
        <v>36539016</v>
      </c>
      <c r="R76" s="31">
        <v>23588700</v>
      </c>
      <c r="S76" s="31">
        <v>44978363</v>
      </c>
      <c r="T76" s="36">
        <f t="shared" si="14"/>
        <v>1.9067758291046137</v>
      </c>
      <c r="U76" s="36">
        <f t="shared" si="15"/>
        <v>-0.30289057939674668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708964608</v>
      </c>
      <c r="E78" s="32">
        <f>SUM(E71:E77)</f>
        <v>769974965</v>
      </c>
      <c r="F78" s="32">
        <f>SUM(F71:F77)</f>
        <v>192934558</v>
      </c>
      <c r="G78" s="37">
        <f t="shared" si="8"/>
        <v>0.27213566914753523</v>
      </c>
      <c r="H78" s="32">
        <f>SUM(H71:H77)</f>
        <v>172072516</v>
      </c>
      <c r="I78" s="37">
        <f t="shared" si="9"/>
        <v>0.24270959940499598</v>
      </c>
      <c r="J78" s="32">
        <f>SUM(J71:J77)</f>
        <v>173714964</v>
      </c>
      <c r="K78" s="37">
        <f t="shared" si="10"/>
        <v>0.22561118464416566</v>
      </c>
      <c r="L78" s="32">
        <f>SUM(L71:L77)</f>
        <v>0</v>
      </c>
      <c r="M78" s="37">
        <f t="shared" si="11"/>
        <v>0</v>
      </c>
      <c r="N78" s="32">
        <f t="shared" si="12"/>
        <v>538722038</v>
      </c>
      <c r="O78" s="37">
        <f t="shared" si="13"/>
        <v>0.69966175848327739</v>
      </c>
      <c r="P78" s="32">
        <f>SUM(P71:P77)</f>
        <v>174871760</v>
      </c>
      <c r="Q78" s="32">
        <f>SUM(Q71:Q77)</f>
        <v>622573376</v>
      </c>
      <c r="R78" s="32">
        <f>SUM(R71:R77)</f>
        <v>672901331</v>
      </c>
      <c r="S78" s="32">
        <f>SUM(S71:S77)</f>
        <v>478302733</v>
      </c>
      <c r="T78" s="37">
        <f t="shared" si="14"/>
        <v>0.71080663830638191</v>
      </c>
      <c r="U78" s="37">
        <f t="shared" si="15"/>
        <v>-6.6151104100513614E-3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288876549</v>
      </c>
      <c r="E79" s="31">
        <v>323876549</v>
      </c>
      <c r="F79" s="31">
        <v>67451541</v>
      </c>
      <c r="G79" s="36">
        <f t="shared" si="8"/>
        <v>0.23349607724647806</v>
      </c>
      <c r="H79" s="31">
        <v>61650735</v>
      </c>
      <c r="I79" s="36">
        <f t="shared" si="9"/>
        <v>0.21341550642797247</v>
      </c>
      <c r="J79" s="31">
        <v>62776018</v>
      </c>
      <c r="K79" s="36">
        <f t="shared" si="10"/>
        <v>0.19382699424773728</v>
      </c>
      <c r="L79" s="31">
        <v>0</v>
      </c>
      <c r="M79" s="36">
        <f t="shared" si="11"/>
        <v>0</v>
      </c>
      <c r="N79" s="31">
        <f t="shared" si="12"/>
        <v>191878294</v>
      </c>
      <c r="O79" s="36">
        <f t="shared" si="13"/>
        <v>0.59244269025479823</v>
      </c>
      <c r="P79" s="31">
        <v>58865066</v>
      </c>
      <c r="Q79" s="31">
        <v>247474510</v>
      </c>
      <c r="R79" s="31">
        <v>267981571</v>
      </c>
      <c r="S79" s="31">
        <v>162687466</v>
      </c>
      <c r="T79" s="36">
        <f t="shared" si="14"/>
        <v>0.60708452970446991</v>
      </c>
      <c r="U79" s="36">
        <f t="shared" si="15"/>
        <v>6.6439269769951403E-2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101713680</v>
      </c>
      <c r="E80" s="31">
        <v>103693801</v>
      </c>
      <c r="F80" s="31">
        <v>29086075</v>
      </c>
      <c r="G80" s="36">
        <f t="shared" si="8"/>
        <v>0.28596030543777395</v>
      </c>
      <c r="H80" s="31">
        <v>15180293</v>
      </c>
      <c r="I80" s="36">
        <f t="shared" si="9"/>
        <v>0.14924534241608406</v>
      </c>
      <c r="J80" s="31">
        <v>23522703</v>
      </c>
      <c r="K80" s="36">
        <f t="shared" si="10"/>
        <v>0.22684772641326939</v>
      </c>
      <c r="L80" s="31">
        <v>0</v>
      </c>
      <c r="M80" s="36">
        <f t="shared" si="11"/>
        <v>0</v>
      </c>
      <c r="N80" s="31">
        <f t="shared" si="12"/>
        <v>67789071</v>
      </c>
      <c r="O80" s="36">
        <f t="shared" si="13"/>
        <v>0.65374275362902357</v>
      </c>
      <c r="P80" s="31">
        <v>22848627</v>
      </c>
      <c r="Q80" s="31">
        <v>123551690</v>
      </c>
      <c r="R80" s="31">
        <v>127558801</v>
      </c>
      <c r="S80" s="31">
        <v>81093377</v>
      </c>
      <c r="T80" s="36">
        <f t="shared" si="14"/>
        <v>0.6357332960506582</v>
      </c>
      <c r="U80" s="36">
        <f t="shared" si="15"/>
        <v>2.9501816454879259E-2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744171370</v>
      </c>
      <c r="E81" s="31">
        <v>744171370</v>
      </c>
      <c r="F81" s="31">
        <v>151660738</v>
      </c>
      <c r="G81" s="36">
        <f t="shared" si="8"/>
        <v>0.20379813590517465</v>
      </c>
      <c r="H81" s="31">
        <v>173239000</v>
      </c>
      <c r="I81" s="36">
        <f t="shared" si="9"/>
        <v>0.23279449732122859</v>
      </c>
      <c r="J81" s="31">
        <v>151494377</v>
      </c>
      <c r="K81" s="36">
        <f t="shared" si="10"/>
        <v>0.20357458390262984</v>
      </c>
      <c r="L81" s="31">
        <v>0</v>
      </c>
      <c r="M81" s="36">
        <f t="shared" si="11"/>
        <v>0</v>
      </c>
      <c r="N81" s="31">
        <f t="shared" si="12"/>
        <v>476394115</v>
      </c>
      <c r="O81" s="36">
        <f t="shared" si="13"/>
        <v>0.64016721712903302</v>
      </c>
      <c r="P81" s="31">
        <v>158100422</v>
      </c>
      <c r="Q81" s="31">
        <v>763406200</v>
      </c>
      <c r="R81" s="31">
        <v>629406200</v>
      </c>
      <c r="S81" s="31">
        <v>464085962</v>
      </c>
      <c r="T81" s="36">
        <f t="shared" si="14"/>
        <v>0.73733935572925724</v>
      </c>
      <c r="U81" s="36">
        <f t="shared" si="15"/>
        <v>-4.1783854315075808E-2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134082736</v>
      </c>
      <c r="E82" s="31">
        <v>129813095</v>
      </c>
      <c r="F82" s="31">
        <v>14549840</v>
      </c>
      <c r="G82" s="36">
        <f t="shared" si="8"/>
        <v>0.10851389548017576</v>
      </c>
      <c r="H82" s="31">
        <v>16354812</v>
      </c>
      <c r="I82" s="36">
        <f t="shared" si="9"/>
        <v>0.12197552412713297</v>
      </c>
      <c r="J82" s="31">
        <v>15398860</v>
      </c>
      <c r="K82" s="36">
        <f t="shared" si="10"/>
        <v>0.11862331762446617</v>
      </c>
      <c r="L82" s="31">
        <v>0</v>
      </c>
      <c r="M82" s="36">
        <f t="shared" si="11"/>
        <v>0</v>
      </c>
      <c r="N82" s="31">
        <f t="shared" si="12"/>
        <v>46303512</v>
      </c>
      <c r="O82" s="36">
        <f t="shared" si="13"/>
        <v>0.35669369103325055</v>
      </c>
      <c r="P82" s="31">
        <v>20112671</v>
      </c>
      <c r="Q82" s="31">
        <v>46718715</v>
      </c>
      <c r="R82" s="31">
        <v>42253579</v>
      </c>
      <c r="S82" s="31">
        <v>67071380</v>
      </c>
      <c r="T82" s="36">
        <f t="shared" si="14"/>
        <v>1.587353819187719</v>
      </c>
      <c r="U82" s="36">
        <f t="shared" si="15"/>
        <v>-0.23437021368270783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1268844335</v>
      </c>
      <c r="E84" s="32">
        <f>SUM(E79:E83)</f>
        <v>1301554815</v>
      </c>
      <c r="F84" s="32">
        <f>SUM(F79:F83)</f>
        <v>262748194</v>
      </c>
      <c r="G84" s="37">
        <f t="shared" si="8"/>
        <v>0.20707677589150444</v>
      </c>
      <c r="H84" s="32">
        <f>SUM(H79:H83)</f>
        <v>266424840</v>
      </c>
      <c r="I84" s="37">
        <f t="shared" si="9"/>
        <v>0.20997440950863369</v>
      </c>
      <c r="J84" s="32">
        <f>SUM(J79:J83)</f>
        <v>253191958</v>
      </c>
      <c r="K84" s="37">
        <f t="shared" si="10"/>
        <v>0.19453038403150158</v>
      </c>
      <c r="L84" s="32">
        <f>SUM(L79:L83)</f>
        <v>0</v>
      </c>
      <c r="M84" s="37">
        <f t="shared" si="11"/>
        <v>0</v>
      </c>
      <c r="N84" s="32">
        <f t="shared" si="12"/>
        <v>782364992</v>
      </c>
      <c r="O84" s="37">
        <f t="shared" si="13"/>
        <v>0.60110030171875628</v>
      </c>
      <c r="P84" s="32">
        <f>SUM(P79:P83)</f>
        <v>259926786</v>
      </c>
      <c r="Q84" s="32">
        <f>SUM(Q79:Q83)</f>
        <v>1181151115</v>
      </c>
      <c r="R84" s="32">
        <f>SUM(R79:R83)</f>
        <v>1067200151</v>
      </c>
      <c r="S84" s="32">
        <f>SUM(S79:S83)</f>
        <v>774938185</v>
      </c>
      <c r="T84" s="37">
        <f t="shared" si="14"/>
        <v>0.7261413749556338</v>
      </c>
      <c r="U84" s="37">
        <f t="shared" si="15"/>
        <v>-2.5910480807468605E-2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5828528909</v>
      </c>
      <c r="E85" s="32">
        <f>SUM(E57,E59:E62,E64:E69,E71:E77,E79:E83)</f>
        <v>5863189703</v>
      </c>
      <c r="F85" s="32">
        <f>SUM(F57,F59:F62,F64:F69,F71:F77,F79:F83)</f>
        <v>1353491677</v>
      </c>
      <c r="G85" s="37">
        <f t="shared" si="8"/>
        <v>0.2322184033281596</v>
      </c>
      <c r="H85" s="32">
        <f>SUM(H57,H59:H62,H64:H69,H71:H77,H79:H83)</f>
        <v>1356111417</v>
      </c>
      <c r="I85" s="37">
        <f t="shared" si="9"/>
        <v>0.23266787180312157</v>
      </c>
      <c r="J85" s="32">
        <f>SUM(J57,J59:J62,J64:J69,J71:J77,J79:J83)</f>
        <v>1344778247</v>
      </c>
      <c r="K85" s="37">
        <f t="shared" si="10"/>
        <v>0.22935949800701852</v>
      </c>
      <c r="L85" s="32">
        <f>SUM(L57,L59:L62,L64:L69,L71:L77,L79:L83)</f>
        <v>0</v>
      </c>
      <c r="M85" s="37">
        <f t="shared" si="11"/>
        <v>0</v>
      </c>
      <c r="N85" s="32">
        <f t="shared" si="12"/>
        <v>4054381341</v>
      </c>
      <c r="O85" s="37">
        <f t="shared" si="13"/>
        <v>0.69149755446689831</v>
      </c>
      <c r="P85" s="32">
        <f>SUM(P57,P59:P62,P64:P69,P71:P77,P79:P83)</f>
        <v>1347113990</v>
      </c>
      <c r="Q85" s="32">
        <f>SUM(Q57,Q59:Q62,Q64:Q69,Q71:Q77,Q79:Q83)</f>
        <v>5242693424</v>
      </c>
      <c r="R85" s="32">
        <f>SUM(R57,R59:R62,R64:R69,R71:R77,R79:R83)</f>
        <v>5077075967</v>
      </c>
      <c r="S85" s="32">
        <f>SUM(S57,S59:S62,S64:S69,S71:S77,S79:S83)</f>
        <v>3849828150</v>
      </c>
      <c r="T85" s="37">
        <f t="shared" si="14"/>
        <v>0.758276648807922</v>
      </c>
      <c r="U85" s="37">
        <f t="shared" si="15"/>
        <v>-1.7338866772513839E-3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16915756134</v>
      </c>
      <c r="E88" s="31">
        <v>17970014475</v>
      </c>
      <c r="F88" s="31">
        <v>5093490711</v>
      </c>
      <c r="G88" s="36">
        <f t="shared" ref="G88:G99" si="16">IF(($D88      =0),0,($F88      /$D88      ))</f>
        <v>0.30110925403814998</v>
      </c>
      <c r="H88" s="31">
        <v>5010754813</v>
      </c>
      <c r="I88" s="36">
        <f t="shared" ref="I88:I99" si="17">IF(($D88      =0),0,($H88      /$D88      ))</f>
        <v>0.29621819877910044</v>
      </c>
      <c r="J88" s="31">
        <v>4642220043</v>
      </c>
      <c r="K88" s="36">
        <f t="shared" ref="K88:K99" si="18">IF(($E88      =0),0,($J88      /$E88      ))</f>
        <v>0.25833145818876696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14746465567</v>
      </c>
      <c r="O88" s="36">
        <f t="shared" ref="O88:O99" si="21">IF(($E88      =0),0,($N88      /$E88      ))</f>
        <v>0.82061511900924611</v>
      </c>
      <c r="P88" s="31">
        <v>3037249400</v>
      </c>
      <c r="Q88" s="31">
        <v>15256078142</v>
      </c>
      <c r="R88" s="31">
        <v>15003324729</v>
      </c>
      <c r="S88" s="31">
        <v>10692963335</v>
      </c>
      <c r="T88" s="36">
        <f t="shared" ref="T88:T99" si="22">IF(($R88      =0),0,($S88      /$R88      ))</f>
        <v>0.71270625199036841</v>
      </c>
      <c r="U88" s="36">
        <f t="shared" ref="U88:U99" si="23">IF(($P88      =0),0,(($J88      /$P88      )-1))</f>
        <v>0.52842899335168192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11912083000</v>
      </c>
      <c r="E89" s="31">
        <v>11912083000</v>
      </c>
      <c r="F89" s="31">
        <v>2867347301</v>
      </c>
      <c r="G89" s="36">
        <f t="shared" si="16"/>
        <v>0.2407091439003573</v>
      </c>
      <c r="H89" s="31">
        <v>2900965469</v>
      </c>
      <c r="I89" s="36">
        <f t="shared" si="17"/>
        <v>0.2435313344441942</v>
      </c>
      <c r="J89" s="31">
        <v>2629317545</v>
      </c>
      <c r="K89" s="36">
        <f t="shared" si="18"/>
        <v>0.22072693289662271</v>
      </c>
      <c r="L89" s="31">
        <v>0</v>
      </c>
      <c r="M89" s="36">
        <f t="shared" si="19"/>
        <v>0</v>
      </c>
      <c r="N89" s="31">
        <f t="shared" si="20"/>
        <v>8397630315</v>
      </c>
      <c r="O89" s="36">
        <f t="shared" si="21"/>
        <v>0.70496741124117424</v>
      </c>
      <c r="P89" s="31">
        <v>2773631308</v>
      </c>
      <c r="Q89" s="31">
        <v>10652266000</v>
      </c>
      <c r="R89" s="31">
        <v>10652266000</v>
      </c>
      <c r="S89" s="31">
        <v>8599344059</v>
      </c>
      <c r="T89" s="36">
        <f t="shared" si="22"/>
        <v>0.80727838180158096</v>
      </c>
      <c r="U89" s="36">
        <f t="shared" si="23"/>
        <v>-5.2030622305046514E-2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7815931172</v>
      </c>
      <c r="E90" s="31">
        <v>7830931170</v>
      </c>
      <c r="F90" s="31">
        <v>1482072907</v>
      </c>
      <c r="G90" s="36">
        <f t="shared" si="16"/>
        <v>0.18962205198395521</v>
      </c>
      <c r="H90" s="31">
        <v>2176005651</v>
      </c>
      <c r="I90" s="36">
        <f t="shared" si="17"/>
        <v>0.27840644999477232</v>
      </c>
      <c r="J90" s="31">
        <v>1739323732</v>
      </c>
      <c r="K90" s="36">
        <f t="shared" si="18"/>
        <v>0.22210943938101296</v>
      </c>
      <c r="L90" s="31">
        <v>0</v>
      </c>
      <c r="M90" s="36">
        <f t="shared" si="19"/>
        <v>0</v>
      </c>
      <c r="N90" s="31">
        <f t="shared" si="20"/>
        <v>5397402290</v>
      </c>
      <c r="O90" s="36">
        <f t="shared" si="21"/>
        <v>0.68924144176841229</v>
      </c>
      <c r="P90" s="31">
        <v>1971061922</v>
      </c>
      <c r="Q90" s="31">
        <v>6462768745</v>
      </c>
      <c r="R90" s="31">
        <v>7234230927</v>
      </c>
      <c r="S90" s="31">
        <v>5499778346</v>
      </c>
      <c r="T90" s="36">
        <f t="shared" si="22"/>
        <v>0.76024368056505087</v>
      </c>
      <c r="U90" s="36">
        <f t="shared" si="23"/>
        <v>-0.11757022314390786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36643770306</v>
      </c>
      <c r="E91" s="32">
        <f>SUM(E88:E90)</f>
        <v>37713028645</v>
      </c>
      <c r="F91" s="32">
        <f>SUM(F88:F90)</f>
        <v>9442910919</v>
      </c>
      <c r="G91" s="37">
        <f t="shared" si="16"/>
        <v>0.25769485072484016</v>
      </c>
      <c r="H91" s="32">
        <f>SUM(H88:H90)</f>
        <v>10087725933</v>
      </c>
      <c r="I91" s="37">
        <f t="shared" si="17"/>
        <v>0.27529170303057626</v>
      </c>
      <c r="J91" s="32">
        <f>SUM(J88:J90)</f>
        <v>9010861320</v>
      </c>
      <c r="K91" s="37">
        <f t="shared" si="18"/>
        <v>0.23893231712629004</v>
      </c>
      <c r="L91" s="32">
        <f>SUM(L88:L90)</f>
        <v>0</v>
      </c>
      <c r="M91" s="37">
        <f t="shared" si="19"/>
        <v>0</v>
      </c>
      <c r="N91" s="32">
        <f t="shared" si="20"/>
        <v>28541498172</v>
      </c>
      <c r="O91" s="37">
        <f t="shared" si="21"/>
        <v>0.75680737393611686</v>
      </c>
      <c r="P91" s="32">
        <f>SUM(P88:P90)</f>
        <v>7781942630</v>
      </c>
      <c r="Q91" s="32">
        <f>SUM(Q88:Q90)</f>
        <v>32371112887</v>
      </c>
      <c r="R91" s="32">
        <f>SUM(R88:R90)</f>
        <v>32889821656</v>
      </c>
      <c r="S91" s="32">
        <f>SUM(S88:S90)</f>
        <v>24792085740</v>
      </c>
      <c r="T91" s="37">
        <f t="shared" si="22"/>
        <v>0.75379203935200567</v>
      </c>
      <c r="U91" s="37">
        <f t="shared" si="23"/>
        <v>0.15791926880345053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2263308045</v>
      </c>
      <c r="E92" s="31">
        <v>2088876736</v>
      </c>
      <c r="F92" s="31">
        <v>342106630</v>
      </c>
      <c r="G92" s="36">
        <f t="shared" si="16"/>
        <v>0.151153366310771</v>
      </c>
      <c r="H92" s="31">
        <v>643718174</v>
      </c>
      <c r="I92" s="36">
        <f t="shared" si="17"/>
        <v>0.28441474213908874</v>
      </c>
      <c r="J92" s="31">
        <v>656118061</v>
      </c>
      <c r="K92" s="36">
        <f t="shared" si="18"/>
        <v>0.31410089915425243</v>
      </c>
      <c r="L92" s="31">
        <v>0</v>
      </c>
      <c r="M92" s="36">
        <f t="shared" si="19"/>
        <v>0</v>
      </c>
      <c r="N92" s="31">
        <f t="shared" si="20"/>
        <v>1641942865</v>
      </c>
      <c r="O92" s="36">
        <f t="shared" si="21"/>
        <v>0.78604105101202104</v>
      </c>
      <c r="P92" s="31">
        <v>705030147</v>
      </c>
      <c r="Q92" s="31">
        <v>1879806562</v>
      </c>
      <c r="R92" s="31">
        <v>1492896740</v>
      </c>
      <c r="S92" s="31">
        <v>1305407529</v>
      </c>
      <c r="T92" s="36">
        <f t="shared" si="22"/>
        <v>0.87441247209100348</v>
      </c>
      <c r="U92" s="36">
        <f t="shared" si="23"/>
        <v>-6.9375878759408538E-2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325851047</v>
      </c>
      <c r="E93" s="31">
        <v>325851047</v>
      </c>
      <c r="F93" s="31">
        <v>79705842</v>
      </c>
      <c r="G93" s="36">
        <f t="shared" si="16"/>
        <v>0.24460821204603955</v>
      </c>
      <c r="H93" s="31">
        <v>71201562</v>
      </c>
      <c r="I93" s="36">
        <f t="shared" si="17"/>
        <v>0.2185095388077731</v>
      </c>
      <c r="J93" s="31">
        <v>75611210</v>
      </c>
      <c r="K93" s="36">
        <f t="shared" si="18"/>
        <v>0.23204224966016451</v>
      </c>
      <c r="L93" s="31">
        <v>0</v>
      </c>
      <c r="M93" s="36">
        <f t="shared" si="19"/>
        <v>0</v>
      </c>
      <c r="N93" s="31">
        <f t="shared" si="20"/>
        <v>226518614</v>
      </c>
      <c r="O93" s="36">
        <f t="shared" si="21"/>
        <v>0.69516000051397719</v>
      </c>
      <c r="P93" s="31">
        <v>76996363</v>
      </c>
      <c r="Q93" s="31">
        <v>328759979</v>
      </c>
      <c r="R93" s="31">
        <v>328779979</v>
      </c>
      <c r="S93" s="31">
        <v>245660581</v>
      </c>
      <c r="T93" s="36">
        <f t="shared" si="22"/>
        <v>0.74718838338997517</v>
      </c>
      <c r="U93" s="36">
        <f t="shared" si="23"/>
        <v>-1.7989849728356599E-2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286600222</v>
      </c>
      <c r="E94" s="31">
        <v>290105282</v>
      </c>
      <c r="F94" s="31">
        <v>77838733</v>
      </c>
      <c r="G94" s="36">
        <f t="shared" si="16"/>
        <v>0.27159341488577077</v>
      </c>
      <c r="H94" s="31">
        <v>84072011</v>
      </c>
      <c r="I94" s="36">
        <f t="shared" si="17"/>
        <v>0.29334244898107581</v>
      </c>
      <c r="J94" s="31">
        <v>70461029</v>
      </c>
      <c r="K94" s="36">
        <f t="shared" si="18"/>
        <v>0.2428808897040351</v>
      </c>
      <c r="L94" s="31">
        <v>0</v>
      </c>
      <c r="M94" s="36">
        <f t="shared" si="19"/>
        <v>0</v>
      </c>
      <c r="N94" s="31">
        <f t="shared" si="20"/>
        <v>232371773</v>
      </c>
      <c r="O94" s="36">
        <f t="shared" si="21"/>
        <v>0.80099118291820692</v>
      </c>
      <c r="P94" s="31">
        <v>43269599</v>
      </c>
      <c r="Q94" s="31">
        <v>193109075</v>
      </c>
      <c r="R94" s="31">
        <v>190183852</v>
      </c>
      <c r="S94" s="31">
        <v>137667811</v>
      </c>
      <c r="T94" s="36">
        <f t="shared" si="22"/>
        <v>0.72386698214525591</v>
      </c>
      <c r="U94" s="36">
        <f t="shared" si="23"/>
        <v>0.62841881201626104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2875759314</v>
      </c>
      <c r="E96" s="32">
        <f>SUM(E92:E95)</f>
        <v>2704833065</v>
      </c>
      <c r="F96" s="32">
        <f>SUM(F92:F95)</f>
        <v>499651205</v>
      </c>
      <c r="G96" s="37">
        <f t="shared" si="16"/>
        <v>0.17374583560159512</v>
      </c>
      <c r="H96" s="32">
        <f>SUM(H92:H95)</f>
        <v>798991747</v>
      </c>
      <c r="I96" s="37">
        <f t="shared" si="17"/>
        <v>0.27783679361144198</v>
      </c>
      <c r="J96" s="32">
        <f>SUM(J92:J95)</f>
        <v>802190300</v>
      </c>
      <c r="K96" s="37">
        <f t="shared" si="18"/>
        <v>0.29657663919455229</v>
      </c>
      <c r="L96" s="32">
        <f>SUM(L92:L95)</f>
        <v>0</v>
      </c>
      <c r="M96" s="37">
        <f t="shared" si="19"/>
        <v>0</v>
      </c>
      <c r="N96" s="32">
        <f t="shared" si="20"/>
        <v>2100833252</v>
      </c>
      <c r="O96" s="37">
        <f t="shared" si="21"/>
        <v>0.77669608493934916</v>
      </c>
      <c r="P96" s="32">
        <f>SUM(P92:P95)</f>
        <v>825296109</v>
      </c>
      <c r="Q96" s="32">
        <f>SUM(Q92:Q95)</f>
        <v>2401675616</v>
      </c>
      <c r="R96" s="32">
        <f>SUM(R92:R95)</f>
        <v>2011860571</v>
      </c>
      <c r="S96" s="32">
        <f>SUM(S92:S95)</f>
        <v>1688735921</v>
      </c>
      <c r="T96" s="37">
        <f t="shared" si="22"/>
        <v>0.83939013733969137</v>
      </c>
      <c r="U96" s="37">
        <f t="shared" si="23"/>
        <v>-2.7996992531561737E-2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787723316</v>
      </c>
      <c r="E97" s="31">
        <v>680609233</v>
      </c>
      <c r="F97" s="31">
        <v>145455753</v>
      </c>
      <c r="G97" s="36">
        <f t="shared" si="16"/>
        <v>0.18465335485892867</v>
      </c>
      <c r="H97" s="31">
        <v>145705553</v>
      </c>
      <c r="I97" s="36">
        <f t="shared" si="17"/>
        <v>0.18497047128156863</v>
      </c>
      <c r="J97" s="31">
        <v>135509513</v>
      </c>
      <c r="K97" s="36">
        <f t="shared" si="18"/>
        <v>0.19910031546692228</v>
      </c>
      <c r="L97" s="31">
        <v>0</v>
      </c>
      <c r="M97" s="36">
        <f t="shared" si="19"/>
        <v>0</v>
      </c>
      <c r="N97" s="31">
        <f t="shared" si="20"/>
        <v>426670819</v>
      </c>
      <c r="O97" s="36">
        <f t="shared" si="21"/>
        <v>0.62689543178736162</v>
      </c>
      <c r="P97" s="31">
        <v>23023225</v>
      </c>
      <c r="Q97" s="31">
        <v>571429886</v>
      </c>
      <c r="R97" s="31">
        <v>685851177</v>
      </c>
      <c r="S97" s="31">
        <v>13815760</v>
      </c>
      <c r="T97" s="36">
        <f t="shared" si="22"/>
        <v>2.0143961931263114E-2</v>
      </c>
      <c r="U97" s="36">
        <f t="shared" si="23"/>
        <v>4.8857746036882324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750603205</v>
      </c>
      <c r="E98" s="31">
        <v>606223224</v>
      </c>
      <c r="F98" s="31">
        <v>132841476</v>
      </c>
      <c r="G98" s="36">
        <f t="shared" si="16"/>
        <v>0.17697962800465261</v>
      </c>
      <c r="H98" s="31">
        <v>163838739</v>
      </c>
      <c r="I98" s="36">
        <f t="shared" si="17"/>
        <v>0.2182760983547892</v>
      </c>
      <c r="J98" s="31">
        <v>107040693</v>
      </c>
      <c r="K98" s="36">
        <f t="shared" si="18"/>
        <v>0.17656976632092866</v>
      </c>
      <c r="L98" s="31">
        <v>0</v>
      </c>
      <c r="M98" s="36">
        <f t="shared" si="19"/>
        <v>0</v>
      </c>
      <c r="N98" s="31">
        <f t="shared" si="20"/>
        <v>403720908</v>
      </c>
      <c r="O98" s="36">
        <f t="shared" si="21"/>
        <v>0.66596080786241862</v>
      </c>
      <c r="P98" s="31">
        <v>155084707</v>
      </c>
      <c r="Q98" s="31">
        <v>461149076</v>
      </c>
      <c r="R98" s="31">
        <v>694107425</v>
      </c>
      <c r="S98" s="31">
        <v>405919727</v>
      </c>
      <c r="T98" s="36">
        <f t="shared" si="22"/>
        <v>0.58480821898714019</v>
      </c>
      <c r="U98" s="36">
        <f t="shared" si="23"/>
        <v>-0.30979208027262162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575556136</v>
      </c>
      <c r="E99" s="31">
        <v>519060904</v>
      </c>
      <c r="F99" s="31">
        <v>112566866</v>
      </c>
      <c r="G99" s="36">
        <f t="shared" si="16"/>
        <v>0.19557929967060589</v>
      </c>
      <c r="H99" s="31">
        <v>110076575</v>
      </c>
      <c r="I99" s="36">
        <f t="shared" si="17"/>
        <v>0.19125254360940389</v>
      </c>
      <c r="J99" s="31">
        <v>113583910</v>
      </c>
      <c r="K99" s="36">
        <f t="shared" si="18"/>
        <v>0.21882578542266787</v>
      </c>
      <c r="L99" s="31">
        <v>0</v>
      </c>
      <c r="M99" s="36">
        <f t="shared" si="19"/>
        <v>0</v>
      </c>
      <c r="N99" s="31">
        <f t="shared" si="20"/>
        <v>336227351</v>
      </c>
      <c r="O99" s="36">
        <f t="shared" si="21"/>
        <v>0.64776088587862513</v>
      </c>
      <c r="P99" s="31">
        <v>99457971</v>
      </c>
      <c r="Q99" s="31">
        <v>488651327</v>
      </c>
      <c r="R99" s="31">
        <v>449055631</v>
      </c>
      <c r="S99" s="31">
        <v>296423388</v>
      </c>
      <c r="T99" s="36">
        <f t="shared" si="22"/>
        <v>0.66010393264615363</v>
      </c>
      <c r="U99" s="36">
        <f t="shared" si="23"/>
        <v>0.14202922961297904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2113882657</v>
      </c>
      <c r="E101" s="32">
        <f>SUM(E97:E100)</f>
        <v>1805893361</v>
      </c>
      <c r="F101" s="32">
        <f>SUM(F97:F100)</f>
        <v>390864095</v>
      </c>
      <c r="G101" s="37">
        <f>IF(($D101     =0),0,($F101     /$D101     ))</f>
        <v>0.18490340213808756</v>
      </c>
      <c r="H101" s="32">
        <f>SUM(H97:H100)</f>
        <v>419620867</v>
      </c>
      <c r="I101" s="37">
        <f>IF(($D101     =0),0,($H101     /$D101     ))</f>
        <v>0.19850717144135216</v>
      </c>
      <c r="J101" s="32">
        <f>SUM(J97:J100)</f>
        <v>356134116</v>
      </c>
      <c r="K101" s="37">
        <f>IF(($E101     =0),0,($J101     /$E101     ))</f>
        <v>0.19720661457152341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1166619078</v>
      </c>
      <c r="O101" s="37">
        <f>IF(($E101     =0),0,($N101     /$E101     ))</f>
        <v>0.64600662652305973</v>
      </c>
      <c r="P101" s="32">
        <f>SUM(P97:P100)</f>
        <v>277565903</v>
      </c>
      <c r="Q101" s="32">
        <f>SUM(Q97:Q100)</f>
        <v>1521230289</v>
      </c>
      <c r="R101" s="32">
        <f>SUM(R97:R100)</f>
        <v>1829014233</v>
      </c>
      <c r="S101" s="32">
        <f>SUM(S97:S100)</f>
        <v>716158875</v>
      </c>
      <c r="T101" s="37">
        <f>IF(($R101     =0),0,($S101     /$R101     ))</f>
        <v>0.39155456643185127</v>
      </c>
      <c r="U101" s="37">
        <f>IF(($P101     =0),0,(($J101     /$P101     )-1))</f>
        <v>0.28306147171109841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41633412277</v>
      </c>
      <c r="E102" s="32">
        <f>SUM(E88:E90,E92:E95,E97:E100)</f>
        <v>42223755071</v>
      </c>
      <c r="F102" s="32">
        <f>SUM(F88:F90,F92:F95,F97:F100)</f>
        <v>10333426219</v>
      </c>
      <c r="G102" s="37">
        <f>IF(($D102     =0),0,($F102     /$D102     ))</f>
        <v>0.24820031925916886</v>
      </c>
      <c r="H102" s="32">
        <f>SUM(H88:H90,H92:H95,H97:H100)</f>
        <v>11306338547</v>
      </c>
      <c r="I102" s="37">
        <f>IF(($D102     =0),0,($H102     /$D102     ))</f>
        <v>0.27156886569314626</v>
      </c>
      <c r="J102" s="32">
        <f>SUM(J88:J90,J92:J95,J97:J100)</f>
        <v>10169185736</v>
      </c>
      <c r="K102" s="37">
        <f>IF(($E102     =0),0,($J102     /$E102     ))</f>
        <v>0.24084039230760818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31808950502</v>
      </c>
      <c r="O102" s="37">
        <f>IF(($E102     =0),0,($N102     /$E102     ))</f>
        <v>0.75334253072737567</v>
      </c>
      <c r="P102" s="32">
        <f>SUM(P88:P90,P92:P95,P97:P100)</f>
        <v>8884804642</v>
      </c>
      <c r="Q102" s="32">
        <f>SUM(Q88:Q90,Q92:Q95,Q97:Q100)</f>
        <v>36294018792</v>
      </c>
      <c r="R102" s="32">
        <f>SUM(R88:R90,R92:R95,R97:R100)</f>
        <v>36730696460</v>
      </c>
      <c r="S102" s="32">
        <f>SUM(S88:S90,S92:S95,S97:S100)</f>
        <v>27196980536</v>
      </c>
      <c r="T102" s="37">
        <f>IF(($R102     =0),0,($S102     /$R102     ))</f>
        <v>0.74044282186747301</v>
      </c>
      <c r="U102" s="37">
        <f>IF(($P102     =0),0,(($J102     /$P102     )-1))</f>
        <v>0.14455929485815711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11014513750</v>
      </c>
      <c r="E105" s="31">
        <v>11272836430</v>
      </c>
      <c r="F105" s="31">
        <v>2941882100</v>
      </c>
      <c r="G105" s="36">
        <f t="shared" ref="G105:G136" si="24">IF(($D105     =0),0,($F105     /$D105     ))</f>
        <v>0.26709141835698375</v>
      </c>
      <c r="H105" s="31">
        <v>3114404049</v>
      </c>
      <c r="I105" s="36">
        <f t="shared" ref="I105:I136" si="25">IF(($D105     =0),0,($H105     /$D105     ))</f>
        <v>0.28275456544779382</v>
      </c>
      <c r="J105" s="31">
        <v>2590259113</v>
      </c>
      <c r="K105" s="36">
        <f t="shared" ref="K105:K136" si="26">IF(($E105     =0),0,($J105     /$E105     ))</f>
        <v>0.22977882532799246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8646545262</v>
      </c>
      <c r="O105" s="36">
        <f t="shared" ref="O105:O136" si="29">IF(($E105     =0),0,($N105     /$E105     ))</f>
        <v>0.76702481364754438</v>
      </c>
      <c r="P105" s="31">
        <v>2816450357</v>
      </c>
      <c r="Q105" s="31">
        <v>9858325900</v>
      </c>
      <c r="R105" s="31">
        <v>10158325900</v>
      </c>
      <c r="S105" s="31">
        <v>7474437707</v>
      </c>
      <c r="T105" s="36">
        <f t="shared" ref="T105:T136" si="30">IF(($R105     =0),0,($S105     /$R105     ))</f>
        <v>0.73579424213983924</v>
      </c>
      <c r="U105" s="36">
        <f t="shared" ref="U105:U136" si="31">IF(($P105     =0),0,(($J105     /$P105     )-1))</f>
        <v>-8.0310751239703104E-2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11014513750</v>
      </c>
      <c r="E106" s="32">
        <f>E105</f>
        <v>11272836430</v>
      </c>
      <c r="F106" s="32">
        <f>F105</f>
        <v>2941882100</v>
      </c>
      <c r="G106" s="37">
        <f t="shared" si="24"/>
        <v>0.26709141835698375</v>
      </c>
      <c r="H106" s="32">
        <f>H105</f>
        <v>3114404049</v>
      </c>
      <c r="I106" s="37">
        <f t="shared" si="25"/>
        <v>0.28275456544779382</v>
      </c>
      <c r="J106" s="32">
        <f>J105</f>
        <v>2590259113</v>
      </c>
      <c r="K106" s="37">
        <f t="shared" si="26"/>
        <v>0.22977882532799246</v>
      </c>
      <c r="L106" s="32">
        <f>L105</f>
        <v>0</v>
      </c>
      <c r="M106" s="37">
        <f t="shared" si="27"/>
        <v>0</v>
      </c>
      <c r="N106" s="32">
        <f t="shared" si="28"/>
        <v>8646545262</v>
      </c>
      <c r="O106" s="37">
        <f t="shared" si="29"/>
        <v>0.76702481364754438</v>
      </c>
      <c r="P106" s="32">
        <f>P105</f>
        <v>2816450357</v>
      </c>
      <c r="Q106" s="32">
        <f>Q105</f>
        <v>9858325900</v>
      </c>
      <c r="R106" s="32">
        <f>R105</f>
        <v>10158325900</v>
      </c>
      <c r="S106" s="32">
        <f>S105</f>
        <v>7474437707</v>
      </c>
      <c r="T106" s="37">
        <f t="shared" si="30"/>
        <v>0.73579424213983924</v>
      </c>
      <c r="U106" s="37">
        <f t="shared" si="31"/>
        <v>-8.0310751239703104E-2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496566360</v>
      </c>
      <c r="E111" s="31">
        <v>603327690</v>
      </c>
      <c r="F111" s="31">
        <v>84042527</v>
      </c>
      <c r="G111" s="36">
        <f t="shared" si="24"/>
        <v>0.16924732275460624</v>
      </c>
      <c r="H111" s="31">
        <v>82349980</v>
      </c>
      <c r="I111" s="36">
        <f t="shared" si="25"/>
        <v>0.16583882162295488</v>
      </c>
      <c r="J111" s="31">
        <v>86304651</v>
      </c>
      <c r="K111" s="36">
        <f t="shared" si="26"/>
        <v>0.14304772088282572</v>
      </c>
      <c r="L111" s="31">
        <v>0</v>
      </c>
      <c r="M111" s="36">
        <f t="shared" si="27"/>
        <v>0</v>
      </c>
      <c r="N111" s="31">
        <f t="shared" si="28"/>
        <v>252697158</v>
      </c>
      <c r="O111" s="36">
        <f t="shared" si="29"/>
        <v>0.41883898615692577</v>
      </c>
      <c r="P111" s="31">
        <v>97631505</v>
      </c>
      <c r="Q111" s="31">
        <v>545445214</v>
      </c>
      <c r="R111" s="31">
        <v>550122429</v>
      </c>
      <c r="S111" s="31">
        <v>270213641</v>
      </c>
      <c r="T111" s="36">
        <f t="shared" si="30"/>
        <v>0.49118819149255227</v>
      </c>
      <c r="U111" s="36">
        <f t="shared" si="31"/>
        <v>-0.11601638221186905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496566360</v>
      </c>
      <c r="E112" s="32">
        <f>SUM(E107:E111)</f>
        <v>603327690</v>
      </c>
      <c r="F112" s="32">
        <f>SUM(F107:F111)</f>
        <v>84042527</v>
      </c>
      <c r="G112" s="37">
        <f t="shared" si="24"/>
        <v>0.16924732275460624</v>
      </c>
      <c r="H112" s="32">
        <f>SUM(H107:H111)</f>
        <v>82349980</v>
      </c>
      <c r="I112" s="37">
        <f t="shared" si="25"/>
        <v>0.16583882162295488</v>
      </c>
      <c r="J112" s="32">
        <f>SUM(J107:J111)</f>
        <v>86304651</v>
      </c>
      <c r="K112" s="37">
        <f t="shared" si="26"/>
        <v>0.14304772088282572</v>
      </c>
      <c r="L112" s="32">
        <f>SUM(L107:L111)</f>
        <v>0</v>
      </c>
      <c r="M112" s="37">
        <f t="shared" si="27"/>
        <v>0</v>
      </c>
      <c r="N112" s="32">
        <f t="shared" si="28"/>
        <v>252697158</v>
      </c>
      <c r="O112" s="37">
        <f t="shared" si="29"/>
        <v>0.41883898615692577</v>
      </c>
      <c r="P112" s="32">
        <f>SUM(P107:P111)</f>
        <v>97631505</v>
      </c>
      <c r="Q112" s="32">
        <f>SUM(Q107:Q111)</f>
        <v>545445214</v>
      </c>
      <c r="R112" s="32">
        <f>SUM(R107:R111)</f>
        <v>550122429</v>
      </c>
      <c r="S112" s="32">
        <f>SUM(S107:S111)</f>
        <v>270213641</v>
      </c>
      <c r="T112" s="37">
        <f t="shared" si="30"/>
        <v>0.49118819149255227</v>
      </c>
      <c r="U112" s="37">
        <f t="shared" si="31"/>
        <v>-0.11601638221186905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1315915970</v>
      </c>
      <c r="E117" s="31">
        <v>1408522270</v>
      </c>
      <c r="F117" s="31">
        <v>471605683</v>
      </c>
      <c r="G117" s="36">
        <f t="shared" si="24"/>
        <v>0.35838586486643215</v>
      </c>
      <c r="H117" s="31">
        <v>440738927</v>
      </c>
      <c r="I117" s="36">
        <f t="shared" si="25"/>
        <v>0.33492938534669503</v>
      </c>
      <c r="J117" s="31">
        <v>352946879</v>
      </c>
      <c r="K117" s="36">
        <f t="shared" si="26"/>
        <v>0.25057955171699203</v>
      </c>
      <c r="L117" s="31">
        <v>0</v>
      </c>
      <c r="M117" s="36">
        <f t="shared" si="27"/>
        <v>0</v>
      </c>
      <c r="N117" s="31">
        <f t="shared" si="28"/>
        <v>1265291489</v>
      </c>
      <c r="O117" s="36">
        <f t="shared" si="29"/>
        <v>0.89831131246508444</v>
      </c>
      <c r="P117" s="31">
        <v>385435655</v>
      </c>
      <c r="Q117" s="31">
        <v>1179122119</v>
      </c>
      <c r="R117" s="31">
        <v>1177924375</v>
      </c>
      <c r="S117" s="31">
        <v>1314609333</v>
      </c>
      <c r="T117" s="36">
        <f t="shared" si="30"/>
        <v>1.1160388229507519</v>
      </c>
      <c r="U117" s="36">
        <f t="shared" si="31"/>
        <v>-8.4291049825164777E-2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645025023</v>
      </c>
      <c r="E120" s="31">
        <v>741214320</v>
      </c>
      <c r="F120" s="31">
        <v>144142340</v>
      </c>
      <c r="G120" s="36">
        <f t="shared" si="24"/>
        <v>0.22346782661174372</v>
      </c>
      <c r="H120" s="31">
        <v>142392676</v>
      </c>
      <c r="I120" s="36">
        <f t="shared" si="25"/>
        <v>0.22075527448180873</v>
      </c>
      <c r="J120" s="31">
        <v>138453094</v>
      </c>
      <c r="K120" s="36">
        <f t="shared" si="26"/>
        <v>0.18679225463426016</v>
      </c>
      <c r="L120" s="31">
        <v>0</v>
      </c>
      <c r="M120" s="36">
        <f t="shared" si="27"/>
        <v>0</v>
      </c>
      <c r="N120" s="31">
        <f t="shared" si="28"/>
        <v>424988110</v>
      </c>
      <c r="O120" s="36">
        <f t="shared" si="29"/>
        <v>0.57336737638851876</v>
      </c>
      <c r="P120" s="31">
        <v>132606271</v>
      </c>
      <c r="Q120" s="31">
        <v>640818475</v>
      </c>
      <c r="R120" s="31">
        <v>591017652</v>
      </c>
      <c r="S120" s="31">
        <v>423304942</v>
      </c>
      <c r="T120" s="36">
        <f t="shared" si="30"/>
        <v>0.71623062452963759</v>
      </c>
      <c r="U120" s="36">
        <f t="shared" si="31"/>
        <v>4.4091602575869082E-2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1960940993</v>
      </c>
      <c r="E121" s="32">
        <f>SUM(E113:E120)</f>
        <v>2149736590</v>
      </c>
      <c r="F121" s="32">
        <f>SUM(F113:F120)</f>
        <v>615748023</v>
      </c>
      <c r="G121" s="37">
        <f t="shared" si="24"/>
        <v>0.31400640059953094</v>
      </c>
      <c r="H121" s="32">
        <f>SUM(H113:H120)</f>
        <v>583131603</v>
      </c>
      <c r="I121" s="37">
        <f t="shared" si="25"/>
        <v>0.29737335548678595</v>
      </c>
      <c r="J121" s="32">
        <f>SUM(J113:J120)</f>
        <v>491399973</v>
      </c>
      <c r="K121" s="37">
        <f t="shared" si="26"/>
        <v>0.22858613249914492</v>
      </c>
      <c r="L121" s="32">
        <f>SUM(L113:L120)</f>
        <v>0</v>
      </c>
      <c r="M121" s="37">
        <f t="shared" si="27"/>
        <v>0</v>
      </c>
      <c r="N121" s="32">
        <f t="shared" si="28"/>
        <v>1690279599</v>
      </c>
      <c r="O121" s="37">
        <f t="shared" si="29"/>
        <v>0.78627288890310043</v>
      </c>
      <c r="P121" s="32">
        <f>SUM(P113:P120)</f>
        <v>518041926</v>
      </c>
      <c r="Q121" s="32">
        <f>SUM(Q113:Q120)</f>
        <v>1819940594</v>
      </c>
      <c r="R121" s="32">
        <f>SUM(R113:R120)</f>
        <v>1768942027</v>
      </c>
      <c r="S121" s="32">
        <f>SUM(S113:S120)</f>
        <v>1737914275</v>
      </c>
      <c r="T121" s="37">
        <f t="shared" si="30"/>
        <v>0.98245971234420792</v>
      </c>
      <c r="U121" s="37">
        <f t="shared" si="31"/>
        <v>-5.1428179193357404E-2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342998496</v>
      </c>
      <c r="E125" s="31">
        <v>404125569</v>
      </c>
      <c r="F125" s="31">
        <v>93491837</v>
      </c>
      <c r="G125" s="36">
        <f t="shared" si="24"/>
        <v>0.2725721485379341</v>
      </c>
      <c r="H125" s="31">
        <v>94833337</v>
      </c>
      <c r="I125" s="36">
        <f t="shared" si="25"/>
        <v>0.27648324440466349</v>
      </c>
      <c r="J125" s="31">
        <v>91977950</v>
      </c>
      <c r="K125" s="36">
        <f t="shared" si="26"/>
        <v>0.22759745251357752</v>
      </c>
      <c r="L125" s="31">
        <v>0</v>
      </c>
      <c r="M125" s="36">
        <f t="shared" si="27"/>
        <v>0</v>
      </c>
      <c r="N125" s="31">
        <f t="shared" si="28"/>
        <v>280303124</v>
      </c>
      <c r="O125" s="36">
        <f t="shared" si="29"/>
        <v>0.69360403177063024</v>
      </c>
      <c r="P125" s="31">
        <v>5931674</v>
      </c>
      <c r="Q125" s="31">
        <v>339455148</v>
      </c>
      <c r="R125" s="31">
        <v>371292674</v>
      </c>
      <c r="S125" s="31">
        <v>215625898</v>
      </c>
      <c r="T125" s="36">
        <f t="shared" si="30"/>
        <v>0.58074374502740655</v>
      </c>
      <c r="U125" s="36">
        <f t="shared" si="31"/>
        <v>14.506238205268867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342998496</v>
      </c>
      <c r="E126" s="32">
        <f>SUM(E122:E125)</f>
        <v>404125569</v>
      </c>
      <c r="F126" s="32">
        <f>SUM(F122:F125)</f>
        <v>93491837</v>
      </c>
      <c r="G126" s="37">
        <f t="shared" si="24"/>
        <v>0.2725721485379341</v>
      </c>
      <c r="H126" s="32">
        <f>SUM(H122:H125)</f>
        <v>94833337</v>
      </c>
      <c r="I126" s="37">
        <f t="shared" si="25"/>
        <v>0.27648324440466349</v>
      </c>
      <c r="J126" s="32">
        <f>SUM(J122:J125)</f>
        <v>91977950</v>
      </c>
      <c r="K126" s="37">
        <f t="shared" si="26"/>
        <v>0.22759745251357752</v>
      </c>
      <c r="L126" s="32">
        <f>SUM(L122:L125)</f>
        <v>0</v>
      </c>
      <c r="M126" s="37">
        <f t="shared" si="27"/>
        <v>0</v>
      </c>
      <c r="N126" s="32">
        <f t="shared" si="28"/>
        <v>280303124</v>
      </c>
      <c r="O126" s="37">
        <f t="shared" si="29"/>
        <v>0.69360403177063024</v>
      </c>
      <c r="P126" s="32">
        <f>SUM(P122:P125)</f>
        <v>5931674</v>
      </c>
      <c r="Q126" s="32">
        <f>SUM(Q122:Q125)</f>
        <v>339455148</v>
      </c>
      <c r="R126" s="32">
        <f>SUM(R122:R125)</f>
        <v>371292674</v>
      </c>
      <c r="S126" s="32">
        <f>SUM(S122:S125)</f>
        <v>215625898</v>
      </c>
      <c r="T126" s="37">
        <f t="shared" si="30"/>
        <v>0.58074374502740655</v>
      </c>
      <c r="U126" s="37">
        <f t="shared" si="31"/>
        <v>14.506238205268867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130580534</v>
      </c>
      <c r="E131" s="31">
        <v>142275441</v>
      </c>
      <c r="F131" s="31">
        <v>34778612</v>
      </c>
      <c r="G131" s="36">
        <f t="shared" si="24"/>
        <v>0.26633841151239279</v>
      </c>
      <c r="H131" s="31">
        <v>43538826</v>
      </c>
      <c r="I131" s="36">
        <f t="shared" si="25"/>
        <v>0.33342508769339235</v>
      </c>
      <c r="J131" s="31">
        <v>39196011</v>
      </c>
      <c r="K131" s="36">
        <f t="shared" si="26"/>
        <v>0.27549386404643089</v>
      </c>
      <c r="L131" s="31">
        <v>0</v>
      </c>
      <c r="M131" s="36">
        <f t="shared" si="27"/>
        <v>0</v>
      </c>
      <c r="N131" s="31">
        <f t="shared" si="28"/>
        <v>117513449</v>
      </c>
      <c r="O131" s="36">
        <f t="shared" si="29"/>
        <v>0.82595736955051857</v>
      </c>
      <c r="P131" s="31">
        <v>33239477</v>
      </c>
      <c r="Q131" s="31">
        <v>144292842</v>
      </c>
      <c r="R131" s="31">
        <v>130744389</v>
      </c>
      <c r="S131" s="31">
        <v>96211651</v>
      </c>
      <c r="T131" s="36">
        <f t="shared" si="30"/>
        <v>0.73587594646222254</v>
      </c>
      <c r="U131" s="36">
        <f t="shared" si="31"/>
        <v>0.17920059331860116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130580534</v>
      </c>
      <c r="E132" s="32">
        <f>SUM(E127:E131)</f>
        <v>142275441</v>
      </c>
      <c r="F132" s="32">
        <f>SUM(F127:F131)</f>
        <v>34778612</v>
      </c>
      <c r="G132" s="37">
        <f t="shared" si="24"/>
        <v>0.26633841151239279</v>
      </c>
      <c r="H132" s="32">
        <f>SUM(H127:H131)</f>
        <v>43538826</v>
      </c>
      <c r="I132" s="37">
        <f t="shared" si="25"/>
        <v>0.33342508769339235</v>
      </c>
      <c r="J132" s="32">
        <f>SUM(J127:J131)</f>
        <v>39196011</v>
      </c>
      <c r="K132" s="37">
        <f t="shared" si="26"/>
        <v>0.27549386404643089</v>
      </c>
      <c r="L132" s="32">
        <f>SUM(L127:L131)</f>
        <v>0</v>
      </c>
      <c r="M132" s="37">
        <f t="shared" si="27"/>
        <v>0</v>
      </c>
      <c r="N132" s="32">
        <f t="shared" si="28"/>
        <v>117513449</v>
      </c>
      <c r="O132" s="37">
        <f t="shared" si="29"/>
        <v>0.82595736955051857</v>
      </c>
      <c r="P132" s="32">
        <f>SUM(P127:P131)</f>
        <v>33239477</v>
      </c>
      <c r="Q132" s="32">
        <f>SUM(Q127:Q131)</f>
        <v>144292842</v>
      </c>
      <c r="R132" s="32">
        <f>SUM(R127:R131)</f>
        <v>130744389</v>
      </c>
      <c r="S132" s="32">
        <f>SUM(S127:S131)</f>
        <v>96211651</v>
      </c>
      <c r="T132" s="37">
        <f t="shared" si="30"/>
        <v>0.73587594646222254</v>
      </c>
      <c r="U132" s="37">
        <f t="shared" si="31"/>
        <v>0.17920059331860116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363123957</v>
      </c>
      <c r="E133" s="31">
        <v>376227401</v>
      </c>
      <c r="F133" s="31">
        <v>107976351</v>
      </c>
      <c r="G133" s="36">
        <f t="shared" si="24"/>
        <v>0.29735397215887904</v>
      </c>
      <c r="H133" s="31">
        <v>100458169</v>
      </c>
      <c r="I133" s="36">
        <f t="shared" si="25"/>
        <v>0.27664979702785075</v>
      </c>
      <c r="J133" s="31">
        <v>90881216</v>
      </c>
      <c r="K133" s="36">
        <f t="shared" si="26"/>
        <v>0.241559269097468</v>
      </c>
      <c r="L133" s="31">
        <v>0</v>
      </c>
      <c r="M133" s="36">
        <f t="shared" si="27"/>
        <v>0</v>
      </c>
      <c r="N133" s="31">
        <f t="shared" si="28"/>
        <v>299315736</v>
      </c>
      <c r="O133" s="36">
        <f t="shared" si="29"/>
        <v>0.79557133585812378</v>
      </c>
      <c r="P133" s="31">
        <v>85613120</v>
      </c>
      <c r="Q133" s="31">
        <v>341924458</v>
      </c>
      <c r="R133" s="31">
        <v>343268269</v>
      </c>
      <c r="S133" s="31">
        <v>283116546</v>
      </c>
      <c r="T133" s="36">
        <f t="shared" si="30"/>
        <v>0.82476759889507878</v>
      </c>
      <c r="U133" s="36">
        <f t="shared" si="31"/>
        <v>6.1533746229549768E-2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109187131</v>
      </c>
      <c r="E136" s="31">
        <v>109382131</v>
      </c>
      <c r="F136" s="31">
        <v>29953665</v>
      </c>
      <c r="G136" s="36">
        <f t="shared" si="24"/>
        <v>0.27433329116413913</v>
      </c>
      <c r="H136" s="31">
        <v>27432084</v>
      </c>
      <c r="I136" s="36">
        <f t="shared" si="25"/>
        <v>0.25123916846940508</v>
      </c>
      <c r="J136" s="31">
        <v>21649066</v>
      </c>
      <c r="K136" s="36">
        <f t="shared" si="26"/>
        <v>0.19792141369050489</v>
      </c>
      <c r="L136" s="31">
        <v>0</v>
      </c>
      <c r="M136" s="36">
        <f t="shared" si="27"/>
        <v>0</v>
      </c>
      <c r="N136" s="31">
        <f t="shared" si="28"/>
        <v>79034815</v>
      </c>
      <c r="O136" s="36">
        <f t="shared" si="29"/>
        <v>0.72255691379792186</v>
      </c>
      <c r="P136" s="31">
        <v>19255347</v>
      </c>
      <c r="Q136" s="31">
        <v>112162835</v>
      </c>
      <c r="R136" s="31">
        <v>112162835</v>
      </c>
      <c r="S136" s="31">
        <v>73458985</v>
      </c>
      <c r="T136" s="36">
        <f t="shared" si="30"/>
        <v>0.65493160011513618</v>
      </c>
      <c r="U136" s="36">
        <f t="shared" si="31"/>
        <v>0.12431450858818582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472311088</v>
      </c>
      <c r="E137" s="32">
        <f>SUM(E133:E136)</f>
        <v>485609532</v>
      </c>
      <c r="F137" s="32">
        <f>SUM(F133:F136)</f>
        <v>137930016</v>
      </c>
      <c r="G137" s="37">
        <f t="shared" ref="G137:G170" si="32">IF(($D137     =0),0,($F137     /$D137     ))</f>
        <v>0.29203213624322111</v>
      </c>
      <c r="H137" s="32">
        <f>SUM(H133:H136)</f>
        <v>127890253</v>
      </c>
      <c r="I137" s="37">
        <f t="shared" ref="I137:I170" si="33">IF(($D137     =0),0,($H137     /$D137     ))</f>
        <v>0.27077546187101159</v>
      </c>
      <c r="J137" s="32">
        <f>SUM(J133:J136)</f>
        <v>112530282</v>
      </c>
      <c r="K137" s="37">
        <f t="shared" ref="K137:K170" si="34">IF(($E137     =0),0,($J137     /$E137     ))</f>
        <v>0.23172996941913404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378350551</v>
      </c>
      <c r="O137" s="37">
        <f t="shared" ref="O137:O170" si="37">IF(($E137     =0),0,($N137     /$E137     ))</f>
        <v>0.779125050205975</v>
      </c>
      <c r="P137" s="32">
        <f>SUM(P133:P136)</f>
        <v>104868467</v>
      </c>
      <c r="Q137" s="32">
        <f>SUM(Q133:Q136)</f>
        <v>454087293</v>
      </c>
      <c r="R137" s="32">
        <f>SUM(R133:R136)</f>
        <v>455431104</v>
      </c>
      <c r="S137" s="32">
        <f>SUM(S133:S136)</f>
        <v>356575531</v>
      </c>
      <c r="T137" s="37">
        <f t="shared" ref="T137:T170" si="38">IF(($R137     =0),0,($S137     /$R137     ))</f>
        <v>0.78294066406145157</v>
      </c>
      <c r="U137" s="37">
        <f t="shared" ref="U137:U170" si="39">IF(($P137     =0),0,(($J137     /$P137     )-1))</f>
        <v>7.3061190071558979E-2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79258458</v>
      </c>
      <c r="E140" s="31">
        <v>79258458</v>
      </c>
      <c r="F140" s="31">
        <v>20438244</v>
      </c>
      <c r="G140" s="36">
        <f t="shared" si="32"/>
        <v>0.25786830220693924</v>
      </c>
      <c r="H140" s="31">
        <v>21780333</v>
      </c>
      <c r="I140" s="36">
        <f t="shared" si="33"/>
        <v>0.27480137198732785</v>
      </c>
      <c r="J140" s="31">
        <v>30519292</v>
      </c>
      <c r="K140" s="36">
        <f t="shared" si="34"/>
        <v>0.3850603805590061</v>
      </c>
      <c r="L140" s="31">
        <v>0</v>
      </c>
      <c r="M140" s="36">
        <f t="shared" si="35"/>
        <v>0</v>
      </c>
      <c r="N140" s="31">
        <f t="shared" si="36"/>
        <v>72737869</v>
      </c>
      <c r="O140" s="36">
        <f t="shared" si="37"/>
        <v>0.91773005475327318</v>
      </c>
      <c r="P140" s="31">
        <v>15398283</v>
      </c>
      <c r="Q140" s="31">
        <v>50773000</v>
      </c>
      <c r="R140" s="31">
        <v>75918062</v>
      </c>
      <c r="S140" s="31">
        <v>51493751</v>
      </c>
      <c r="T140" s="36">
        <f t="shared" si="38"/>
        <v>0.67828063103086056</v>
      </c>
      <c r="U140" s="36">
        <f t="shared" si="39"/>
        <v>0.98199318716249073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71159513</v>
      </c>
      <c r="E143" s="31">
        <v>58160481</v>
      </c>
      <c r="F143" s="31">
        <v>14347419</v>
      </c>
      <c r="G143" s="36">
        <f t="shared" si="32"/>
        <v>0.20162334444306834</v>
      </c>
      <c r="H143" s="31">
        <v>15385249</v>
      </c>
      <c r="I143" s="36">
        <f t="shared" si="33"/>
        <v>0.21620790181630389</v>
      </c>
      <c r="J143" s="31">
        <v>15192498</v>
      </c>
      <c r="K143" s="36">
        <f t="shared" si="34"/>
        <v>0.26121685616733464</v>
      </c>
      <c r="L143" s="31">
        <v>0</v>
      </c>
      <c r="M143" s="36">
        <f t="shared" si="35"/>
        <v>0</v>
      </c>
      <c r="N143" s="31">
        <f t="shared" si="36"/>
        <v>44925166</v>
      </c>
      <c r="O143" s="36">
        <f t="shared" si="37"/>
        <v>0.77243456772649455</v>
      </c>
      <c r="P143" s="31">
        <v>15455598</v>
      </c>
      <c r="Q143" s="31">
        <v>74287988</v>
      </c>
      <c r="R143" s="31">
        <v>67310904</v>
      </c>
      <c r="S143" s="31">
        <v>49778597</v>
      </c>
      <c r="T143" s="36">
        <f t="shared" si="38"/>
        <v>0.73953243890469811</v>
      </c>
      <c r="U143" s="36">
        <f t="shared" si="39"/>
        <v>-1.7022958283464673E-2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150417971</v>
      </c>
      <c r="E144" s="32">
        <f>SUM(E138:E143)</f>
        <v>137418939</v>
      </c>
      <c r="F144" s="32">
        <f>SUM(F138:F143)</f>
        <v>34785663</v>
      </c>
      <c r="G144" s="37">
        <f t="shared" si="32"/>
        <v>0.23126002012086708</v>
      </c>
      <c r="H144" s="32">
        <f>SUM(H138:H143)</f>
        <v>37165582</v>
      </c>
      <c r="I144" s="37">
        <f t="shared" si="33"/>
        <v>0.24708205909784542</v>
      </c>
      <c r="J144" s="32">
        <f>SUM(J138:J143)</f>
        <v>45711790</v>
      </c>
      <c r="K144" s="37">
        <f t="shared" si="34"/>
        <v>0.33264548782464404</v>
      </c>
      <c r="L144" s="32">
        <f>SUM(L138:L143)</f>
        <v>0</v>
      </c>
      <c r="M144" s="37">
        <f t="shared" si="35"/>
        <v>0</v>
      </c>
      <c r="N144" s="32">
        <f t="shared" si="36"/>
        <v>117663035</v>
      </c>
      <c r="O144" s="37">
        <f t="shared" si="37"/>
        <v>0.85623594430459105</v>
      </c>
      <c r="P144" s="32">
        <f>SUM(P138:P143)</f>
        <v>30853881</v>
      </c>
      <c r="Q144" s="32">
        <f>SUM(Q138:Q143)</f>
        <v>125060988</v>
      </c>
      <c r="R144" s="32">
        <f>SUM(R138:R143)</f>
        <v>143228966</v>
      </c>
      <c r="S144" s="32">
        <f>SUM(S138:S143)</f>
        <v>101272348</v>
      </c>
      <c r="T144" s="37">
        <f t="shared" si="38"/>
        <v>0.70706611119429574</v>
      </c>
      <c r="U144" s="37">
        <f t="shared" si="39"/>
        <v>0.48155721479576585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82194597</v>
      </c>
      <c r="E149" s="31">
        <v>82079198</v>
      </c>
      <c r="F149" s="31">
        <v>9298527</v>
      </c>
      <c r="G149" s="36">
        <f t="shared" si="32"/>
        <v>0.1131282023318394</v>
      </c>
      <c r="H149" s="31">
        <v>21152445</v>
      </c>
      <c r="I149" s="36">
        <f t="shared" si="33"/>
        <v>0.25734592992772992</v>
      </c>
      <c r="J149" s="31">
        <v>17381320</v>
      </c>
      <c r="K149" s="36">
        <f t="shared" si="34"/>
        <v>0.21176279037229384</v>
      </c>
      <c r="L149" s="31">
        <v>0</v>
      </c>
      <c r="M149" s="36">
        <f t="shared" si="35"/>
        <v>0</v>
      </c>
      <c r="N149" s="31">
        <f t="shared" si="36"/>
        <v>47832292</v>
      </c>
      <c r="O149" s="36">
        <f t="shared" si="37"/>
        <v>0.58275778961680402</v>
      </c>
      <c r="P149" s="31">
        <v>14132602</v>
      </c>
      <c r="Q149" s="31">
        <v>65762236</v>
      </c>
      <c r="R149" s="31">
        <v>67258277</v>
      </c>
      <c r="S149" s="31">
        <v>43400331</v>
      </c>
      <c r="T149" s="36">
        <f t="shared" si="38"/>
        <v>0.64527866213402996</v>
      </c>
      <c r="U149" s="36">
        <f t="shared" si="39"/>
        <v>0.2298740175376055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82194597</v>
      </c>
      <c r="E150" s="32">
        <f>SUM(E145:E149)</f>
        <v>82079198</v>
      </c>
      <c r="F150" s="32">
        <f>SUM(F145:F149)</f>
        <v>9298527</v>
      </c>
      <c r="G150" s="37">
        <f t="shared" si="32"/>
        <v>0.1131282023318394</v>
      </c>
      <c r="H150" s="32">
        <f>SUM(H145:H149)</f>
        <v>21152445</v>
      </c>
      <c r="I150" s="37">
        <f t="shared" si="33"/>
        <v>0.25734592992772992</v>
      </c>
      <c r="J150" s="32">
        <f>SUM(J145:J149)</f>
        <v>17381320</v>
      </c>
      <c r="K150" s="37">
        <f t="shared" si="34"/>
        <v>0.21176279037229384</v>
      </c>
      <c r="L150" s="32">
        <f>SUM(L145:L149)</f>
        <v>0</v>
      </c>
      <c r="M150" s="37">
        <f t="shared" si="35"/>
        <v>0</v>
      </c>
      <c r="N150" s="32">
        <f t="shared" si="36"/>
        <v>47832292</v>
      </c>
      <c r="O150" s="37">
        <f t="shared" si="37"/>
        <v>0.58275778961680402</v>
      </c>
      <c r="P150" s="32">
        <f>SUM(P145:P149)</f>
        <v>14132602</v>
      </c>
      <c r="Q150" s="32">
        <f>SUM(Q145:Q149)</f>
        <v>65762236</v>
      </c>
      <c r="R150" s="32">
        <f>SUM(R145:R149)</f>
        <v>67258277</v>
      </c>
      <c r="S150" s="32">
        <f>SUM(S145:S149)</f>
        <v>43400331</v>
      </c>
      <c r="T150" s="37">
        <f t="shared" si="38"/>
        <v>0.64527866213402996</v>
      </c>
      <c r="U150" s="37">
        <f t="shared" si="39"/>
        <v>0.2298740175376055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1323388600</v>
      </c>
      <c r="E152" s="31">
        <v>1331807999</v>
      </c>
      <c r="F152" s="31">
        <v>306456456</v>
      </c>
      <c r="G152" s="36">
        <f t="shared" si="32"/>
        <v>0.23156951480464619</v>
      </c>
      <c r="H152" s="31">
        <v>321770217</v>
      </c>
      <c r="I152" s="36">
        <f t="shared" si="33"/>
        <v>0.24314114312304036</v>
      </c>
      <c r="J152" s="31">
        <v>310252048</v>
      </c>
      <c r="K152" s="36">
        <f t="shared" si="34"/>
        <v>0.23295553730939861</v>
      </c>
      <c r="L152" s="31">
        <v>0</v>
      </c>
      <c r="M152" s="36">
        <f t="shared" si="35"/>
        <v>0</v>
      </c>
      <c r="N152" s="31">
        <f t="shared" si="36"/>
        <v>938478721</v>
      </c>
      <c r="O152" s="36">
        <f t="shared" si="37"/>
        <v>0.70466517824240815</v>
      </c>
      <c r="P152" s="31">
        <v>297842651</v>
      </c>
      <c r="Q152" s="31">
        <v>1287663300</v>
      </c>
      <c r="R152" s="31">
        <v>1217070806</v>
      </c>
      <c r="S152" s="31">
        <v>917104924</v>
      </c>
      <c r="T152" s="36">
        <f t="shared" si="38"/>
        <v>0.75353456797976959</v>
      </c>
      <c r="U152" s="36">
        <f t="shared" si="39"/>
        <v>4.1664271246363516E-2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439903490</v>
      </c>
      <c r="E156" s="31">
        <v>447844368</v>
      </c>
      <c r="F156" s="31">
        <v>163086504</v>
      </c>
      <c r="G156" s="36">
        <f t="shared" si="32"/>
        <v>0.37073246224984485</v>
      </c>
      <c r="H156" s="31">
        <v>135088011</v>
      </c>
      <c r="I156" s="36">
        <f t="shared" si="33"/>
        <v>0.30708556324479264</v>
      </c>
      <c r="J156" s="31">
        <v>107035730</v>
      </c>
      <c r="K156" s="36">
        <f t="shared" si="34"/>
        <v>0.23900206778976396</v>
      </c>
      <c r="L156" s="31">
        <v>0</v>
      </c>
      <c r="M156" s="36">
        <f t="shared" si="35"/>
        <v>0</v>
      </c>
      <c r="N156" s="31">
        <f t="shared" si="36"/>
        <v>405210245</v>
      </c>
      <c r="O156" s="36">
        <f t="shared" si="37"/>
        <v>0.90480147558760859</v>
      </c>
      <c r="P156" s="31">
        <v>106486499</v>
      </c>
      <c r="Q156" s="31">
        <v>435316206</v>
      </c>
      <c r="R156" s="31">
        <v>427604892</v>
      </c>
      <c r="S156" s="31">
        <v>401828500</v>
      </c>
      <c r="T156" s="36">
        <f t="shared" si="38"/>
        <v>0.93971913679603081</v>
      </c>
      <c r="U156" s="36">
        <f t="shared" si="39"/>
        <v>5.1577524395838292E-3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1763292090</v>
      </c>
      <c r="E157" s="32">
        <f>SUM(E151:E156)</f>
        <v>1779652367</v>
      </c>
      <c r="F157" s="32">
        <f>SUM(F151:F156)</f>
        <v>469542960</v>
      </c>
      <c r="G157" s="37">
        <f t="shared" si="32"/>
        <v>0.26628768010863135</v>
      </c>
      <c r="H157" s="32">
        <f>SUM(H151:H156)</f>
        <v>456858228</v>
      </c>
      <c r="I157" s="37">
        <f t="shared" si="33"/>
        <v>0.2590939020205098</v>
      </c>
      <c r="J157" s="32">
        <f>SUM(J151:J156)</f>
        <v>417287778</v>
      </c>
      <c r="K157" s="37">
        <f t="shared" si="34"/>
        <v>0.23447712920666153</v>
      </c>
      <c r="L157" s="32">
        <f>SUM(L151:L156)</f>
        <v>0</v>
      </c>
      <c r="M157" s="37">
        <f t="shared" si="35"/>
        <v>0</v>
      </c>
      <c r="N157" s="32">
        <f t="shared" si="36"/>
        <v>1343688966</v>
      </c>
      <c r="O157" s="37">
        <f t="shared" si="37"/>
        <v>0.7550288982926967</v>
      </c>
      <c r="P157" s="32">
        <f>SUM(P151:P156)</f>
        <v>404329150</v>
      </c>
      <c r="Q157" s="32">
        <f>SUM(Q151:Q156)</f>
        <v>1722979506</v>
      </c>
      <c r="R157" s="32">
        <f>SUM(R151:R156)</f>
        <v>1644675698</v>
      </c>
      <c r="S157" s="32">
        <f>SUM(S151:S156)</f>
        <v>1318933424</v>
      </c>
      <c r="T157" s="37">
        <f t="shared" si="38"/>
        <v>0.80194133445510418</v>
      </c>
      <c r="U157" s="37">
        <f t="shared" si="39"/>
        <v>3.2049700102008583E-2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662275839</v>
      </c>
      <c r="E162" s="31">
        <v>663758633</v>
      </c>
      <c r="F162" s="31">
        <v>224307775</v>
      </c>
      <c r="G162" s="36">
        <f t="shared" si="32"/>
        <v>0.33869237225789844</v>
      </c>
      <c r="H162" s="31">
        <v>135190908</v>
      </c>
      <c r="I162" s="36">
        <f t="shared" si="33"/>
        <v>0.20413081685741521</v>
      </c>
      <c r="J162" s="31">
        <v>183700139</v>
      </c>
      <c r="K162" s="36">
        <f t="shared" si="34"/>
        <v>0.27675743842265021</v>
      </c>
      <c r="L162" s="31">
        <v>0</v>
      </c>
      <c r="M162" s="36">
        <f t="shared" si="35"/>
        <v>0</v>
      </c>
      <c r="N162" s="31">
        <f t="shared" si="36"/>
        <v>543198822</v>
      </c>
      <c r="O162" s="36">
        <f t="shared" si="37"/>
        <v>0.8183679955240597</v>
      </c>
      <c r="P162" s="31">
        <v>152391998</v>
      </c>
      <c r="Q162" s="31">
        <v>692215190</v>
      </c>
      <c r="R162" s="31">
        <v>674027006</v>
      </c>
      <c r="S162" s="31">
        <v>542219771</v>
      </c>
      <c r="T162" s="36">
        <f t="shared" si="38"/>
        <v>0.80444813957498906</v>
      </c>
      <c r="U162" s="36">
        <f t="shared" si="39"/>
        <v>0.20544478326217619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662275839</v>
      </c>
      <c r="E163" s="32">
        <f>SUM(E158:E162)</f>
        <v>663758633</v>
      </c>
      <c r="F163" s="32">
        <f>SUM(F158:F162)</f>
        <v>224307775</v>
      </c>
      <c r="G163" s="37">
        <f t="shared" si="32"/>
        <v>0.33869237225789844</v>
      </c>
      <c r="H163" s="32">
        <f>SUM(H158:H162)</f>
        <v>135190908</v>
      </c>
      <c r="I163" s="37">
        <f t="shared" si="33"/>
        <v>0.20413081685741521</v>
      </c>
      <c r="J163" s="32">
        <f>SUM(J158:J162)</f>
        <v>183700139</v>
      </c>
      <c r="K163" s="37">
        <f t="shared" si="34"/>
        <v>0.27675743842265021</v>
      </c>
      <c r="L163" s="32">
        <f>SUM(L158:L162)</f>
        <v>0</v>
      </c>
      <c r="M163" s="37">
        <f t="shared" si="35"/>
        <v>0</v>
      </c>
      <c r="N163" s="32">
        <f t="shared" si="36"/>
        <v>543198822</v>
      </c>
      <c r="O163" s="37">
        <f t="shared" si="37"/>
        <v>0.8183679955240597</v>
      </c>
      <c r="P163" s="32">
        <f>SUM(P158:P162)</f>
        <v>152391998</v>
      </c>
      <c r="Q163" s="32">
        <f>SUM(Q158:Q162)</f>
        <v>692215190</v>
      </c>
      <c r="R163" s="32">
        <f>SUM(R158:R162)</f>
        <v>674027006</v>
      </c>
      <c r="S163" s="32">
        <f>SUM(S158:S162)</f>
        <v>542219771</v>
      </c>
      <c r="T163" s="37">
        <f t="shared" si="38"/>
        <v>0.80444813957498906</v>
      </c>
      <c r="U163" s="37">
        <f t="shared" si="39"/>
        <v>0.20544478326217619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133411972</v>
      </c>
      <c r="E168" s="31">
        <v>137175221</v>
      </c>
      <c r="F168" s="31">
        <v>31970933</v>
      </c>
      <c r="G168" s="36">
        <f t="shared" si="32"/>
        <v>0.23964065983523578</v>
      </c>
      <c r="H168" s="31">
        <v>34981665</v>
      </c>
      <c r="I168" s="36">
        <f t="shared" si="33"/>
        <v>0.26220783993808294</v>
      </c>
      <c r="J168" s="31">
        <v>23194727</v>
      </c>
      <c r="K168" s="36">
        <f t="shared" si="34"/>
        <v>0.1690883151556942</v>
      </c>
      <c r="L168" s="31">
        <v>0</v>
      </c>
      <c r="M168" s="36">
        <f t="shared" si="35"/>
        <v>0</v>
      </c>
      <c r="N168" s="31">
        <f t="shared" si="36"/>
        <v>90147325</v>
      </c>
      <c r="O168" s="36">
        <f t="shared" si="37"/>
        <v>0.65716916176865503</v>
      </c>
      <c r="P168" s="31">
        <v>29433142</v>
      </c>
      <c r="Q168" s="31">
        <v>91832804</v>
      </c>
      <c r="R168" s="31">
        <v>98427612</v>
      </c>
      <c r="S168" s="31">
        <v>78469330</v>
      </c>
      <c r="T168" s="36">
        <f t="shared" si="38"/>
        <v>0.7972288304627364</v>
      </c>
      <c r="U168" s="36">
        <f t="shared" si="39"/>
        <v>-0.21195205731008937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133411972</v>
      </c>
      <c r="E169" s="32">
        <f>SUM(E164:E168)</f>
        <v>137175221</v>
      </c>
      <c r="F169" s="32">
        <f>SUM(F164:F168)</f>
        <v>31970933</v>
      </c>
      <c r="G169" s="37">
        <f t="shared" si="32"/>
        <v>0.23964065983523578</v>
      </c>
      <c r="H169" s="32">
        <f>SUM(H164:H168)</f>
        <v>34981665</v>
      </c>
      <c r="I169" s="37">
        <f t="shared" si="33"/>
        <v>0.26220783993808294</v>
      </c>
      <c r="J169" s="32">
        <f>SUM(J164:J168)</f>
        <v>23194727</v>
      </c>
      <c r="K169" s="37">
        <f t="shared" si="34"/>
        <v>0.1690883151556942</v>
      </c>
      <c r="L169" s="32">
        <f>SUM(L164:L168)</f>
        <v>0</v>
      </c>
      <c r="M169" s="37">
        <f t="shared" si="35"/>
        <v>0</v>
      </c>
      <c r="N169" s="32">
        <f t="shared" si="36"/>
        <v>90147325</v>
      </c>
      <c r="O169" s="37">
        <f t="shared" si="37"/>
        <v>0.65716916176865503</v>
      </c>
      <c r="P169" s="32">
        <f>SUM(P164:P168)</f>
        <v>29433142</v>
      </c>
      <c r="Q169" s="32">
        <f>SUM(Q164:Q168)</f>
        <v>91832804</v>
      </c>
      <c r="R169" s="32">
        <f>SUM(R164:R168)</f>
        <v>98427612</v>
      </c>
      <c r="S169" s="32">
        <f>SUM(S164:S168)</f>
        <v>78469330</v>
      </c>
      <c r="T169" s="37">
        <f t="shared" si="38"/>
        <v>0.7972288304627364</v>
      </c>
      <c r="U169" s="37">
        <f t="shared" si="39"/>
        <v>-0.21195205731008937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17209503690</v>
      </c>
      <c r="E170" s="32">
        <f>SUM(E105,E107:E111,E113:E120,E122:E125,E127:E131,E133:E136,E138:E143,E145:E149,E151:E156,E158:E162,E164:E168)</f>
        <v>17857995610</v>
      </c>
      <c r="F170" s="32">
        <f>SUM(F105,F107:F111,F113:F120,F122:F125,F127:F131,F133:F136,F138:F143,F145:F149,F151:F156,F158:F162,F164:F168)</f>
        <v>4677778973</v>
      </c>
      <c r="G170" s="37">
        <f t="shared" si="32"/>
        <v>0.27181370580245945</v>
      </c>
      <c r="H170" s="32">
        <f>SUM(H105,H107:H111,H113:H120,H122:H125,H127:H131,H133:H136,H138:H143,H145:H149,H151:H156,H158:H162,H164:H168)</f>
        <v>4731496876</v>
      </c>
      <c r="I170" s="37">
        <f t="shared" si="33"/>
        <v>0.27493511499401063</v>
      </c>
      <c r="J170" s="32">
        <f>SUM(J105,J107:J111,J113:J120,J122:J125,J127:J131,J133:J136,J138:J143,J145:J149,J151:J156,J158:J162,J164:J168)</f>
        <v>4098943734</v>
      </c>
      <c r="K170" s="37">
        <f t="shared" si="34"/>
        <v>0.22952988809699904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13508219583</v>
      </c>
      <c r="O170" s="37">
        <f t="shared" si="37"/>
        <v>0.75642417424695518</v>
      </c>
      <c r="P170" s="32">
        <f>SUM(P105,P107:P111,P113:P120,P122:P125,P127:P131,P133:P136,P138:P143,P145:P149,P151:P156,P158:P162,P164:P168)</f>
        <v>4207304179</v>
      </c>
      <c r="Q170" s="32">
        <f>SUM(Q105,Q107:Q111,Q113:Q120,Q122:Q125,Q127:Q131,Q133:Q136,Q138:Q143,Q145:Q149,Q151:Q156,Q158:Q162,Q164:Q168)</f>
        <v>15859397715</v>
      </c>
      <c r="R170" s="32">
        <f>SUM(R105,R107:R111,R113:R120,R122:R125,R127:R131,R133:R136,R138:R143,R145:R149,R151:R156,R158:R162,R164:R168)</f>
        <v>16062476082</v>
      </c>
      <c r="S170" s="32">
        <f>SUM(S105,S107:S111,S113:S120,S122:S125,S127:S131,S133:S136,S138:S143,S145:S149,S151:S156,S158:S162,S164:S168)</f>
        <v>12235273907</v>
      </c>
      <c r="T170" s="37">
        <f t="shared" si="38"/>
        <v>0.76173024909348463</v>
      </c>
      <c r="U170" s="37">
        <f t="shared" si="39"/>
        <v>-2.5755315135250201E-2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2803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2803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-884969</v>
      </c>
      <c r="Q174" s="31">
        <v>0</v>
      </c>
      <c r="R174" s="31">
        <v>0</v>
      </c>
      <c r="S174" s="31">
        <v>-95678</v>
      </c>
      <c r="T174" s="36">
        <f t="shared" si="46"/>
        <v>0</v>
      </c>
      <c r="U174" s="36">
        <f t="shared" si="47"/>
        <v>-1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5593651</v>
      </c>
      <c r="G175" s="36">
        <f t="shared" si="40"/>
        <v>0</v>
      </c>
      <c r="H175" s="31">
        <v>3838166</v>
      </c>
      <c r="I175" s="36">
        <f t="shared" si="41"/>
        <v>0</v>
      </c>
      <c r="J175" s="31">
        <v>1972665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11404482</v>
      </c>
      <c r="O175" s="36">
        <f t="shared" si="45"/>
        <v>0</v>
      </c>
      <c r="P175" s="31">
        <v>3670065</v>
      </c>
      <c r="Q175" s="31">
        <v>0</v>
      </c>
      <c r="R175" s="31">
        <v>18548243</v>
      </c>
      <c r="S175" s="31">
        <v>13147836</v>
      </c>
      <c r="T175" s="36">
        <f t="shared" si="46"/>
        <v>0.7088453607169154</v>
      </c>
      <c r="U175" s="36">
        <f t="shared" si="47"/>
        <v>-0.46249862059663793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1196293</v>
      </c>
      <c r="G177" s="36">
        <f t="shared" si="40"/>
        <v>0</v>
      </c>
      <c r="H177" s="31">
        <v>39822</v>
      </c>
      <c r="I177" s="36">
        <f t="shared" si="41"/>
        <v>0</v>
      </c>
      <c r="J177" s="31">
        <v>-842656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393459</v>
      </c>
      <c r="O177" s="36">
        <f t="shared" si="45"/>
        <v>0</v>
      </c>
      <c r="P177" s="31">
        <v>1754216</v>
      </c>
      <c r="Q177" s="31">
        <v>0</v>
      </c>
      <c r="R177" s="31">
        <v>0</v>
      </c>
      <c r="S177" s="31">
        <v>3675256</v>
      </c>
      <c r="T177" s="36">
        <f t="shared" si="46"/>
        <v>0</v>
      </c>
      <c r="U177" s="36">
        <f t="shared" si="47"/>
        <v>-1.4803604573211053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412307364</v>
      </c>
      <c r="E178" s="31">
        <v>412307364</v>
      </c>
      <c r="F178" s="31">
        <v>94160890</v>
      </c>
      <c r="G178" s="36">
        <f t="shared" si="40"/>
        <v>0.22837547475868028</v>
      </c>
      <c r="H178" s="31">
        <v>57050061</v>
      </c>
      <c r="I178" s="36">
        <f t="shared" si="41"/>
        <v>0.13836779543913263</v>
      </c>
      <c r="J178" s="31">
        <v>99889259</v>
      </c>
      <c r="K178" s="36">
        <f t="shared" si="42"/>
        <v>0.24226891809771314</v>
      </c>
      <c r="L178" s="31">
        <v>0</v>
      </c>
      <c r="M178" s="36">
        <f t="shared" si="43"/>
        <v>0</v>
      </c>
      <c r="N178" s="31">
        <f t="shared" si="44"/>
        <v>251100210</v>
      </c>
      <c r="O178" s="36">
        <f t="shared" si="45"/>
        <v>0.60901218829552606</v>
      </c>
      <c r="P178" s="31">
        <v>51167990</v>
      </c>
      <c r="Q178" s="31">
        <v>375299892</v>
      </c>
      <c r="R178" s="31">
        <v>375299892</v>
      </c>
      <c r="S178" s="31">
        <v>126773796</v>
      </c>
      <c r="T178" s="36">
        <f t="shared" si="46"/>
        <v>0.33779331862957213</v>
      </c>
      <c r="U178" s="36">
        <f t="shared" si="47"/>
        <v>0.95218258524518951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412307364</v>
      </c>
      <c r="E179" s="32">
        <f>SUM(E173:E178)</f>
        <v>412307364</v>
      </c>
      <c r="F179" s="32">
        <f>SUM(F173:F178)</f>
        <v>100953637</v>
      </c>
      <c r="G179" s="37">
        <f t="shared" si="40"/>
        <v>0.24485043395926345</v>
      </c>
      <c r="H179" s="32">
        <f>SUM(H173:H178)</f>
        <v>60928049</v>
      </c>
      <c r="I179" s="37">
        <f t="shared" si="41"/>
        <v>0.14777337083894529</v>
      </c>
      <c r="J179" s="32">
        <f>SUM(J173:J178)</f>
        <v>101019268</v>
      </c>
      <c r="K179" s="37">
        <f t="shared" si="42"/>
        <v>0.24500961375019245</v>
      </c>
      <c r="L179" s="32">
        <f>SUM(L173:L178)</f>
        <v>0</v>
      </c>
      <c r="M179" s="37">
        <f t="shared" si="43"/>
        <v>0</v>
      </c>
      <c r="N179" s="32">
        <f t="shared" si="44"/>
        <v>262900954</v>
      </c>
      <c r="O179" s="37">
        <f t="shared" si="45"/>
        <v>0.63763341854840117</v>
      </c>
      <c r="P179" s="32">
        <f>SUM(P173:P178)</f>
        <v>55707302</v>
      </c>
      <c r="Q179" s="32">
        <f>SUM(Q173:Q178)</f>
        <v>375299892</v>
      </c>
      <c r="R179" s="32">
        <f>SUM(R173:R178)</f>
        <v>393848135</v>
      </c>
      <c r="S179" s="32">
        <f>SUM(S173:S178)</f>
        <v>143501210</v>
      </c>
      <c r="T179" s="37">
        <f t="shared" si="46"/>
        <v>0.36435670820175398</v>
      </c>
      <c r="U179" s="37">
        <f t="shared" si="47"/>
        <v>0.81339365528777541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7777851</v>
      </c>
      <c r="G180" s="36">
        <f t="shared" si="40"/>
        <v>0</v>
      </c>
      <c r="H180" s="31">
        <v>8594541</v>
      </c>
      <c r="I180" s="36">
        <f t="shared" si="41"/>
        <v>0</v>
      </c>
      <c r="J180" s="31">
        <v>8373481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24745873</v>
      </c>
      <c r="O180" s="36">
        <f t="shared" si="45"/>
        <v>0</v>
      </c>
      <c r="P180" s="31">
        <v>7840010</v>
      </c>
      <c r="Q180" s="31">
        <v>0</v>
      </c>
      <c r="R180" s="31">
        <v>0</v>
      </c>
      <c r="S180" s="31">
        <v>24306781</v>
      </c>
      <c r="T180" s="36">
        <f t="shared" si="46"/>
        <v>0</v>
      </c>
      <c r="U180" s="36">
        <f t="shared" si="47"/>
        <v>6.8044683616474977E-2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1326115689</v>
      </c>
      <c r="E184" s="31">
        <v>1055610247</v>
      </c>
      <c r="F184" s="31">
        <v>336955712</v>
      </c>
      <c r="G184" s="36">
        <f t="shared" si="40"/>
        <v>0.25409224458696528</v>
      </c>
      <c r="H184" s="31">
        <v>302012045</v>
      </c>
      <c r="I184" s="36">
        <f t="shared" si="41"/>
        <v>0.22774185352391227</v>
      </c>
      <c r="J184" s="31">
        <v>222944155</v>
      </c>
      <c r="K184" s="36">
        <f t="shared" si="42"/>
        <v>0.21119930924656891</v>
      </c>
      <c r="L184" s="31">
        <v>0</v>
      </c>
      <c r="M184" s="36">
        <f t="shared" si="43"/>
        <v>0</v>
      </c>
      <c r="N184" s="31">
        <f t="shared" si="44"/>
        <v>861911912</v>
      </c>
      <c r="O184" s="36">
        <f t="shared" si="45"/>
        <v>0.81650582158473495</v>
      </c>
      <c r="P184" s="31">
        <v>267515813</v>
      </c>
      <c r="Q184" s="31">
        <v>1001343827</v>
      </c>
      <c r="R184" s="31">
        <v>1265363304</v>
      </c>
      <c r="S184" s="31">
        <v>801081023</v>
      </c>
      <c r="T184" s="36">
        <f t="shared" si="46"/>
        <v>0.63308381116132006</v>
      </c>
      <c r="U184" s="36">
        <f t="shared" si="47"/>
        <v>-0.16661317138662002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1326115689</v>
      </c>
      <c r="E185" s="32">
        <f>SUM(E180:E184)</f>
        <v>1055610247</v>
      </c>
      <c r="F185" s="32">
        <f>SUM(F180:F184)</f>
        <v>344733563</v>
      </c>
      <c r="G185" s="37">
        <f t="shared" si="40"/>
        <v>0.25995738219488029</v>
      </c>
      <c r="H185" s="32">
        <f>SUM(H180:H184)</f>
        <v>310606586</v>
      </c>
      <c r="I185" s="37">
        <f t="shared" si="41"/>
        <v>0.23422284237827157</v>
      </c>
      <c r="J185" s="32">
        <f>SUM(J180:J184)</f>
        <v>231317636</v>
      </c>
      <c r="K185" s="37">
        <f t="shared" si="42"/>
        <v>0.21913166972127734</v>
      </c>
      <c r="L185" s="32">
        <f>SUM(L180:L184)</f>
        <v>0</v>
      </c>
      <c r="M185" s="37">
        <f t="shared" si="43"/>
        <v>0</v>
      </c>
      <c r="N185" s="32">
        <f t="shared" si="44"/>
        <v>886657785</v>
      </c>
      <c r="O185" s="37">
        <f t="shared" si="45"/>
        <v>0.83994806560455826</v>
      </c>
      <c r="P185" s="32">
        <f>SUM(P180:P184)</f>
        <v>275355823</v>
      </c>
      <c r="Q185" s="32">
        <f>SUM(Q180:Q184)</f>
        <v>1001343827</v>
      </c>
      <c r="R185" s="32">
        <f>SUM(R180:R184)</f>
        <v>1265363304</v>
      </c>
      <c r="S185" s="32">
        <f>SUM(S180:S184)</f>
        <v>825387804</v>
      </c>
      <c r="T185" s="37">
        <f t="shared" si="46"/>
        <v>0.65229314094286395</v>
      </c>
      <c r="U185" s="37">
        <f t="shared" si="47"/>
        <v>-0.15993192560885117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183730</v>
      </c>
      <c r="G186" s="36">
        <f t="shared" si="40"/>
        <v>0</v>
      </c>
      <c r="H186" s="31">
        <v>186848</v>
      </c>
      <c r="I186" s="36">
        <f t="shared" si="41"/>
        <v>0</v>
      </c>
      <c r="J186" s="31">
        <v>162115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532693</v>
      </c>
      <c r="O186" s="36">
        <f t="shared" si="45"/>
        <v>0</v>
      </c>
      <c r="P186" s="31">
        <v>-154477</v>
      </c>
      <c r="Q186" s="31">
        <v>0</v>
      </c>
      <c r="R186" s="31">
        <v>0</v>
      </c>
      <c r="S186" s="31">
        <v>159993</v>
      </c>
      <c r="T186" s="36">
        <f t="shared" si="46"/>
        <v>0</v>
      </c>
      <c r="U186" s="36">
        <f t="shared" si="47"/>
        <v>-2.0494442538371409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146962</v>
      </c>
      <c r="E187" s="31">
        <v>146962</v>
      </c>
      <c r="F187" s="31">
        <v>30450</v>
      </c>
      <c r="G187" s="36">
        <f t="shared" si="40"/>
        <v>0.20719641812169132</v>
      </c>
      <c r="H187" s="31">
        <v>29493</v>
      </c>
      <c r="I187" s="36">
        <f t="shared" si="41"/>
        <v>0.20068453069500961</v>
      </c>
      <c r="J187" s="31">
        <v>9853</v>
      </c>
      <c r="K187" s="36">
        <f t="shared" si="42"/>
        <v>6.7044542126536114E-2</v>
      </c>
      <c r="L187" s="31">
        <v>0</v>
      </c>
      <c r="M187" s="36">
        <f t="shared" si="43"/>
        <v>0</v>
      </c>
      <c r="N187" s="31">
        <f t="shared" si="44"/>
        <v>69796</v>
      </c>
      <c r="O187" s="36">
        <f t="shared" si="45"/>
        <v>0.47492549094323705</v>
      </c>
      <c r="P187" s="31">
        <v>-37225</v>
      </c>
      <c r="Q187" s="31">
        <v>71949</v>
      </c>
      <c r="R187" s="31">
        <v>71949</v>
      </c>
      <c r="S187" s="31">
        <v>58232</v>
      </c>
      <c r="T187" s="36">
        <f t="shared" si="46"/>
        <v>0.80935106811769453</v>
      </c>
      <c r="U187" s="36">
        <f t="shared" si="47"/>
        <v>-1.2646877098723976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454419144</v>
      </c>
      <c r="E188" s="31">
        <v>394332881</v>
      </c>
      <c r="F188" s="31">
        <v>90552757</v>
      </c>
      <c r="G188" s="36">
        <f t="shared" si="40"/>
        <v>0.19927143958530058</v>
      </c>
      <c r="H188" s="31">
        <v>72263486</v>
      </c>
      <c r="I188" s="36">
        <f t="shared" si="41"/>
        <v>0.15902385925888721</v>
      </c>
      <c r="J188" s="31">
        <v>65779882</v>
      </c>
      <c r="K188" s="36">
        <f t="shared" si="42"/>
        <v>0.16681307892252586</v>
      </c>
      <c r="L188" s="31">
        <v>0</v>
      </c>
      <c r="M188" s="36">
        <f t="shared" si="43"/>
        <v>0</v>
      </c>
      <c r="N188" s="31">
        <f t="shared" si="44"/>
        <v>228596125</v>
      </c>
      <c r="O188" s="36">
        <f t="shared" si="45"/>
        <v>0.57970343335381158</v>
      </c>
      <c r="P188" s="31">
        <v>103231875</v>
      </c>
      <c r="Q188" s="31">
        <v>427189204</v>
      </c>
      <c r="R188" s="31">
        <v>410963860</v>
      </c>
      <c r="S188" s="31">
        <v>249592967</v>
      </c>
      <c r="T188" s="36">
        <f t="shared" si="46"/>
        <v>0.60733556230467567</v>
      </c>
      <c r="U188" s="36">
        <f t="shared" si="47"/>
        <v>-0.36279485381816423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337382000</v>
      </c>
      <c r="E190" s="31">
        <v>344714000</v>
      </c>
      <c r="F190" s="31">
        <v>122261196</v>
      </c>
      <c r="G190" s="36">
        <f t="shared" si="40"/>
        <v>0.36238209507324043</v>
      </c>
      <c r="H190" s="31">
        <v>97531047</v>
      </c>
      <c r="I190" s="36">
        <f t="shared" si="41"/>
        <v>0.28908195161567601</v>
      </c>
      <c r="J190" s="31">
        <v>74828735</v>
      </c>
      <c r="K190" s="36">
        <f t="shared" si="42"/>
        <v>0.21707483595096225</v>
      </c>
      <c r="L190" s="31">
        <v>0</v>
      </c>
      <c r="M190" s="36">
        <f t="shared" si="43"/>
        <v>0</v>
      </c>
      <c r="N190" s="31">
        <f t="shared" si="44"/>
        <v>294620978</v>
      </c>
      <c r="O190" s="36">
        <f t="shared" si="45"/>
        <v>0.8546823685722077</v>
      </c>
      <c r="P190" s="31">
        <v>74114718</v>
      </c>
      <c r="Q190" s="31">
        <v>289464000</v>
      </c>
      <c r="R190" s="31">
        <v>318828000</v>
      </c>
      <c r="S190" s="31">
        <v>279198077</v>
      </c>
      <c r="T190" s="36">
        <f t="shared" si="46"/>
        <v>0.87570124644008684</v>
      </c>
      <c r="U190" s="36">
        <f t="shared" si="47"/>
        <v>9.6339434226815346E-3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791948106</v>
      </c>
      <c r="E191" s="32">
        <f>SUM(E186:E190)</f>
        <v>739193843</v>
      </c>
      <c r="F191" s="32">
        <f>SUM(F186:F190)</f>
        <v>213028133</v>
      </c>
      <c r="G191" s="37">
        <f t="shared" si="40"/>
        <v>0.26899254052891186</v>
      </c>
      <c r="H191" s="32">
        <f>SUM(H186:H190)</f>
        <v>170010874</v>
      </c>
      <c r="I191" s="37">
        <f t="shared" si="41"/>
        <v>0.21467426048746685</v>
      </c>
      <c r="J191" s="32">
        <f>SUM(J186:J190)</f>
        <v>140780585</v>
      </c>
      <c r="K191" s="37">
        <f t="shared" si="42"/>
        <v>0.19045151191823442</v>
      </c>
      <c r="L191" s="32">
        <f>SUM(L186:L190)</f>
        <v>0</v>
      </c>
      <c r="M191" s="37">
        <f t="shared" si="43"/>
        <v>0</v>
      </c>
      <c r="N191" s="32">
        <f t="shared" si="44"/>
        <v>523819592</v>
      </c>
      <c r="O191" s="37">
        <f t="shared" si="45"/>
        <v>0.70863630285946522</v>
      </c>
      <c r="P191" s="32">
        <f>SUM(P186:P190)</f>
        <v>177154891</v>
      </c>
      <c r="Q191" s="32">
        <f>SUM(Q186:Q190)</f>
        <v>716725153</v>
      </c>
      <c r="R191" s="32">
        <f>SUM(R186:R190)</f>
        <v>729863809</v>
      </c>
      <c r="S191" s="32">
        <f>SUM(S186:S190)</f>
        <v>529009269</v>
      </c>
      <c r="T191" s="37">
        <f t="shared" si="46"/>
        <v>0.7248054533965802</v>
      </c>
      <c r="U191" s="37">
        <f t="shared" si="47"/>
        <v>-0.20532487584551085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59887923</v>
      </c>
      <c r="E192" s="31">
        <v>157772223</v>
      </c>
      <c r="F192" s="31">
        <v>9155328</v>
      </c>
      <c r="G192" s="36">
        <f t="shared" si="40"/>
        <v>0.15287436166387003</v>
      </c>
      <c r="H192" s="31">
        <v>8376308</v>
      </c>
      <c r="I192" s="36">
        <f t="shared" si="41"/>
        <v>0.13986639676917831</v>
      </c>
      <c r="J192" s="31">
        <v>9488495</v>
      </c>
      <c r="K192" s="36">
        <f t="shared" si="42"/>
        <v>6.0140465917121542E-2</v>
      </c>
      <c r="L192" s="31">
        <v>0</v>
      </c>
      <c r="M192" s="36">
        <f t="shared" si="43"/>
        <v>0</v>
      </c>
      <c r="N192" s="31">
        <f t="shared" si="44"/>
        <v>27020131</v>
      </c>
      <c r="O192" s="36">
        <f t="shared" si="45"/>
        <v>0.17126038085931006</v>
      </c>
      <c r="P192" s="31">
        <v>8398399</v>
      </c>
      <c r="Q192" s="31">
        <v>89338944</v>
      </c>
      <c r="R192" s="31">
        <v>89338944</v>
      </c>
      <c r="S192" s="31">
        <v>36162010</v>
      </c>
      <c r="T192" s="36">
        <f t="shared" si="46"/>
        <v>0.40477319722964267</v>
      </c>
      <c r="U192" s="36">
        <f t="shared" si="47"/>
        <v>0.12979807222781381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75740465</v>
      </c>
      <c r="E193" s="31">
        <v>75740465</v>
      </c>
      <c r="F193" s="31">
        <v>23689920</v>
      </c>
      <c r="G193" s="36">
        <f t="shared" si="40"/>
        <v>0.31277758857171001</v>
      </c>
      <c r="H193" s="31">
        <v>23530170</v>
      </c>
      <c r="I193" s="36">
        <f t="shared" si="41"/>
        <v>0.31066841218891383</v>
      </c>
      <c r="J193" s="31">
        <v>20550328</v>
      </c>
      <c r="K193" s="36">
        <f t="shared" si="42"/>
        <v>0.27132561174531999</v>
      </c>
      <c r="L193" s="31">
        <v>0</v>
      </c>
      <c r="M193" s="36">
        <f t="shared" si="43"/>
        <v>0</v>
      </c>
      <c r="N193" s="31">
        <f t="shared" si="44"/>
        <v>67770418</v>
      </c>
      <c r="O193" s="36">
        <f t="shared" si="45"/>
        <v>0.89477161250594384</v>
      </c>
      <c r="P193" s="31">
        <v>19732110</v>
      </c>
      <c r="Q193" s="31">
        <v>73474923</v>
      </c>
      <c r="R193" s="31">
        <v>71474923</v>
      </c>
      <c r="S193" s="31">
        <v>63208882</v>
      </c>
      <c r="T193" s="36">
        <f t="shared" si="46"/>
        <v>0.88435047352202112</v>
      </c>
      <c r="U193" s="36">
        <f t="shared" si="47"/>
        <v>4.1466320631701414E-2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58677334</v>
      </c>
      <c r="E194" s="31">
        <v>53395638</v>
      </c>
      <c r="F194" s="31">
        <v>13272942</v>
      </c>
      <c r="G194" s="36">
        <f t="shared" si="40"/>
        <v>0.22620219930237456</v>
      </c>
      <c r="H194" s="31">
        <v>11552486</v>
      </c>
      <c r="I194" s="36">
        <f t="shared" si="41"/>
        <v>0.19688157611250709</v>
      </c>
      <c r="J194" s="31">
        <v>11811943</v>
      </c>
      <c r="K194" s="36">
        <f t="shared" si="42"/>
        <v>0.22121550453241143</v>
      </c>
      <c r="L194" s="31">
        <v>0</v>
      </c>
      <c r="M194" s="36">
        <f t="shared" si="43"/>
        <v>0</v>
      </c>
      <c r="N194" s="31">
        <f t="shared" si="44"/>
        <v>36637371</v>
      </c>
      <c r="O194" s="36">
        <f t="shared" si="45"/>
        <v>0.68614913824983237</v>
      </c>
      <c r="P194" s="31">
        <v>11305163</v>
      </c>
      <c r="Q194" s="31">
        <v>66288470</v>
      </c>
      <c r="R194" s="31">
        <v>60079343</v>
      </c>
      <c r="S194" s="31">
        <v>36395999</v>
      </c>
      <c r="T194" s="36">
        <f t="shared" si="46"/>
        <v>0.60579888498447798</v>
      </c>
      <c r="U194" s="36">
        <f t="shared" si="47"/>
        <v>4.4827305895545289E-2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285425138</v>
      </c>
      <c r="E195" s="31">
        <v>285425018</v>
      </c>
      <c r="F195" s="31">
        <v>17922468</v>
      </c>
      <c r="G195" s="36">
        <f t="shared" si="40"/>
        <v>6.2792184758442685E-2</v>
      </c>
      <c r="H195" s="31">
        <v>82829242</v>
      </c>
      <c r="I195" s="36">
        <f t="shared" si="41"/>
        <v>0.29019603031601232</v>
      </c>
      <c r="J195" s="31">
        <v>56918786</v>
      </c>
      <c r="K195" s="36">
        <f t="shared" si="42"/>
        <v>0.1994176488061043</v>
      </c>
      <c r="L195" s="31">
        <v>0</v>
      </c>
      <c r="M195" s="36">
        <f t="shared" si="43"/>
        <v>0</v>
      </c>
      <c r="N195" s="31">
        <f t="shared" si="44"/>
        <v>157670496</v>
      </c>
      <c r="O195" s="36">
        <f t="shared" si="45"/>
        <v>0.55240601228586061</v>
      </c>
      <c r="P195" s="31">
        <v>51207989</v>
      </c>
      <c r="Q195" s="31">
        <v>244253839</v>
      </c>
      <c r="R195" s="31">
        <v>257035506</v>
      </c>
      <c r="S195" s="31">
        <v>175925835</v>
      </c>
      <c r="T195" s="36">
        <f t="shared" si="46"/>
        <v>0.68444176346593921</v>
      </c>
      <c r="U195" s="36">
        <f t="shared" si="47"/>
        <v>0.11152160261556054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131436384</v>
      </c>
      <c r="E196" s="31">
        <v>111386384</v>
      </c>
      <c r="F196" s="31">
        <v>18860966</v>
      </c>
      <c r="G196" s="36">
        <f t="shared" si="40"/>
        <v>0.14349881993101696</v>
      </c>
      <c r="H196" s="31">
        <v>21212456</v>
      </c>
      <c r="I196" s="36">
        <f t="shared" si="41"/>
        <v>0.16138952818422028</v>
      </c>
      <c r="J196" s="31">
        <v>22651018</v>
      </c>
      <c r="K196" s="36">
        <f t="shared" si="42"/>
        <v>0.20335535804807164</v>
      </c>
      <c r="L196" s="31">
        <v>0</v>
      </c>
      <c r="M196" s="36">
        <f t="shared" si="43"/>
        <v>0</v>
      </c>
      <c r="N196" s="31">
        <f t="shared" si="44"/>
        <v>62724440</v>
      </c>
      <c r="O196" s="36">
        <f t="shared" si="45"/>
        <v>0.56312484297901255</v>
      </c>
      <c r="P196" s="31">
        <v>21202977</v>
      </c>
      <c r="Q196" s="31">
        <v>126017620</v>
      </c>
      <c r="R196" s="31">
        <v>126017620</v>
      </c>
      <c r="S196" s="31">
        <v>74474808</v>
      </c>
      <c r="T196" s="36">
        <f t="shared" si="46"/>
        <v>0.59098726035295701</v>
      </c>
      <c r="U196" s="36">
        <f t="shared" si="47"/>
        <v>6.8294230569603487E-2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611167244</v>
      </c>
      <c r="E198" s="32">
        <f>SUM(E192:E197)</f>
        <v>683719728</v>
      </c>
      <c r="F198" s="32">
        <f>SUM(F192:F197)</f>
        <v>82901624</v>
      </c>
      <c r="G198" s="37">
        <f t="shared" si="40"/>
        <v>0.13564474342149135</v>
      </c>
      <c r="H198" s="32">
        <f>SUM(H192:H197)</f>
        <v>147500662</v>
      </c>
      <c r="I198" s="37">
        <f t="shared" si="41"/>
        <v>0.24134255140152766</v>
      </c>
      <c r="J198" s="32">
        <f>SUM(J192:J197)</f>
        <v>121420570</v>
      </c>
      <c r="K198" s="37">
        <f t="shared" si="42"/>
        <v>0.17758822076872996</v>
      </c>
      <c r="L198" s="32">
        <f>SUM(L192:L197)</f>
        <v>0</v>
      </c>
      <c r="M198" s="37">
        <f t="shared" si="43"/>
        <v>0</v>
      </c>
      <c r="N198" s="32">
        <f t="shared" si="44"/>
        <v>351822856</v>
      </c>
      <c r="O198" s="37">
        <f t="shared" si="45"/>
        <v>0.51457174861568422</v>
      </c>
      <c r="P198" s="32">
        <f>SUM(P192:P197)</f>
        <v>111846638</v>
      </c>
      <c r="Q198" s="32">
        <f>SUM(Q192:Q197)</f>
        <v>599373796</v>
      </c>
      <c r="R198" s="32">
        <f>SUM(R192:R197)</f>
        <v>603946336</v>
      </c>
      <c r="S198" s="32">
        <f>SUM(S192:S197)</f>
        <v>386167534</v>
      </c>
      <c r="T198" s="37">
        <f t="shared" si="46"/>
        <v>0.63940703168700075</v>
      </c>
      <c r="U198" s="37">
        <f t="shared" si="47"/>
        <v>8.5598746383418245E-2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40000000</v>
      </c>
      <c r="E201" s="31">
        <v>40000000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20000000</v>
      </c>
      <c r="R201" s="31">
        <v>22435000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1039371</v>
      </c>
      <c r="G203" s="36">
        <f t="shared" si="40"/>
        <v>0</v>
      </c>
      <c r="H203" s="31">
        <v>16011007</v>
      </c>
      <c r="I203" s="36">
        <f t="shared" si="41"/>
        <v>0</v>
      </c>
      <c r="J203" s="31">
        <v>9277943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26328321</v>
      </c>
      <c r="O203" s="36">
        <f t="shared" si="45"/>
        <v>0</v>
      </c>
      <c r="P203" s="31">
        <v>1006417</v>
      </c>
      <c r="Q203" s="31">
        <v>0</v>
      </c>
      <c r="R203" s="31">
        <v>0</v>
      </c>
      <c r="S203" s="31">
        <v>3017148</v>
      </c>
      <c r="T203" s="36">
        <f t="shared" si="46"/>
        <v>0</v>
      </c>
      <c r="U203" s="36">
        <f t="shared" si="47"/>
        <v>8.2187860499176786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40000000</v>
      </c>
      <c r="E204" s="32">
        <f>SUM(E199:E203)</f>
        <v>40000000</v>
      </c>
      <c r="F204" s="32">
        <f>SUM(F199:F203)</f>
        <v>1039371</v>
      </c>
      <c r="G204" s="37">
        <f t="shared" si="40"/>
        <v>2.5984275000000001E-2</v>
      </c>
      <c r="H204" s="32">
        <f>SUM(H199:H203)</f>
        <v>16011007</v>
      </c>
      <c r="I204" s="37">
        <f t="shared" si="41"/>
        <v>0.40027517499999998</v>
      </c>
      <c r="J204" s="32">
        <f>SUM(J199:J203)</f>
        <v>9277943</v>
      </c>
      <c r="K204" s="37">
        <f t="shared" si="42"/>
        <v>0.23194857499999999</v>
      </c>
      <c r="L204" s="32">
        <f>SUM(L199:L203)</f>
        <v>0</v>
      </c>
      <c r="M204" s="37">
        <f t="shared" si="43"/>
        <v>0</v>
      </c>
      <c r="N204" s="32">
        <f t="shared" si="44"/>
        <v>26328321</v>
      </c>
      <c r="O204" s="37">
        <f t="shared" si="45"/>
        <v>0.65820802499999997</v>
      </c>
      <c r="P204" s="32">
        <f>SUM(P199:P203)</f>
        <v>1006417</v>
      </c>
      <c r="Q204" s="32">
        <f>SUM(Q199:Q203)</f>
        <v>20000000</v>
      </c>
      <c r="R204" s="32">
        <f>SUM(R199:R203)</f>
        <v>22435000</v>
      </c>
      <c r="S204" s="32">
        <f>SUM(S199:S203)</f>
        <v>3017148</v>
      </c>
      <c r="T204" s="37">
        <f t="shared" si="46"/>
        <v>0.13448397593046579</v>
      </c>
      <c r="U204" s="37">
        <f t="shared" si="47"/>
        <v>8.2187860499176786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3181538403</v>
      </c>
      <c r="E205" s="32">
        <f>SUM(E173:E178,E180:E184,E186:E190,E192:E197,E199:E203)</f>
        <v>2930831182</v>
      </c>
      <c r="F205" s="32">
        <f>SUM(F173:F178,F180:F184,F186:F190,F192:F197,F199:F203)</f>
        <v>742656328</v>
      </c>
      <c r="G205" s="37">
        <f t="shared" si="40"/>
        <v>0.23342679984617493</v>
      </c>
      <c r="H205" s="32">
        <f>SUM(H173:H178,H180:H184,H186:H190,H192:H197,H199:H203)</f>
        <v>705057178</v>
      </c>
      <c r="I205" s="37">
        <f t="shared" si="41"/>
        <v>0.22160888497689463</v>
      </c>
      <c r="J205" s="32">
        <f>SUM(J173:J178,J180:J184,J186:J190,J192:J197,J199:J203)</f>
        <v>603816002</v>
      </c>
      <c r="K205" s="37">
        <f t="shared" si="42"/>
        <v>0.20602210243578609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2051529508</v>
      </c>
      <c r="O205" s="37">
        <f t="shared" si="45"/>
        <v>0.69998214861356689</v>
      </c>
      <c r="P205" s="32">
        <f>SUM(P173:P178,P180:P184,P186:P190,P192:P197,P199:P203)</f>
        <v>621071071</v>
      </c>
      <c r="Q205" s="32">
        <f>SUM(Q173:Q178,Q180:Q184,Q186:Q190,Q192:Q197,Q199:Q203)</f>
        <v>2712742668</v>
      </c>
      <c r="R205" s="32">
        <f>SUM(R173:R178,R180:R184,R186:R190,R192:R197,R199:R203)</f>
        <v>3015456584</v>
      </c>
      <c r="S205" s="32">
        <f>SUM(S173:S178,S180:S184,S186:S190,S192:S197,S199:S203)</f>
        <v>1887082965</v>
      </c>
      <c r="T205" s="37">
        <f t="shared" si="46"/>
        <v>0.62580339409058461</v>
      </c>
      <c r="U205" s="37">
        <f t="shared" si="47"/>
        <v>-2.7782760791316918E-2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22032299</v>
      </c>
      <c r="E208" s="31">
        <v>22032299</v>
      </c>
      <c r="F208" s="31">
        <v>6229366</v>
      </c>
      <c r="G208" s="36">
        <f t="shared" ref="G208:G231" si="48">IF(($D208     =0),0,($F208     /$D208     ))</f>
        <v>0.28273790220439549</v>
      </c>
      <c r="H208" s="31">
        <v>5902547</v>
      </c>
      <c r="I208" s="36">
        <f t="shared" ref="I208:I231" si="49">IF(($D208     =0),0,($H208     /$D208     ))</f>
        <v>0.26790427090699886</v>
      </c>
      <c r="J208" s="31">
        <v>7939020</v>
      </c>
      <c r="K208" s="36">
        <f t="shared" ref="K208:K231" si="50">IF(($E208     =0),0,($J208     /$E208     ))</f>
        <v>0.36033552376899025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20070933</v>
      </c>
      <c r="O208" s="36">
        <f t="shared" ref="O208:O231" si="53">IF(($E208     =0),0,($N208     /$E208     ))</f>
        <v>0.91097769688038455</v>
      </c>
      <c r="P208" s="31">
        <v>24177712</v>
      </c>
      <c r="Q208" s="31">
        <v>16789986</v>
      </c>
      <c r="R208" s="31">
        <v>22027336</v>
      </c>
      <c r="S208" s="31">
        <v>32504736</v>
      </c>
      <c r="T208" s="36">
        <f t="shared" ref="T208:T231" si="54">IF(($R208     =0),0,($S208     /$R208     ))</f>
        <v>1.4756544322926748</v>
      </c>
      <c r="U208" s="36">
        <f t="shared" ref="U208:U231" si="55">IF(($P208     =0),0,(($J208     /$P208     )-1))</f>
        <v>-0.67163890445878427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102516386</v>
      </c>
      <c r="E209" s="31">
        <v>131944003</v>
      </c>
      <c r="F209" s="31">
        <v>34042763</v>
      </c>
      <c r="G209" s="36">
        <f t="shared" si="48"/>
        <v>0.33207143100030856</v>
      </c>
      <c r="H209" s="31">
        <v>32608875</v>
      </c>
      <c r="I209" s="36">
        <f t="shared" si="49"/>
        <v>0.31808451577682423</v>
      </c>
      <c r="J209" s="31">
        <v>31090345</v>
      </c>
      <c r="K209" s="36">
        <f t="shared" si="50"/>
        <v>0.23563287677424793</v>
      </c>
      <c r="L209" s="31">
        <v>0</v>
      </c>
      <c r="M209" s="36">
        <f t="shared" si="51"/>
        <v>0</v>
      </c>
      <c r="N209" s="31">
        <f t="shared" si="52"/>
        <v>97741983</v>
      </c>
      <c r="O209" s="36">
        <f t="shared" si="53"/>
        <v>0.74078382327084624</v>
      </c>
      <c r="P209" s="31">
        <v>23937596</v>
      </c>
      <c r="Q209" s="31">
        <v>98289917</v>
      </c>
      <c r="R209" s="31">
        <v>98289917</v>
      </c>
      <c r="S209" s="31">
        <v>76745337</v>
      </c>
      <c r="T209" s="36">
        <f t="shared" si="54"/>
        <v>0.78080579720094789</v>
      </c>
      <c r="U209" s="36">
        <f t="shared" si="55"/>
        <v>0.29880815934900062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49896802</v>
      </c>
      <c r="E210" s="31">
        <v>49807426</v>
      </c>
      <c r="F210" s="31">
        <v>10224366</v>
      </c>
      <c r="G210" s="36">
        <f t="shared" si="48"/>
        <v>0.20491024655247445</v>
      </c>
      <c r="H210" s="31">
        <v>9587170</v>
      </c>
      <c r="I210" s="36">
        <f t="shared" si="49"/>
        <v>0.19213996921085244</v>
      </c>
      <c r="J210" s="31">
        <v>10145222</v>
      </c>
      <c r="K210" s="36">
        <f t="shared" si="50"/>
        <v>0.20368894389362743</v>
      </c>
      <c r="L210" s="31">
        <v>0</v>
      </c>
      <c r="M210" s="36">
        <f t="shared" si="51"/>
        <v>0</v>
      </c>
      <c r="N210" s="31">
        <f t="shared" si="52"/>
        <v>29956758</v>
      </c>
      <c r="O210" s="36">
        <f t="shared" si="53"/>
        <v>0.60145163895841558</v>
      </c>
      <c r="P210" s="31">
        <v>23468906</v>
      </c>
      <c r="Q210" s="31">
        <v>45574545</v>
      </c>
      <c r="R210" s="31">
        <v>45659800</v>
      </c>
      <c r="S210" s="31">
        <v>43685738</v>
      </c>
      <c r="T210" s="36">
        <f t="shared" si="54"/>
        <v>0.95676586406423159</v>
      </c>
      <c r="U210" s="36">
        <f t="shared" si="55"/>
        <v>-0.56771645001262527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56377807</v>
      </c>
      <c r="E211" s="31">
        <v>67903390</v>
      </c>
      <c r="F211" s="31">
        <v>10694724</v>
      </c>
      <c r="G211" s="36">
        <f t="shared" si="48"/>
        <v>0.18969741054312383</v>
      </c>
      <c r="H211" s="31">
        <v>16231357</v>
      </c>
      <c r="I211" s="36">
        <f t="shared" si="49"/>
        <v>0.28790330563939814</v>
      </c>
      <c r="J211" s="31">
        <v>16030122</v>
      </c>
      <c r="K211" s="36">
        <f t="shared" si="50"/>
        <v>0.23607248474634329</v>
      </c>
      <c r="L211" s="31">
        <v>0</v>
      </c>
      <c r="M211" s="36">
        <f t="shared" si="51"/>
        <v>0</v>
      </c>
      <c r="N211" s="31">
        <f t="shared" si="52"/>
        <v>42956203</v>
      </c>
      <c r="O211" s="36">
        <f t="shared" si="53"/>
        <v>0.63260763564234423</v>
      </c>
      <c r="P211" s="31">
        <v>9239447</v>
      </c>
      <c r="Q211" s="31">
        <v>96854469</v>
      </c>
      <c r="R211" s="31">
        <v>54223226</v>
      </c>
      <c r="S211" s="31">
        <v>27798188</v>
      </c>
      <c r="T211" s="36">
        <f t="shared" si="54"/>
        <v>0.51266200944960372</v>
      </c>
      <c r="U211" s="36">
        <f t="shared" si="55"/>
        <v>0.73496552336952625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125723615</v>
      </c>
      <c r="E212" s="31">
        <v>125163080</v>
      </c>
      <c r="F212" s="31">
        <v>29386173</v>
      </c>
      <c r="G212" s="36">
        <f t="shared" si="48"/>
        <v>0.23373630323945108</v>
      </c>
      <c r="H212" s="31">
        <v>33195226</v>
      </c>
      <c r="I212" s="36">
        <f t="shared" si="49"/>
        <v>0.26403334011673146</v>
      </c>
      <c r="J212" s="31">
        <v>32550110</v>
      </c>
      <c r="K212" s="36">
        <f t="shared" si="50"/>
        <v>0.26006159324299144</v>
      </c>
      <c r="L212" s="31">
        <v>0</v>
      </c>
      <c r="M212" s="36">
        <f t="shared" si="51"/>
        <v>0</v>
      </c>
      <c r="N212" s="31">
        <f t="shared" si="52"/>
        <v>95131509</v>
      </c>
      <c r="O212" s="36">
        <f t="shared" si="53"/>
        <v>0.76006046671270788</v>
      </c>
      <c r="P212" s="31">
        <v>22104613</v>
      </c>
      <c r="Q212" s="31">
        <v>111920237</v>
      </c>
      <c r="R212" s="31">
        <v>116364049</v>
      </c>
      <c r="S212" s="31">
        <v>61701384</v>
      </c>
      <c r="T212" s="36">
        <f t="shared" si="54"/>
        <v>0.53024438845368815</v>
      </c>
      <c r="U212" s="36">
        <f t="shared" si="55"/>
        <v>0.47254828664044024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30589104</v>
      </c>
      <c r="E213" s="31">
        <v>30589104</v>
      </c>
      <c r="F213" s="31">
        <v>6895049</v>
      </c>
      <c r="G213" s="36">
        <f t="shared" si="48"/>
        <v>0.22540866185554176</v>
      </c>
      <c r="H213" s="31">
        <v>7283115</v>
      </c>
      <c r="I213" s="36">
        <f t="shared" si="49"/>
        <v>0.23809507463834181</v>
      </c>
      <c r="J213" s="31">
        <v>8487919</v>
      </c>
      <c r="K213" s="36">
        <f t="shared" si="50"/>
        <v>0.27748177913285726</v>
      </c>
      <c r="L213" s="31">
        <v>0</v>
      </c>
      <c r="M213" s="36">
        <f t="shared" si="51"/>
        <v>0</v>
      </c>
      <c r="N213" s="31">
        <f t="shared" si="52"/>
        <v>22666083</v>
      </c>
      <c r="O213" s="36">
        <f t="shared" si="53"/>
        <v>0.74098551562674086</v>
      </c>
      <c r="P213" s="31">
        <v>2384923</v>
      </c>
      <c r="Q213" s="31">
        <v>28962808</v>
      </c>
      <c r="R213" s="31">
        <v>29328000</v>
      </c>
      <c r="S213" s="31">
        <v>11354580</v>
      </c>
      <c r="T213" s="36">
        <f t="shared" si="54"/>
        <v>0.38715834697217677</v>
      </c>
      <c r="U213" s="36">
        <f t="shared" si="55"/>
        <v>2.5589907934134559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824419970</v>
      </c>
      <c r="E214" s="31">
        <v>772419970</v>
      </c>
      <c r="F214" s="31">
        <v>162733864</v>
      </c>
      <c r="G214" s="36">
        <f t="shared" si="48"/>
        <v>0.19739194818388497</v>
      </c>
      <c r="H214" s="31">
        <v>188643273</v>
      </c>
      <c r="I214" s="36">
        <f t="shared" si="49"/>
        <v>0.22881938801167079</v>
      </c>
      <c r="J214" s="31">
        <v>137235749</v>
      </c>
      <c r="K214" s="36">
        <f t="shared" si="50"/>
        <v>0.17766986138382726</v>
      </c>
      <c r="L214" s="31">
        <v>0</v>
      </c>
      <c r="M214" s="36">
        <f t="shared" si="51"/>
        <v>0</v>
      </c>
      <c r="N214" s="31">
        <f t="shared" si="52"/>
        <v>488612886</v>
      </c>
      <c r="O214" s="36">
        <f t="shared" si="53"/>
        <v>0.63257412415165803</v>
      </c>
      <c r="P214" s="31">
        <v>125700333</v>
      </c>
      <c r="Q214" s="31">
        <v>817913239</v>
      </c>
      <c r="R214" s="31">
        <v>819811974</v>
      </c>
      <c r="S214" s="31">
        <v>377772046</v>
      </c>
      <c r="T214" s="36">
        <f t="shared" si="54"/>
        <v>0.46080327926510622</v>
      </c>
      <c r="U214" s="36">
        <f t="shared" si="55"/>
        <v>9.1769176140527708E-2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3289480</v>
      </c>
      <c r="E215" s="31">
        <v>3589480</v>
      </c>
      <c r="F215" s="31">
        <v>59824</v>
      </c>
      <c r="G215" s="36">
        <f t="shared" si="48"/>
        <v>1.8186461081994721E-2</v>
      </c>
      <c r="H215" s="31">
        <v>486664</v>
      </c>
      <c r="I215" s="36">
        <f t="shared" si="49"/>
        <v>0.14794557194450186</v>
      </c>
      <c r="J215" s="31">
        <v>427804</v>
      </c>
      <c r="K215" s="36">
        <f t="shared" si="50"/>
        <v>0.11918272284564896</v>
      </c>
      <c r="L215" s="31">
        <v>0</v>
      </c>
      <c r="M215" s="36">
        <f t="shared" si="51"/>
        <v>0</v>
      </c>
      <c r="N215" s="31">
        <f t="shared" si="52"/>
        <v>974292</v>
      </c>
      <c r="O215" s="36">
        <f t="shared" si="53"/>
        <v>0.2714298449914751</v>
      </c>
      <c r="P215" s="31">
        <v>995765</v>
      </c>
      <c r="Q215" s="31">
        <v>3150840</v>
      </c>
      <c r="R215" s="31">
        <v>3150840</v>
      </c>
      <c r="S215" s="31">
        <v>1722712</v>
      </c>
      <c r="T215" s="36">
        <f t="shared" si="54"/>
        <v>0.54674689923956787</v>
      </c>
      <c r="U215" s="36">
        <f t="shared" si="55"/>
        <v>-0.57037654466666332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1214845463</v>
      </c>
      <c r="E216" s="32">
        <f>SUM(E208:E215)</f>
        <v>1203448752</v>
      </c>
      <c r="F216" s="32">
        <f>SUM(F208:F215)</f>
        <v>260266129</v>
      </c>
      <c r="G216" s="37">
        <f t="shared" si="48"/>
        <v>0.21423805490229667</v>
      </c>
      <c r="H216" s="32">
        <f>SUM(H208:H215)</f>
        <v>293938227</v>
      </c>
      <c r="I216" s="37">
        <f t="shared" si="49"/>
        <v>0.24195524118280384</v>
      </c>
      <c r="J216" s="32">
        <f>SUM(J208:J215)</f>
        <v>243906291</v>
      </c>
      <c r="K216" s="37">
        <f t="shared" si="50"/>
        <v>0.20267276906860759</v>
      </c>
      <c r="L216" s="32">
        <f>SUM(L208:L215)</f>
        <v>0</v>
      </c>
      <c r="M216" s="37">
        <f t="shared" si="51"/>
        <v>0</v>
      </c>
      <c r="N216" s="32">
        <f t="shared" si="52"/>
        <v>798110647</v>
      </c>
      <c r="O216" s="37">
        <f t="shared" si="53"/>
        <v>0.66318623512104491</v>
      </c>
      <c r="P216" s="32">
        <f>SUM(P208:P215)</f>
        <v>232009295</v>
      </c>
      <c r="Q216" s="32">
        <f>SUM(Q208:Q215)</f>
        <v>1219456041</v>
      </c>
      <c r="R216" s="32">
        <f>SUM(R208:R215)</f>
        <v>1188855142</v>
      </c>
      <c r="S216" s="32">
        <f>SUM(S208:S215)</f>
        <v>633284721</v>
      </c>
      <c r="T216" s="37">
        <f t="shared" si="54"/>
        <v>0.53268451186965549</v>
      </c>
      <c r="U216" s="37">
        <f t="shared" si="55"/>
        <v>5.1278100732990106E-2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161755096</v>
      </c>
      <c r="E217" s="31">
        <v>161755096</v>
      </c>
      <c r="F217" s="31">
        <v>32726939</v>
      </c>
      <c r="G217" s="36">
        <f t="shared" si="48"/>
        <v>0.20232400591570851</v>
      </c>
      <c r="H217" s="31">
        <v>5257672</v>
      </c>
      <c r="I217" s="36">
        <f t="shared" si="49"/>
        <v>3.2503903308245694E-2</v>
      </c>
      <c r="J217" s="31">
        <v>15465948</v>
      </c>
      <c r="K217" s="36">
        <f t="shared" si="50"/>
        <v>9.5613358604788562E-2</v>
      </c>
      <c r="L217" s="31">
        <v>0</v>
      </c>
      <c r="M217" s="36">
        <f t="shared" si="51"/>
        <v>0</v>
      </c>
      <c r="N217" s="31">
        <f t="shared" si="52"/>
        <v>53450559</v>
      </c>
      <c r="O217" s="36">
        <f t="shared" si="53"/>
        <v>0.33044126782874278</v>
      </c>
      <c r="P217" s="31">
        <v>16993121</v>
      </c>
      <c r="Q217" s="31">
        <v>117350481</v>
      </c>
      <c r="R217" s="31">
        <v>117350481</v>
      </c>
      <c r="S217" s="31">
        <v>42364530</v>
      </c>
      <c r="T217" s="36">
        <f t="shared" si="54"/>
        <v>0.36100857567000516</v>
      </c>
      <c r="U217" s="36">
        <f t="shared" si="55"/>
        <v>-8.9870071542478835E-2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667876489</v>
      </c>
      <c r="E218" s="31">
        <v>622162132</v>
      </c>
      <c r="F218" s="31">
        <v>87062438</v>
      </c>
      <c r="G218" s="36">
        <f t="shared" si="48"/>
        <v>0.13035709361525377</v>
      </c>
      <c r="H218" s="31">
        <v>106038567</v>
      </c>
      <c r="I218" s="36">
        <f t="shared" si="49"/>
        <v>0.15876972575987774</v>
      </c>
      <c r="J218" s="31">
        <v>110307743</v>
      </c>
      <c r="K218" s="36">
        <f t="shared" si="50"/>
        <v>0.17729742349539204</v>
      </c>
      <c r="L218" s="31">
        <v>0</v>
      </c>
      <c r="M218" s="36">
        <f t="shared" si="51"/>
        <v>0</v>
      </c>
      <c r="N218" s="31">
        <f t="shared" si="52"/>
        <v>303408748</v>
      </c>
      <c r="O218" s="36">
        <f t="shared" si="53"/>
        <v>0.48766829801206868</v>
      </c>
      <c r="P218" s="31">
        <v>112758770</v>
      </c>
      <c r="Q218" s="31">
        <v>638593748</v>
      </c>
      <c r="R218" s="31">
        <v>638209068</v>
      </c>
      <c r="S218" s="31">
        <v>328622545</v>
      </c>
      <c r="T218" s="36">
        <f t="shared" si="54"/>
        <v>0.5149136254516522</v>
      </c>
      <c r="U218" s="36">
        <f t="shared" si="55"/>
        <v>-2.173690791412497E-2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207800949</v>
      </c>
      <c r="E219" s="31">
        <v>207800949</v>
      </c>
      <c r="F219" s="31">
        <v>40596200</v>
      </c>
      <c r="G219" s="36">
        <f t="shared" si="48"/>
        <v>0.19536099423684539</v>
      </c>
      <c r="H219" s="31">
        <v>45783305</v>
      </c>
      <c r="I219" s="36">
        <f t="shared" si="49"/>
        <v>0.2203228869758434</v>
      </c>
      <c r="J219" s="31">
        <v>44303582</v>
      </c>
      <c r="K219" s="36">
        <f t="shared" si="50"/>
        <v>0.21320201959231669</v>
      </c>
      <c r="L219" s="31">
        <v>0</v>
      </c>
      <c r="M219" s="36">
        <f t="shared" si="51"/>
        <v>0</v>
      </c>
      <c r="N219" s="31">
        <f t="shared" si="52"/>
        <v>130683087</v>
      </c>
      <c r="O219" s="36">
        <f t="shared" si="53"/>
        <v>0.6288859008050055</v>
      </c>
      <c r="P219" s="31">
        <v>31669185</v>
      </c>
      <c r="Q219" s="31">
        <v>187438002</v>
      </c>
      <c r="R219" s="31">
        <v>188681528</v>
      </c>
      <c r="S219" s="31">
        <v>134672812</v>
      </c>
      <c r="T219" s="36">
        <f t="shared" si="54"/>
        <v>0.71375726827906549</v>
      </c>
      <c r="U219" s="36">
        <f t="shared" si="55"/>
        <v>0.39894923093221379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27792024</v>
      </c>
      <c r="E220" s="31">
        <v>28648658</v>
      </c>
      <c r="F220" s="31">
        <v>3587254</v>
      </c>
      <c r="G220" s="36">
        <f t="shared" si="48"/>
        <v>0.12907494610683987</v>
      </c>
      <c r="H220" s="31">
        <v>7544004</v>
      </c>
      <c r="I220" s="36">
        <f t="shared" si="49"/>
        <v>0.27144492966759098</v>
      </c>
      <c r="J220" s="31">
        <v>7432828</v>
      </c>
      <c r="K220" s="36">
        <f t="shared" si="50"/>
        <v>0.25944768512368016</v>
      </c>
      <c r="L220" s="31">
        <v>0</v>
      </c>
      <c r="M220" s="36">
        <f t="shared" si="51"/>
        <v>0</v>
      </c>
      <c r="N220" s="31">
        <f t="shared" si="52"/>
        <v>18564086</v>
      </c>
      <c r="O220" s="36">
        <f t="shared" si="53"/>
        <v>0.64799146961787879</v>
      </c>
      <c r="P220" s="31">
        <v>11698507</v>
      </c>
      <c r="Q220" s="31">
        <v>21120708</v>
      </c>
      <c r="R220" s="31">
        <v>26640953</v>
      </c>
      <c r="S220" s="31">
        <v>20079421</v>
      </c>
      <c r="T220" s="36">
        <f t="shared" si="54"/>
        <v>0.7537050570225472</v>
      </c>
      <c r="U220" s="36">
        <f t="shared" si="55"/>
        <v>-0.36463447857064157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230807194</v>
      </c>
      <c r="E221" s="31">
        <v>242678100</v>
      </c>
      <c r="F221" s="31">
        <v>60038314</v>
      </c>
      <c r="G221" s="36">
        <f t="shared" si="48"/>
        <v>0.26012323515358016</v>
      </c>
      <c r="H221" s="31">
        <v>61282123</v>
      </c>
      <c r="I221" s="36">
        <f t="shared" si="49"/>
        <v>0.26551218763137857</v>
      </c>
      <c r="J221" s="31">
        <v>64240495</v>
      </c>
      <c r="K221" s="36">
        <f t="shared" si="50"/>
        <v>0.26471484241882559</v>
      </c>
      <c r="L221" s="31">
        <v>0</v>
      </c>
      <c r="M221" s="36">
        <f t="shared" si="51"/>
        <v>0</v>
      </c>
      <c r="N221" s="31">
        <f t="shared" si="52"/>
        <v>185560932</v>
      </c>
      <c r="O221" s="36">
        <f t="shared" si="53"/>
        <v>0.76463814410941899</v>
      </c>
      <c r="P221" s="31">
        <v>52365437</v>
      </c>
      <c r="Q221" s="31">
        <v>290971703</v>
      </c>
      <c r="R221" s="31">
        <v>204807862</v>
      </c>
      <c r="S221" s="31">
        <v>154769368</v>
      </c>
      <c r="T221" s="36">
        <f t="shared" si="54"/>
        <v>0.75568079510541442</v>
      </c>
      <c r="U221" s="36">
        <f t="shared" si="55"/>
        <v>0.22677282345605176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98538166</v>
      </c>
      <c r="E222" s="31">
        <v>79342366</v>
      </c>
      <c r="F222" s="31">
        <v>16934065</v>
      </c>
      <c r="G222" s="36">
        <f t="shared" si="48"/>
        <v>0.17185285344157916</v>
      </c>
      <c r="H222" s="31">
        <v>22657040</v>
      </c>
      <c r="I222" s="36">
        <f t="shared" si="49"/>
        <v>0.22993161857711053</v>
      </c>
      <c r="J222" s="31">
        <v>14582989</v>
      </c>
      <c r="K222" s="36">
        <f t="shared" si="50"/>
        <v>0.18379826233061919</v>
      </c>
      <c r="L222" s="31">
        <v>0</v>
      </c>
      <c r="M222" s="36">
        <f t="shared" si="51"/>
        <v>0</v>
      </c>
      <c r="N222" s="31">
        <f t="shared" si="52"/>
        <v>54174094</v>
      </c>
      <c r="O222" s="36">
        <f t="shared" si="53"/>
        <v>0.68278899068878285</v>
      </c>
      <c r="P222" s="31">
        <v>25566900</v>
      </c>
      <c r="Q222" s="31">
        <v>96748232</v>
      </c>
      <c r="R222" s="31">
        <v>94838232</v>
      </c>
      <c r="S222" s="31">
        <v>74666686</v>
      </c>
      <c r="T222" s="36">
        <f t="shared" si="54"/>
        <v>0.78730575660668156</v>
      </c>
      <c r="U222" s="36">
        <f t="shared" si="55"/>
        <v>-0.4296145015625672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1394569918</v>
      </c>
      <c r="E224" s="32">
        <f>SUM(E217:E223)</f>
        <v>1342387301</v>
      </c>
      <c r="F224" s="32">
        <f>SUM(F217:F223)</f>
        <v>240945210</v>
      </c>
      <c r="G224" s="37">
        <f t="shared" si="48"/>
        <v>0.17277384725575301</v>
      </c>
      <c r="H224" s="32">
        <f>SUM(H217:H223)</f>
        <v>248562711</v>
      </c>
      <c r="I224" s="37">
        <f t="shared" si="49"/>
        <v>0.17823610547721566</v>
      </c>
      <c r="J224" s="32">
        <f>SUM(J217:J223)</f>
        <v>256333585</v>
      </c>
      <c r="K224" s="37">
        <f t="shared" si="50"/>
        <v>0.19095352347943584</v>
      </c>
      <c r="L224" s="32">
        <f>SUM(L217:L223)</f>
        <v>0</v>
      </c>
      <c r="M224" s="37">
        <f t="shared" si="51"/>
        <v>0</v>
      </c>
      <c r="N224" s="32">
        <f t="shared" si="52"/>
        <v>745841506</v>
      </c>
      <c r="O224" s="37">
        <f t="shared" si="53"/>
        <v>0.55560828491478709</v>
      </c>
      <c r="P224" s="32">
        <f>SUM(P217:P223)</f>
        <v>251051920</v>
      </c>
      <c r="Q224" s="32">
        <f>SUM(Q217:Q223)</f>
        <v>1352222874</v>
      </c>
      <c r="R224" s="32">
        <f>SUM(R217:R223)</f>
        <v>1270528124</v>
      </c>
      <c r="S224" s="32">
        <f>SUM(S217:S223)</f>
        <v>755175362</v>
      </c>
      <c r="T224" s="37">
        <f t="shared" si="54"/>
        <v>0.59437909931697031</v>
      </c>
      <c r="U224" s="37">
        <f t="shared" si="55"/>
        <v>2.1038138246463056E-2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100284029</v>
      </c>
      <c r="E225" s="31">
        <v>100284029</v>
      </c>
      <c r="F225" s="31">
        <v>18627195</v>
      </c>
      <c r="G225" s="36">
        <f t="shared" si="48"/>
        <v>0.18574438208899643</v>
      </c>
      <c r="H225" s="31">
        <v>20949175</v>
      </c>
      <c r="I225" s="36">
        <f t="shared" si="49"/>
        <v>0.20889841791258706</v>
      </c>
      <c r="J225" s="31">
        <v>22240402</v>
      </c>
      <c r="K225" s="36">
        <f t="shared" si="50"/>
        <v>0.22177411719267881</v>
      </c>
      <c r="L225" s="31">
        <v>0</v>
      </c>
      <c r="M225" s="36">
        <f t="shared" si="51"/>
        <v>0</v>
      </c>
      <c r="N225" s="31">
        <f t="shared" si="52"/>
        <v>61816772</v>
      </c>
      <c r="O225" s="36">
        <f t="shared" si="53"/>
        <v>0.61641691719426228</v>
      </c>
      <c r="P225" s="31">
        <v>14645739</v>
      </c>
      <c r="Q225" s="31">
        <v>84575588</v>
      </c>
      <c r="R225" s="31">
        <v>77579273</v>
      </c>
      <c r="S225" s="31">
        <v>53269949</v>
      </c>
      <c r="T225" s="36">
        <f t="shared" si="54"/>
        <v>0.68665182000352076</v>
      </c>
      <c r="U225" s="36">
        <f t="shared" si="55"/>
        <v>0.51855785495016682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259012416</v>
      </c>
      <c r="E226" s="31">
        <v>256446861</v>
      </c>
      <c r="F226" s="31">
        <v>98801922</v>
      </c>
      <c r="G226" s="36">
        <f t="shared" si="48"/>
        <v>0.38145631597830432</v>
      </c>
      <c r="H226" s="31">
        <v>78233906</v>
      </c>
      <c r="I226" s="36">
        <f t="shared" si="49"/>
        <v>0.30204693353387352</v>
      </c>
      <c r="J226" s="31">
        <v>49951876</v>
      </c>
      <c r="K226" s="36">
        <f t="shared" si="50"/>
        <v>0.19478450937248945</v>
      </c>
      <c r="L226" s="31">
        <v>0</v>
      </c>
      <c r="M226" s="36">
        <f t="shared" si="51"/>
        <v>0</v>
      </c>
      <c r="N226" s="31">
        <f t="shared" si="52"/>
        <v>226987704</v>
      </c>
      <c r="O226" s="36">
        <f t="shared" si="53"/>
        <v>0.88512568691569982</v>
      </c>
      <c r="P226" s="31">
        <v>61248350</v>
      </c>
      <c r="Q226" s="31">
        <v>259872714</v>
      </c>
      <c r="R226" s="31">
        <v>250835317</v>
      </c>
      <c r="S226" s="31">
        <v>233845556</v>
      </c>
      <c r="T226" s="36">
        <f t="shared" si="54"/>
        <v>0.93226726920595471</v>
      </c>
      <c r="U226" s="36">
        <f t="shared" si="55"/>
        <v>-0.18443719708367656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78120377</v>
      </c>
      <c r="E227" s="31">
        <v>78120377</v>
      </c>
      <c r="F227" s="31">
        <v>19849167</v>
      </c>
      <c r="G227" s="36">
        <f t="shared" si="48"/>
        <v>0.25408437289031516</v>
      </c>
      <c r="H227" s="31">
        <v>19683782</v>
      </c>
      <c r="I227" s="36">
        <f t="shared" si="49"/>
        <v>0.25196731961495783</v>
      </c>
      <c r="J227" s="31">
        <v>19731432</v>
      </c>
      <c r="K227" s="36">
        <f t="shared" si="50"/>
        <v>0.25257727570874372</v>
      </c>
      <c r="L227" s="31">
        <v>0</v>
      </c>
      <c r="M227" s="36">
        <f t="shared" si="51"/>
        <v>0</v>
      </c>
      <c r="N227" s="31">
        <f t="shared" si="52"/>
        <v>59264381</v>
      </c>
      <c r="O227" s="36">
        <f t="shared" si="53"/>
        <v>0.75862896821401671</v>
      </c>
      <c r="P227" s="31">
        <v>19011115</v>
      </c>
      <c r="Q227" s="31">
        <v>77540162</v>
      </c>
      <c r="R227" s="31">
        <v>78120377</v>
      </c>
      <c r="S227" s="31">
        <v>57254873</v>
      </c>
      <c r="T227" s="36">
        <f t="shared" si="54"/>
        <v>0.7329057436576375</v>
      </c>
      <c r="U227" s="36">
        <f t="shared" si="55"/>
        <v>3.7889255837966429E-2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537921643</v>
      </c>
      <c r="E228" s="31">
        <v>527798975</v>
      </c>
      <c r="F228" s="31">
        <v>190313589</v>
      </c>
      <c r="G228" s="36">
        <f t="shared" si="48"/>
        <v>0.35379425884152427</v>
      </c>
      <c r="H228" s="31">
        <v>269468082</v>
      </c>
      <c r="I228" s="36">
        <f t="shared" si="49"/>
        <v>0.50094300072622289</v>
      </c>
      <c r="J228" s="31">
        <v>30994203</v>
      </c>
      <c r="K228" s="36">
        <f t="shared" si="50"/>
        <v>5.872349979459509E-2</v>
      </c>
      <c r="L228" s="31">
        <v>0</v>
      </c>
      <c r="M228" s="36">
        <f t="shared" si="51"/>
        <v>0</v>
      </c>
      <c r="N228" s="31">
        <f t="shared" si="52"/>
        <v>490775874</v>
      </c>
      <c r="O228" s="36">
        <f t="shared" si="53"/>
        <v>0.92985378381987194</v>
      </c>
      <c r="P228" s="31">
        <v>29712156</v>
      </c>
      <c r="Q228" s="31">
        <v>460223562</v>
      </c>
      <c r="R228" s="31">
        <v>506391103</v>
      </c>
      <c r="S228" s="31">
        <v>425521249</v>
      </c>
      <c r="T228" s="36">
        <f t="shared" si="54"/>
        <v>0.84030158997481441</v>
      </c>
      <c r="U228" s="36">
        <f t="shared" si="55"/>
        <v>4.3148905114795522E-2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975338465</v>
      </c>
      <c r="E230" s="32">
        <f>SUM(E225:E229)</f>
        <v>962650242</v>
      </c>
      <c r="F230" s="32">
        <f>SUM(F225:F229)</f>
        <v>327591873</v>
      </c>
      <c r="G230" s="37">
        <f t="shared" si="48"/>
        <v>0.33587506773866443</v>
      </c>
      <c r="H230" s="32">
        <f>SUM(H225:H229)</f>
        <v>388334945</v>
      </c>
      <c r="I230" s="37">
        <f t="shared" si="49"/>
        <v>0.39815403466118809</v>
      </c>
      <c r="J230" s="32">
        <f>SUM(J225:J229)</f>
        <v>122917913</v>
      </c>
      <c r="K230" s="37">
        <f t="shared" si="50"/>
        <v>0.12768699122188554</v>
      </c>
      <c r="L230" s="32">
        <f>SUM(L225:L229)</f>
        <v>0</v>
      </c>
      <c r="M230" s="37">
        <f t="shared" si="51"/>
        <v>0</v>
      </c>
      <c r="N230" s="32">
        <f t="shared" si="52"/>
        <v>838844731</v>
      </c>
      <c r="O230" s="37">
        <f t="shared" si="53"/>
        <v>0.87139097296357404</v>
      </c>
      <c r="P230" s="32">
        <f>SUM(P225:P229)</f>
        <v>124617360</v>
      </c>
      <c r="Q230" s="32">
        <f>SUM(Q225:Q229)</f>
        <v>882212026</v>
      </c>
      <c r="R230" s="32">
        <f>SUM(R225:R229)</f>
        <v>912926070</v>
      </c>
      <c r="S230" s="32">
        <f>SUM(S225:S229)</f>
        <v>769891627</v>
      </c>
      <c r="T230" s="37">
        <f t="shared" si="54"/>
        <v>0.84332308201035378</v>
      </c>
      <c r="U230" s="37">
        <f t="shared" si="55"/>
        <v>-1.363732147752128E-2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3584753846</v>
      </c>
      <c r="E231" s="32">
        <f>SUM(E208:E215,E217:E223,E225:E229)</f>
        <v>3508486295</v>
      </c>
      <c r="F231" s="32">
        <f>SUM(F208:F215,F217:F223,F225:F229)</f>
        <v>828803212</v>
      </c>
      <c r="G231" s="37">
        <f t="shared" si="48"/>
        <v>0.23120226593098131</v>
      </c>
      <c r="H231" s="32">
        <f>SUM(H208:H215,H217:H223,H225:H229)</f>
        <v>930835883</v>
      </c>
      <c r="I231" s="37">
        <f t="shared" si="49"/>
        <v>0.25966521635471873</v>
      </c>
      <c r="J231" s="32">
        <f>SUM(J208:J215,J217:J223,J225:J229)</f>
        <v>623157789</v>
      </c>
      <c r="K231" s="37">
        <f t="shared" si="50"/>
        <v>0.17761442873186425</v>
      </c>
      <c r="L231" s="32">
        <f>SUM(L208:L215,L217:L223,L225:L229)</f>
        <v>0</v>
      </c>
      <c r="M231" s="37">
        <f t="shared" si="51"/>
        <v>0</v>
      </c>
      <c r="N231" s="32">
        <f t="shared" si="52"/>
        <v>2382796884</v>
      </c>
      <c r="O231" s="37">
        <f t="shared" si="53"/>
        <v>0.67915239896925406</v>
      </c>
      <c r="P231" s="32">
        <f>SUM(P208:P215,P217:P223,P225:P229)</f>
        <v>607678575</v>
      </c>
      <c r="Q231" s="32">
        <f>SUM(Q208:Q215,Q217:Q223,Q225:Q229)</f>
        <v>3453890941</v>
      </c>
      <c r="R231" s="32">
        <f>SUM(R208:R215,R217:R223,R225:R229)</f>
        <v>3372309336</v>
      </c>
      <c r="S231" s="32">
        <f>SUM(S208:S215,S217:S223,S225:S229)</f>
        <v>2158351710</v>
      </c>
      <c r="T231" s="37">
        <f t="shared" si="54"/>
        <v>0.64002186482693413</v>
      </c>
      <c r="U231" s="37">
        <f t="shared" si="55"/>
        <v>2.5472699938450249E-2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53049097</v>
      </c>
      <c r="E234" s="31">
        <v>52961375</v>
      </c>
      <c r="F234" s="31">
        <v>14733553</v>
      </c>
      <c r="G234" s="36">
        <f t="shared" ref="G234:G260" si="56">IF(($D234     =0),0,($F234     /$D234     ))</f>
        <v>0.2777342845251447</v>
      </c>
      <c r="H234" s="31">
        <v>29220040</v>
      </c>
      <c r="I234" s="36">
        <f t="shared" ref="I234:I260" si="57">IF(($D234     =0),0,($H234     /$D234     ))</f>
        <v>0.55081126074587095</v>
      </c>
      <c r="J234" s="31">
        <v>-3032764</v>
      </c>
      <c r="K234" s="36">
        <f t="shared" ref="K234:K260" si="58">IF(($E234     =0),0,($J234     /$E234     ))</f>
        <v>-5.7263694532100042E-2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40920829</v>
      </c>
      <c r="O234" s="36">
        <f t="shared" ref="O234:O260" si="61">IF(($E234     =0),0,($N234     /$E234     ))</f>
        <v>0.7726542031810919</v>
      </c>
      <c r="P234" s="31">
        <v>-122552659</v>
      </c>
      <c r="Q234" s="31">
        <v>49551385</v>
      </c>
      <c r="R234" s="31">
        <v>49551385</v>
      </c>
      <c r="S234" s="31">
        <v>52527274</v>
      </c>
      <c r="T234" s="36">
        <f t="shared" ref="T234:T260" si="62">IF(($R234     =0),0,($S234     /$R234     ))</f>
        <v>1.0600566260660524</v>
      </c>
      <c r="U234" s="36">
        <f t="shared" ref="U234:U260" si="63">IF(($P234     =0),0,(($J234     /$P234     )-1))</f>
        <v>-0.97525338067124268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240374955</v>
      </c>
      <c r="E235" s="31">
        <v>262531686</v>
      </c>
      <c r="F235" s="31">
        <v>65416995</v>
      </c>
      <c r="G235" s="36">
        <f t="shared" si="56"/>
        <v>0.27214563597110192</v>
      </c>
      <c r="H235" s="31">
        <v>65973285</v>
      </c>
      <c r="I235" s="36">
        <f t="shared" si="57"/>
        <v>0.27445989537470739</v>
      </c>
      <c r="J235" s="31">
        <v>68845583</v>
      </c>
      <c r="K235" s="36">
        <f t="shared" si="58"/>
        <v>0.26223723333723609</v>
      </c>
      <c r="L235" s="31">
        <v>0</v>
      </c>
      <c r="M235" s="36">
        <f t="shared" si="59"/>
        <v>0</v>
      </c>
      <c r="N235" s="31">
        <f t="shared" si="60"/>
        <v>200235863</v>
      </c>
      <c r="O235" s="36">
        <f t="shared" si="61"/>
        <v>0.76271122183704709</v>
      </c>
      <c r="P235" s="31">
        <v>69252705</v>
      </c>
      <c r="Q235" s="31">
        <v>206211862</v>
      </c>
      <c r="R235" s="31">
        <v>268293421</v>
      </c>
      <c r="S235" s="31">
        <v>202543672</v>
      </c>
      <c r="T235" s="36">
        <f t="shared" si="62"/>
        <v>0.75493342790541251</v>
      </c>
      <c r="U235" s="36">
        <f t="shared" si="63"/>
        <v>-5.8787884170011795E-3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1348544676</v>
      </c>
      <c r="E236" s="31">
        <v>1485194676</v>
      </c>
      <c r="F236" s="31">
        <v>460734157</v>
      </c>
      <c r="G236" s="36">
        <f t="shared" si="56"/>
        <v>0.34165286860692778</v>
      </c>
      <c r="H236" s="31">
        <v>184736948</v>
      </c>
      <c r="I236" s="36">
        <f t="shared" si="57"/>
        <v>0.13698986120946283</v>
      </c>
      <c r="J236" s="31">
        <v>163186767</v>
      </c>
      <c r="K236" s="36">
        <f t="shared" si="58"/>
        <v>0.10987567464186089</v>
      </c>
      <c r="L236" s="31">
        <v>0</v>
      </c>
      <c r="M236" s="36">
        <f t="shared" si="59"/>
        <v>0</v>
      </c>
      <c r="N236" s="31">
        <f t="shared" si="60"/>
        <v>808657872</v>
      </c>
      <c r="O236" s="36">
        <f t="shared" si="61"/>
        <v>0.54447937705911897</v>
      </c>
      <c r="P236" s="31">
        <v>212997922</v>
      </c>
      <c r="Q236" s="31">
        <v>1318096609</v>
      </c>
      <c r="R236" s="31">
        <v>1288096609</v>
      </c>
      <c r="S236" s="31">
        <v>793157637</v>
      </c>
      <c r="T236" s="36">
        <f t="shared" si="62"/>
        <v>0.61575943252871335</v>
      </c>
      <c r="U236" s="36">
        <f t="shared" si="63"/>
        <v>-0.23385746927615569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8296679</v>
      </c>
      <c r="E237" s="31">
        <v>8296679</v>
      </c>
      <c r="F237" s="31">
        <v>1262071</v>
      </c>
      <c r="G237" s="36">
        <f t="shared" si="56"/>
        <v>0.15211761236031912</v>
      </c>
      <c r="H237" s="31">
        <v>3820200</v>
      </c>
      <c r="I237" s="36">
        <f t="shared" si="57"/>
        <v>0.46044929543495655</v>
      </c>
      <c r="J237" s="31">
        <v>3544192</v>
      </c>
      <c r="K237" s="36">
        <f t="shared" si="58"/>
        <v>0.42718200860850469</v>
      </c>
      <c r="L237" s="31">
        <v>0</v>
      </c>
      <c r="M237" s="36">
        <f t="shared" si="59"/>
        <v>0</v>
      </c>
      <c r="N237" s="31">
        <f t="shared" si="60"/>
        <v>8626463</v>
      </c>
      <c r="O237" s="36">
        <f t="shared" si="61"/>
        <v>1.0397489164037803</v>
      </c>
      <c r="P237" s="31">
        <v>-11313390</v>
      </c>
      <c r="Q237" s="31">
        <v>7605021</v>
      </c>
      <c r="R237" s="31">
        <v>7605021</v>
      </c>
      <c r="S237" s="31">
        <v>4414839</v>
      </c>
      <c r="T237" s="36">
        <f t="shared" si="62"/>
        <v>0.58051634571423272</v>
      </c>
      <c r="U237" s="36">
        <f t="shared" si="63"/>
        <v>-1.3132740937950518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353301956</v>
      </c>
      <c r="E238" s="31">
        <v>353301956</v>
      </c>
      <c r="F238" s="31">
        <v>65771873</v>
      </c>
      <c r="G238" s="36">
        <f t="shared" si="56"/>
        <v>0.18616334238466542</v>
      </c>
      <c r="H238" s="31">
        <v>25923150</v>
      </c>
      <c r="I238" s="36">
        <f t="shared" si="57"/>
        <v>7.337392154149297E-2</v>
      </c>
      <c r="J238" s="31">
        <v>137446955</v>
      </c>
      <c r="K238" s="36">
        <f t="shared" si="58"/>
        <v>0.38903536384610338</v>
      </c>
      <c r="L238" s="31">
        <v>0</v>
      </c>
      <c r="M238" s="36">
        <f t="shared" si="59"/>
        <v>0</v>
      </c>
      <c r="N238" s="31">
        <f t="shared" si="60"/>
        <v>229141978</v>
      </c>
      <c r="O238" s="36">
        <f t="shared" si="61"/>
        <v>0.64857262777226177</v>
      </c>
      <c r="P238" s="31">
        <v>196706585</v>
      </c>
      <c r="Q238" s="31">
        <v>346960273</v>
      </c>
      <c r="R238" s="31">
        <v>346960273</v>
      </c>
      <c r="S238" s="31">
        <v>287986529</v>
      </c>
      <c r="T238" s="36">
        <f t="shared" si="62"/>
        <v>0.83002738760238404</v>
      </c>
      <c r="U238" s="36">
        <f t="shared" si="63"/>
        <v>-0.30125900462356159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2003567363</v>
      </c>
      <c r="E240" s="32">
        <f>SUM(E234:E239)</f>
        <v>2162286372</v>
      </c>
      <c r="F240" s="32">
        <f>SUM(F234:F239)</f>
        <v>607918649</v>
      </c>
      <c r="G240" s="37">
        <f t="shared" si="56"/>
        <v>0.30341812320687117</v>
      </c>
      <c r="H240" s="32">
        <f>SUM(H234:H239)</f>
        <v>309673623</v>
      </c>
      <c r="I240" s="37">
        <f t="shared" si="57"/>
        <v>0.15456112368306729</v>
      </c>
      <c r="J240" s="32">
        <f>SUM(J234:J239)</f>
        <v>369990733</v>
      </c>
      <c r="K240" s="37">
        <f t="shared" si="58"/>
        <v>0.17111088419697998</v>
      </c>
      <c r="L240" s="32">
        <f>SUM(L234:L239)</f>
        <v>0</v>
      </c>
      <c r="M240" s="37">
        <f t="shared" si="59"/>
        <v>0</v>
      </c>
      <c r="N240" s="32">
        <f t="shared" si="60"/>
        <v>1287583005</v>
      </c>
      <c r="O240" s="37">
        <f t="shared" si="61"/>
        <v>0.59547293164922188</v>
      </c>
      <c r="P240" s="32">
        <f>SUM(P234:P239)</f>
        <v>345091163</v>
      </c>
      <c r="Q240" s="32">
        <f>SUM(Q234:Q239)</f>
        <v>1928425150</v>
      </c>
      <c r="R240" s="32">
        <f>SUM(R234:R239)</f>
        <v>1960506709</v>
      </c>
      <c r="S240" s="32">
        <f>SUM(S234:S239)</f>
        <v>1340629951</v>
      </c>
      <c r="T240" s="37">
        <f t="shared" si="62"/>
        <v>0.68381808888775397</v>
      </c>
      <c r="U240" s="37">
        <f t="shared" si="63"/>
        <v>7.2153600757374425E-2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50004</v>
      </c>
      <c r="E241" s="31">
        <v>50004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50004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10173422</v>
      </c>
      <c r="E242" s="31">
        <v>15575767</v>
      </c>
      <c r="F242" s="31">
        <v>2612877</v>
      </c>
      <c r="G242" s="36">
        <f t="shared" si="56"/>
        <v>0.25683363965438571</v>
      </c>
      <c r="H242" s="31">
        <v>847277</v>
      </c>
      <c r="I242" s="36">
        <f t="shared" si="57"/>
        <v>8.3283382916780613E-2</v>
      </c>
      <c r="J242" s="31">
        <v>4656498</v>
      </c>
      <c r="K242" s="36">
        <f t="shared" si="58"/>
        <v>0.29895786191460105</v>
      </c>
      <c r="L242" s="31">
        <v>0</v>
      </c>
      <c r="M242" s="36">
        <f t="shared" si="59"/>
        <v>0</v>
      </c>
      <c r="N242" s="31">
        <f t="shared" si="60"/>
        <v>8116652</v>
      </c>
      <c r="O242" s="36">
        <f t="shared" si="61"/>
        <v>0.52110769248153233</v>
      </c>
      <c r="P242" s="31">
        <v>1848519</v>
      </c>
      <c r="Q242" s="31">
        <v>6213321</v>
      </c>
      <c r="R242" s="31">
        <v>19125202</v>
      </c>
      <c r="S242" s="31">
        <v>7995742</v>
      </c>
      <c r="T242" s="36">
        <f t="shared" si="62"/>
        <v>0.41807359734030519</v>
      </c>
      <c r="U242" s="36">
        <f t="shared" si="63"/>
        <v>1.519042541623862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305496720</v>
      </c>
      <c r="E243" s="31">
        <v>305496720</v>
      </c>
      <c r="F243" s="31">
        <v>24045599</v>
      </c>
      <c r="G243" s="36">
        <f t="shared" si="56"/>
        <v>7.8709843431379559E-2</v>
      </c>
      <c r="H243" s="31">
        <v>22748344</v>
      </c>
      <c r="I243" s="36">
        <f t="shared" si="57"/>
        <v>7.4463463961249726E-2</v>
      </c>
      <c r="J243" s="31">
        <v>23862088</v>
      </c>
      <c r="K243" s="36">
        <f t="shared" si="58"/>
        <v>7.8109146310965299E-2</v>
      </c>
      <c r="L243" s="31">
        <v>0</v>
      </c>
      <c r="M243" s="36">
        <f t="shared" si="59"/>
        <v>0</v>
      </c>
      <c r="N243" s="31">
        <f t="shared" si="60"/>
        <v>70656031</v>
      </c>
      <c r="O243" s="36">
        <f t="shared" si="61"/>
        <v>0.2312824537035946</v>
      </c>
      <c r="P243" s="31">
        <v>37383601</v>
      </c>
      <c r="Q243" s="31">
        <v>277909476</v>
      </c>
      <c r="R243" s="31">
        <v>277909476</v>
      </c>
      <c r="S243" s="31">
        <v>136715231</v>
      </c>
      <c r="T243" s="36">
        <f t="shared" si="62"/>
        <v>0.49194159539921556</v>
      </c>
      <c r="U243" s="36">
        <f t="shared" si="63"/>
        <v>-0.36169637590557424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14043000</v>
      </c>
      <c r="E244" s="31">
        <v>70573999</v>
      </c>
      <c r="F244" s="31">
        <v>10116336</v>
      </c>
      <c r="G244" s="36">
        <f t="shared" si="56"/>
        <v>0.72038282418286692</v>
      </c>
      <c r="H244" s="31">
        <v>13169651</v>
      </c>
      <c r="I244" s="36">
        <f t="shared" si="57"/>
        <v>0.93780894395784375</v>
      </c>
      <c r="J244" s="31">
        <v>17932796</v>
      </c>
      <c r="K244" s="36">
        <f t="shared" si="58"/>
        <v>0.25409919026977629</v>
      </c>
      <c r="L244" s="31">
        <v>0</v>
      </c>
      <c r="M244" s="36">
        <f t="shared" si="59"/>
        <v>0</v>
      </c>
      <c r="N244" s="31">
        <f t="shared" si="60"/>
        <v>41218783</v>
      </c>
      <c r="O244" s="36">
        <f t="shared" si="61"/>
        <v>0.58405055096849479</v>
      </c>
      <c r="P244" s="31">
        <v>2496236</v>
      </c>
      <c r="Q244" s="31">
        <v>39684297</v>
      </c>
      <c r="R244" s="31">
        <v>39684297</v>
      </c>
      <c r="S244" s="31">
        <v>7957330</v>
      </c>
      <c r="T244" s="36">
        <f t="shared" si="62"/>
        <v>0.20051583627649999</v>
      </c>
      <c r="U244" s="36">
        <f t="shared" si="63"/>
        <v>6.1839345318311247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21059299</v>
      </c>
      <c r="E245" s="31">
        <v>21059299</v>
      </c>
      <c r="F245" s="31">
        <v>4459826</v>
      </c>
      <c r="G245" s="36">
        <f t="shared" si="56"/>
        <v>0.21177466543402038</v>
      </c>
      <c r="H245" s="31">
        <v>4856227</v>
      </c>
      <c r="I245" s="36">
        <f t="shared" si="57"/>
        <v>0.23059775161556897</v>
      </c>
      <c r="J245" s="31">
        <v>2718891</v>
      </c>
      <c r="K245" s="36">
        <f t="shared" si="58"/>
        <v>0.12910643416953244</v>
      </c>
      <c r="L245" s="31">
        <v>0</v>
      </c>
      <c r="M245" s="36">
        <f t="shared" si="59"/>
        <v>0</v>
      </c>
      <c r="N245" s="31">
        <f t="shared" si="60"/>
        <v>12034944</v>
      </c>
      <c r="O245" s="36">
        <f t="shared" si="61"/>
        <v>0.57147885121912179</v>
      </c>
      <c r="P245" s="31">
        <v>5245057</v>
      </c>
      <c r="Q245" s="31">
        <v>22128373</v>
      </c>
      <c r="R245" s="31">
        <v>22128373</v>
      </c>
      <c r="S245" s="31">
        <v>16272826</v>
      </c>
      <c r="T245" s="36">
        <f t="shared" si="62"/>
        <v>0.73538284988236591</v>
      </c>
      <c r="U245" s="36">
        <f t="shared" si="63"/>
        <v>-0.48162794036366052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95000000</v>
      </c>
      <c r="E246" s="31">
        <v>95000000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445822445</v>
      </c>
      <c r="E247" s="32">
        <f>SUM(E241:E246)</f>
        <v>507755789</v>
      </c>
      <c r="F247" s="32">
        <f>SUM(F241:F246)</f>
        <v>41234638</v>
      </c>
      <c r="G247" s="37">
        <f t="shared" si="56"/>
        <v>9.2491166522582768E-2</v>
      </c>
      <c r="H247" s="32">
        <f>SUM(H241:H246)</f>
        <v>41621499</v>
      </c>
      <c r="I247" s="37">
        <f t="shared" si="57"/>
        <v>9.3358913322544812E-2</v>
      </c>
      <c r="J247" s="32">
        <f>SUM(J241:J246)</f>
        <v>49170273</v>
      </c>
      <c r="K247" s="37">
        <f t="shared" si="58"/>
        <v>9.6838429152798888E-2</v>
      </c>
      <c r="L247" s="32">
        <f>SUM(L241:L246)</f>
        <v>0</v>
      </c>
      <c r="M247" s="37">
        <f t="shared" si="59"/>
        <v>0</v>
      </c>
      <c r="N247" s="32">
        <f t="shared" si="60"/>
        <v>132026410</v>
      </c>
      <c r="O247" s="37">
        <f t="shared" si="61"/>
        <v>0.26001950713357597</v>
      </c>
      <c r="P247" s="32">
        <f>SUM(P241:P246)</f>
        <v>46973413</v>
      </c>
      <c r="Q247" s="32">
        <f>SUM(Q241:Q246)</f>
        <v>345935467</v>
      </c>
      <c r="R247" s="32">
        <f>SUM(R241:R246)</f>
        <v>358897352</v>
      </c>
      <c r="S247" s="32">
        <f>SUM(S241:S246)</f>
        <v>168941129</v>
      </c>
      <c r="T247" s="37">
        <f t="shared" si="62"/>
        <v>0.47072269566368935</v>
      </c>
      <c r="U247" s="37">
        <f t="shared" si="63"/>
        <v>4.676815797906797E-2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50255602</v>
      </c>
      <c r="E248" s="31">
        <v>51090738</v>
      </c>
      <c r="F248" s="31">
        <v>10458949</v>
      </c>
      <c r="G248" s="36">
        <f t="shared" si="56"/>
        <v>0.20811508734886908</v>
      </c>
      <c r="H248" s="31">
        <v>13556951</v>
      </c>
      <c r="I248" s="36">
        <f t="shared" si="57"/>
        <v>0.26975999610948848</v>
      </c>
      <c r="J248" s="31">
        <v>7910020</v>
      </c>
      <c r="K248" s="36">
        <f t="shared" si="58"/>
        <v>0.15482297398013706</v>
      </c>
      <c r="L248" s="31">
        <v>0</v>
      </c>
      <c r="M248" s="36">
        <f t="shared" si="59"/>
        <v>0</v>
      </c>
      <c r="N248" s="31">
        <f t="shared" si="60"/>
        <v>31925920</v>
      </c>
      <c r="O248" s="36">
        <f t="shared" si="61"/>
        <v>0.6248866477520838</v>
      </c>
      <c r="P248" s="31">
        <v>12101388</v>
      </c>
      <c r="Q248" s="31">
        <v>42234092</v>
      </c>
      <c r="R248" s="31">
        <v>45420762</v>
      </c>
      <c r="S248" s="31">
        <v>34307912</v>
      </c>
      <c r="T248" s="36">
        <f t="shared" si="62"/>
        <v>0.75533545650334977</v>
      </c>
      <c r="U248" s="36">
        <f t="shared" si="63"/>
        <v>-0.34635431902522251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8304756</v>
      </c>
      <c r="E249" s="31">
        <v>8304756</v>
      </c>
      <c r="F249" s="31">
        <v>561807</v>
      </c>
      <c r="G249" s="36">
        <f t="shared" si="56"/>
        <v>6.7648826768661241E-2</v>
      </c>
      <c r="H249" s="31">
        <v>-200883428</v>
      </c>
      <c r="I249" s="36">
        <f t="shared" si="57"/>
        <v>-24.18896208389506</v>
      </c>
      <c r="J249" s="31">
        <v>1903031</v>
      </c>
      <c r="K249" s="36">
        <f t="shared" si="58"/>
        <v>0.22914953792742376</v>
      </c>
      <c r="L249" s="31">
        <v>0</v>
      </c>
      <c r="M249" s="36">
        <f t="shared" si="59"/>
        <v>0</v>
      </c>
      <c r="N249" s="31">
        <f t="shared" si="60"/>
        <v>-198418590</v>
      </c>
      <c r="O249" s="36">
        <f t="shared" si="61"/>
        <v>-23.892163719198976</v>
      </c>
      <c r="P249" s="31">
        <v>786768</v>
      </c>
      <c r="Q249" s="31">
        <v>9722475</v>
      </c>
      <c r="R249" s="31">
        <v>9722475</v>
      </c>
      <c r="S249" s="31">
        <v>4397693</v>
      </c>
      <c r="T249" s="36">
        <f t="shared" si="62"/>
        <v>0.45232237676106135</v>
      </c>
      <c r="U249" s="36">
        <f t="shared" si="63"/>
        <v>1.4187956297154942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2276729</v>
      </c>
      <c r="E250" s="31">
        <v>2276729</v>
      </c>
      <c r="F250" s="31">
        <v>328777</v>
      </c>
      <c r="G250" s="36">
        <f t="shared" si="56"/>
        <v>0.14440761285159542</v>
      </c>
      <c r="H250" s="31">
        <v>3815113</v>
      </c>
      <c r="I250" s="36">
        <f t="shared" si="57"/>
        <v>1.6756992158487023</v>
      </c>
      <c r="J250" s="31">
        <v>323835</v>
      </c>
      <c r="K250" s="36">
        <f t="shared" si="58"/>
        <v>0.14223695485936183</v>
      </c>
      <c r="L250" s="31">
        <v>0</v>
      </c>
      <c r="M250" s="36">
        <f t="shared" si="59"/>
        <v>0</v>
      </c>
      <c r="N250" s="31">
        <f t="shared" si="60"/>
        <v>4467725</v>
      </c>
      <c r="O250" s="36">
        <f t="shared" si="61"/>
        <v>1.9623437835596595</v>
      </c>
      <c r="P250" s="31">
        <v>1569319</v>
      </c>
      <c r="Q250" s="31">
        <v>2438768</v>
      </c>
      <c r="R250" s="31">
        <v>2438768</v>
      </c>
      <c r="S250" s="31">
        <v>2287105</v>
      </c>
      <c r="T250" s="36">
        <f t="shared" si="62"/>
        <v>0.93781163275883561</v>
      </c>
      <c r="U250" s="36">
        <f t="shared" si="63"/>
        <v>-0.79364616116927156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44711043</v>
      </c>
      <c r="E251" s="31">
        <v>31101526</v>
      </c>
      <c r="F251" s="31">
        <v>8937079</v>
      </c>
      <c r="G251" s="36">
        <f t="shared" si="56"/>
        <v>0.19988527219103344</v>
      </c>
      <c r="H251" s="31">
        <v>9559288</v>
      </c>
      <c r="I251" s="36">
        <f t="shared" si="57"/>
        <v>0.21380149865884363</v>
      </c>
      <c r="J251" s="31">
        <v>8539696</v>
      </c>
      <c r="K251" s="36">
        <f t="shared" si="58"/>
        <v>0.27457482311318099</v>
      </c>
      <c r="L251" s="31">
        <v>0</v>
      </c>
      <c r="M251" s="36">
        <f t="shared" si="59"/>
        <v>0</v>
      </c>
      <c r="N251" s="31">
        <f t="shared" si="60"/>
        <v>27036063</v>
      </c>
      <c r="O251" s="36">
        <f t="shared" si="61"/>
        <v>0.86928413094585777</v>
      </c>
      <c r="P251" s="31">
        <v>8252388</v>
      </c>
      <c r="Q251" s="31">
        <v>42826670</v>
      </c>
      <c r="R251" s="31">
        <v>41322806</v>
      </c>
      <c r="S251" s="31">
        <v>17175089</v>
      </c>
      <c r="T251" s="36">
        <f t="shared" si="62"/>
        <v>0.41563220561546571</v>
      </c>
      <c r="U251" s="36">
        <f t="shared" si="63"/>
        <v>3.481513472221609E-2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218766399</v>
      </c>
      <c r="E253" s="31">
        <v>218766399</v>
      </c>
      <c r="F253" s="31">
        <v>87711735</v>
      </c>
      <c r="G253" s="36">
        <f t="shared" si="56"/>
        <v>0.40093787437621992</v>
      </c>
      <c r="H253" s="31">
        <v>70169152</v>
      </c>
      <c r="I253" s="36">
        <f t="shared" si="57"/>
        <v>0.32074922072470552</v>
      </c>
      <c r="J253" s="31">
        <v>52626962</v>
      </c>
      <c r="K253" s="36">
        <f t="shared" si="58"/>
        <v>0.2405623635099465</v>
      </c>
      <c r="L253" s="31">
        <v>0</v>
      </c>
      <c r="M253" s="36">
        <f t="shared" si="59"/>
        <v>0</v>
      </c>
      <c r="N253" s="31">
        <f t="shared" si="60"/>
        <v>210507849</v>
      </c>
      <c r="O253" s="36">
        <f t="shared" si="61"/>
        <v>0.96224945861087197</v>
      </c>
      <c r="P253" s="31">
        <v>51356964</v>
      </c>
      <c r="Q253" s="31">
        <v>207712373</v>
      </c>
      <c r="R253" s="31">
        <v>207712373</v>
      </c>
      <c r="S253" s="31">
        <v>217495022</v>
      </c>
      <c r="T253" s="36">
        <f t="shared" si="62"/>
        <v>1.0470970932482679</v>
      </c>
      <c r="U253" s="36">
        <f t="shared" si="63"/>
        <v>2.4728837164128326E-2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324314529</v>
      </c>
      <c r="E254" s="32">
        <f>SUM(E248:E253)</f>
        <v>311540148</v>
      </c>
      <c r="F254" s="32">
        <f>SUM(F248:F253)</f>
        <v>107998347</v>
      </c>
      <c r="G254" s="37">
        <f t="shared" si="56"/>
        <v>0.33300496074907576</v>
      </c>
      <c r="H254" s="32">
        <f>SUM(H248:H253)</f>
        <v>-103782924</v>
      </c>
      <c r="I254" s="37">
        <f t="shared" si="57"/>
        <v>-0.3200070139318365</v>
      </c>
      <c r="J254" s="32">
        <f>SUM(J248:J253)</f>
        <v>71303544</v>
      </c>
      <c r="K254" s="37">
        <f t="shared" si="58"/>
        <v>0.22887433436026999</v>
      </c>
      <c r="L254" s="32">
        <f>SUM(L248:L253)</f>
        <v>0</v>
      </c>
      <c r="M254" s="37">
        <f t="shared" si="59"/>
        <v>0</v>
      </c>
      <c r="N254" s="32">
        <f t="shared" si="60"/>
        <v>75518967</v>
      </c>
      <c r="O254" s="37">
        <f t="shared" si="61"/>
        <v>0.24240524852032874</v>
      </c>
      <c r="P254" s="32">
        <f>SUM(P248:P253)</f>
        <v>74066827</v>
      </c>
      <c r="Q254" s="32">
        <f>SUM(Q248:Q253)</f>
        <v>304934378</v>
      </c>
      <c r="R254" s="32">
        <f>SUM(R248:R253)</f>
        <v>306617184</v>
      </c>
      <c r="S254" s="32">
        <f>SUM(S248:S253)</f>
        <v>275662821</v>
      </c>
      <c r="T254" s="37">
        <f t="shared" si="62"/>
        <v>0.89904557012695019</v>
      </c>
      <c r="U254" s="37">
        <f t="shared" si="63"/>
        <v>-3.7307970543952185E-2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1167522177</v>
      </c>
      <c r="E255" s="31">
        <v>1167522177</v>
      </c>
      <c r="F255" s="31">
        <v>304050099</v>
      </c>
      <c r="G255" s="36">
        <f t="shared" si="56"/>
        <v>0.26042340350336662</v>
      </c>
      <c r="H255" s="31">
        <v>308518088</v>
      </c>
      <c r="I255" s="36">
        <f t="shared" si="57"/>
        <v>0.264250302116531</v>
      </c>
      <c r="J255" s="31">
        <v>363018414</v>
      </c>
      <c r="K255" s="36">
        <f t="shared" si="58"/>
        <v>0.3109306368233552</v>
      </c>
      <c r="L255" s="31">
        <v>0</v>
      </c>
      <c r="M255" s="36">
        <f t="shared" si="59"/>
        <v>0</v>
      </c>
      <c r="N255" s="31">
        <f t="shared" si="60"/>
        <v>975586601</v>
      </c>
      <c r="O255" s="36">
        <f t="shared" si="61"/>
        <v>0.83560434244325277</v>
      </c>
      <c r="P255" s="31">
        <v>306760250</v>
      </c>
      <c r="Q255" s="31">
        <v>1057195452</v>
      </c>
      <c r="R255" s="31">
        <v>1147348818</v>
      </c>
      <c r="S255" s="31">
        <v>864458388</v>
      </c>
      <c r="T255" s="36">
        <f t="shared" si="62"/>
        <v>0.75343990810648132</v>
      </c>
      <c r="U255" s="36">
        <f t="shared" si="63"/>
        <v>0.18339456953761113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67320484</v>
      </c>
      <c r="E256" s="31">
        <v>67320484</v>
      </c>
      <c r="F256" s="31">
        <v>32656602</v>
      </c>
      <c r="G256" s="36">
        <f t="shared" si="56"/>
        <v>0.4850916104524739</v>
      </c>
      <c r="H256" s="31">
        <v>33824733</v>
      </c>
      <c r="I256" s="36">
        <f t="shared" si="57"/>
        <v>0.50244340192206582</v>
      </c>
      <c r="J256" s="31">
        <v>33690303</v>
      </c>
      <c r="K256" s="36">
        <f t="shared" si="58"/>
        <v>0.50044653570821029</v>
      </c>
      <c r="L256" s="31">
        <v>0</v>
      </c>
      <c r="M256" s="36">
        <f t="shared" si="59"/>
        <v>0</v>
      </c>
      <c r="N256" s="31">
        <f t="shared" si="60"/>
        <v>100171638</v>
      </c>
      <c r="O256" s="36">
        <f t="shared" si="61"/>
        <v>1.4879815480827501</v>
      </c>
      <c r="P256" s="31">
        <v>34411283</v>
      </c>
      <c r="Q256" s="31">
        <v>61200440</v>
      </c>
      <c r="R256" s="31">
        <v>61200440</v>
      </c>
      <c r="S256" s="31">
        <v>102973974</v>
      </c>
      <c r="T256" s="36">
        <f t="shared" si="62"/>
        <v>1.6825691776072198</v>
      </c>
      <c r="U256" s="36">
        <f t="shared" si="63"/>
        <v>-2.0951848845624288E-2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162792528</v>
      </c>
      <c r="E257" s="31">
        <v>182118489</v>
      </c>
      <c r="F257" s="31">
        <v>45999212</v>
      </c>
      <c r="G257" s="36">
        <f t="shared" si="56"/>
        <v>0.28256341101847132</v>
      </c>
      <c r="H257" s="31">
        <v>53375066</v>
      </c>
      <c r="I257" s="36">
        <f t="shared" si="57"/>
        <v>0.32787171902631795</v>
      </c>
      <c r="J257" s="31">
        <v>22836990</v>
      </c>
      <c r="K257" s="36">
        <f t="shared" si="58"/>
        <v>0.12539632919972227</v>
      </c>
      <c r="L257" s="31">
        <v>0</v>
      </c>
      <c r="M257" s="36">
        <f t="shared" si="59"/>
        <v>0</v>
      </c>
      <c r="N257" s="31">
        <f t="shared" si="60"/>
        <v>122211268</v>
      </c>
      <c r="O257" s="36">
        <f t="shared" si="61"/>
        <v>0.67105360181195006</v>
      </c>
      <c r="P257" s="31">
        <v>6197927</v>
      </c>
      <c r="Q257" s="31">
        <v>137724976</v>
      </c>
      <c r="R257" s="31">
        <v>174952636</v>
      </c>
      <c r="S257" s="31">
        <v>124364574</v>
      </c>
      <c r="T257" s="36">
        <f t="shared" si="62"/>
        <v>0.71084710035463539</v>
      </c>
      <c r="U257" s="36">
        <f t="shared" si="63"/>
        <v>2.6846174535453549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1397635189</v>
      </c>
      <c r="E259" s="32">
        <f>SUM(E255:E258)</f>
        <v>1416961150</v>
      </c>
      <c r="F259" s="32">
        <f>SUM(F255:F258)</f>
        <v>382705913</v>
      </c>
      <c r="G259" s="37">
        <f t="shared" si="56"/>
        <v>0.27382389625852499</v>
      </c>
      <c r="H259" s="32">
        <f>SUM(H255:H258)</f>
        <v>395717887</v>
      </c>
      <c r="I259" s="37">
        <f t="shared" si="57"/>
        <v>0.28313388938291822</v>
      </c>
      <c r="J259" s="32">
        <f>SUM(J255:J258)</f>
        <v>419545707</v>
      </c>
      <c r="K259" s="37">
        <f t="shared" si="58"/>
        <v>0.29608836276139255</v>
      </c>
      <c r="L259" s="32">
        <f>SUM(L255:L258)</f>
        <v>0</v>
      </c>
      <c r="M259" s="37">
        <f t="shared" si="59"/>
        <v>0</v>
      </c>
      <c r="N259" s="32">
        <f t="shared" si="60"/>
        <v>1197969507</v>
      </c>
      <c r="O259" s="37">
        <f t="shared" si="61"/>
        <v>0.84544979020772726</v>
      </c>
      <c r="P259" s="32">
        <f>SUM(P255:P258)</f>
        <v>347369460</v>
      </c>
      <c r="Q259" s="32">
        <f>SUM(Q255:Q258)</f>
        <v>1256120868</v>
      </c>
      <c r="R259" s="32">
        <f>SUM(R255:R258)</f>
        <v>1383501894</v>
      </c>
      <c r="S259" s="32">
        <f>SUM(S255:S258)</f>
        <v>1091796936</v>
      </c>
      <c r="T259" s="37">
        <f t="shared" si="62"/>
        <v>0.78915463776011285</v>
      </c>
      <c r="U259" s="37">
        <f t="shared" si="63"/>
        <v>0.20777948355045384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4171339526</v>
      </c>
      <c r="E260" s="32">
        <f>SUM(E234:E239,E241:E246,E248:E253,E255:E258)</f>
        <v>4398543459</v>
      </c>
      <c r="F260" s="32">
        <f>SUM(F234:F239,F241:F246,F248:F253,F255:F258)</f>
        <v>1139857547</v>
      </c>
      <c r="G260" s="37">
        <f t="shared" si="56"/>
        <v>0.2732593546737821</v>
      </c>
      <c r="H260" s="32">
        <f>SUM(H234:H239,H241:H246,H248:H253,H255:H258)</f>
        <v>643230085</v>
      </c>
      <c r="I260" s="37">
        <f t="shared" si="57"/>
        <v>0.15420228465957772</v>
      </c>
      <c r="J260" s="32">
        <f>SUM(J234:J239,J241:J246,J248:J253,J255:J258)</f>
        <v>910010257</v>
      </c>
      <c r="K260" s="37">
        <f t="shared" si="58"/>
        <v>0.20688899984334563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2693097889</v>
      </c>
      <c r="O260" s="37">
        <f t="shared" si="61"/>
        <v>0.61227038316276416</v>
      </c>
      <c r="P260" s="32">
        <f>SUM(P234:P239,P241:P246,P248:P253,P255:P258)</f>
        <v>813500863</v>
      </c>
      <c r="Q260" s="32">
        <f>SUM(Q234:Q239,Q241:Q246,Q248:Q253,Q255:Q258)</f>
        <v>3835415863</v>
      </c>
      <c r="R260" s="32">
        <f>SUM(R234:R239,R241:R246,R248:R253,R255:R258)</f>
        <v>4009523139</v>
      </c>
      <c r="S260" s="32">
        <f>SUM(S234:S239,S241:S246,S248:S253,S255:S258)</f>
        <v>2877030837</v>
      </c>
      <c r="T260" s="37">
        <f t="shared" si="62"/>
        <v>0.71754937863198098</v>
      </c>
      <c r="U260" s="37">
        <f t="shared" si="63"/>
        <v>0.11863465472439216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36854002</v>
      </c>
      <c r="E263" s="31">
        <v>36668588</v>
      </c>
      <c r="F263" s="31">
        <v>4404886</v>
      </c>
      <c r="G263" s="36">
        <f t="shared" ref="G263:G299" si="64">IF(($D263     =0),0,($F263     /$D263     ))</f>
        <v>0.11952259621628067</v>
      </c>
      <c r="H263" s="31">
        <v>8213062</v>
      </c>
      <c r="I263" s="36">
        <f t="shared" ref="I263:I299" si="65">IF(($D263     =0),0,($H263     /$D263     ))</f>
        <v>0.22285400646583783</v>
      </c>
      <c r="J263" s="31">
        <v>5362307</v>
      </c>
      <c r="K263" s="36">
        <f t="shared" ref="K263:K299" si="66">IF(($E263     =0),0,($J263     /$E263     ))</f>
        <v>0.14623707354098281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17980255</v>
      </c>
      <c r="O263" s="36">
        <f t="shared" ref="O263:O299" si="69">IF(($E263     =0),0,($N263     /$E263     ))</f>
        <v>0.49034489683649668</v>
      </c>
      <c r="P263" s="31">
        <v>8150829</v>
      </c>
      <c r="Q263" s="31">
        <v>40628785</v>
      </c>
      <c r="R263" s="31">
        <v>39400165</v>
      </c>
      <c r="S263" s="31">
        <v>22225059</v>
      </c>
      <c r="T263" s="36">
        <f t="shared" ref="T263:T299" si="70">IF(($R263     =0),0,($S263     /$R263     ))</f>
        <v>0.56408542959147501</v>
      </c>
      <c r="U263" s="36">
        <f t="shared" ref="U263:U299" si="71">IF(($P263     =0),0,(($J263     /$P263     )-1))</f>
        <v>-0.34211513945391325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108398772</v>
      </c>
      <c r="E264" s="31">
        <v>108736232</v>
      </c>
      <c r="F264" s="31">
        <v>34848752</v>
      </c>
      <c r="G264" s="36">
        <f t="shared" si="64"/>
        <v>0.32148659396252199</v>
      </c>
      <c r="H264" s="31">
        <v>29253747</v>
      </c>
      <c r="I264" s="36">
        <f t="shared" si="65"/>
        <v>0.26987157197684858</v>
      </c>
      <c r="J264" s="31">
        <v>25354973</v>
      </c>
      <c r="K264" s="36">
        <f t="shared" si="66"/>
        <v>0.23317869797070032</v>
      </c>
      <c r="L264" s="31">
        <v>0</v>
      </c>
      <c r="M264" s="36">
        <f t="shared" si="67"/>
        <v>0</v>
      </c>
      <c r="N264" s="31">
        <f t="shared" si="68"/>
        <v>89457472</v>
      </c>
      <c r="O264" s="36">
        <f t="shared" si="69"/>
        <v>0.82270159959193734</v>
      </c>
      <c r="P264" s="31">
        <v>23075117</v>
      </c>
      <c r="Q264" s="31">
        <v>103646227</v>
      </c>
      <c r="R264" s="31">
        <v>102922502</v>
      </c>
      <c r="S264" s="31">
        <v>86609457</v>
      </c>
      <c r="T264" s="36">
        <f t="shared" si="70"/>
        <v>0.84150166695325768</v>
      </c>
      <c r="U264" s="36">
        <f t="shared" si="71"/>
        <v>9.8801492534144053E-2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84746123</v>
      </c>
      <c r="E265" s="31">
        <v>89003148</v>
      </c>
      <c r="F265" s="31">
        <v>13953480</v>
      </c>
      <c r="G265" s="36">
        <f t="shared" si="64"/>
        <v>0.16465036400544247</v>
      </c>
      <c r="H265" s="31">
        <v>21284085</v>
      </c>
      <c r="I265" s="36">
        <f t="shared" si="65"/>
        <v>0.25115113525606358</v>
      </c>
      <c r="J265" s="31">
        <v>12079073</v>
      </c>
      <c r="K265" s="36">
        <f t="shared" si="66"/>
        <v>0.13571512099774269</v>
      </c>
      <c r="L265" s="31">
        <v>0</v>
      </c>
      <c r="M265" s="36">
        <f t="shared" si="67"/>
        <v>0</v>
      </c>
      <c r="N265" s="31">
        <f t="shared" si="68"/>
        <v>47316638</v>
      </c>
      <c r="O265" s="36">
        <f t="shared" si="69"/>
        <v>0.53162881384824723</v>
      </c>
      <c r="P265" s="31">
        <v>12413471</v>
      </c>
      <c r="Q265" s="31">
        <v>76504199</v>
      </c>
      <c r="R265" s="31">
        <v>77658860</v>
      </c>
      <c r="S265" s="31">
        <v>49657051</v>
      </c>
      <c r="T265" s="36">
        <f t="shared" si="70"/>
        <v>0.63942544353599839</v>
      </c>
      <c r="U265" s="36">
        <f t="shared" si="71"/>
        <v>-2.6938315641128918E-2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229998897</v>
      </c>
      <c r="E267" s="32">
        <f>SUM(E263:E266)</f>
        <v>234407968</v>
      </c>
      <c r="F267" s="32">
        <f>SUM(F263:F266)</f>
        <v>53207118</v>
      </c>
      <c r="G267" s="37">
        <f t="shared" si="64"/>
        <v>0.23133640506110775</v>
      </c>
      <c r="H267" s="32">
        <f>SUM(H263:H266)</f>
        <v>58750894</v>
      </c>
      <c r="I267" s="37">
        <f t="shared" si="65"/>
        <v>0.25543989456610305</v>
      </c>
      <c r="J267" s="32">
        <f>SUM(J263:J266)</f>
        <v>42796353</v>
      </c>
      <c r="K267" s="37">
        <f t="shared" si="66"/>
        <v>0.18257209157668225</v>
      </c>
      <c r="L267" s="32">
        <f>SUM(L263:L266)</f>
        <v>0</v>
      </c>
      <c r="M267" s="37">
        <f t="shared" si="67"/>
        <v>0</v>
      </c>
      <c r="N267" s="32">
        <f t="shared" si="68"/>
        <v>154754365</v>
      </c>
      <c r="O267" s="37">
        <f t="shared" si="69"/>
        <v>0.66019242571139902</v>
      </c>
      <c r="P267" s="32">
        <f>SUM(P263:P266)</f>
        <v>43639417</v>
      </c>
      <c r="Q267" s="32">
        <f>SUM(Q263:Q266)</f>
        <v>220779211</v>
      </c>
      <c r="R267" s="32">
        <f>SUM(R263:R266)</f>
        <v>219981527</v>
      </c>
      <c r="S267" s="32">
        <f>SUM(S263:S266)</f>
        <v>158491567</v>
      </c>
      <c r="T267" s="37">
        <f t="shared" si="70"/>
        <v>0.7204767107558081</v>
      </c>
      <c r="U267" s="37">
        <f t="shared" si="71"/>
        <v>-1.9318864869345087E-2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13451330</v>
      </c>
      <c r="E268" s="31">
        <v>14982906</v>
      </c>
      <c r="F268" s="31">
        <v>2544450</v>
      </c>
      <c r="G268" s="36">
        <f t="shared" si="64"/>
        <v>0.18915973364715608</v>
      </c>
      <c r="H268" s="31">
        <v>1501745</v>
      </c>
      <c r="I268" s="36">
        <f t="shared" si="65"/>
        <v>0.11164286356813787</v>
      </c>
      <c r="J268" s="31">
        <v>2395281</v>
      </c>
      <c r="K268" s="36">
        <f t="shared" si="66"/>
        <v>0.15986758509997995</v>
      </c>
      <c r="L268" s="31">
        <v>0</v>
      </c>
      <c r="M268" s="36">
        <f t="shared" si="67"/>
        <v>0</v>
      </c>
      <c r="N268" s="31">
        <f t="shared" si="68"/>
        <v>6441476</v>
      </c>
      <c r="O268" s="36">
        <f t="shared" si="69"/>
        <v>0.42992167207082527</v>
      </c>
      <c r="P268" s="31">
        <v>1916779</v>
      </c>
      <c r="Q268" s="31">
        <v>11749834</v>
      </c>
      <c r="R268" s="31">
        <v>12483778</v>
      </c>
      <c r="S268" s="31">
        <v>5774250</v>
      </c>
      <c r="T268" s="36">
        <f t="shared" si="70"/>
        <v>0.46254026625593631</v>
      </c>
      <c r="U268" s="36">
        <f t="shared" si="71"/>
        <v>0.24963858639937109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78173175</v>
      </c>
      <c r="E269" s="31">
        <v>82098735</v>
      </c>
      <c r="F269" s="31">
        <v>8229241</v>
      </c>
      <c r="G269" s="36">
        <f t="shared" si="64"/>
        <v>0.10526937149476147</v>
      </c>
      <c r="H269" s="31">
        <v>14589801</v>
      </c>
      <c r="I269" s="36">
        <f t="shared" si="65"/>
        <v>0.18663436658418953</v>
      </c>
      <c r="J269" s="31">
        <v>29090571</v>
      </c>
      <c r="K269" s="36">
        <f t="shared" si="66"/>
        <v>0.35433640969011276</v>
      </c>
      <c r="L269" s="31">
        <v>0</v>
      </c>
      <c r="M269" s="36">
        <f t="shared" si="67"/>
        <v>0</v>
      </c>
      <c r="N269" s="31">
        <f t="shared" si="68"/>
        <v>51909613</v>
      </c>
      <c r="O269" s="36">
        <f t="shared" si="69"/>
        <v>0.6322827385830001</v>
      </c>
      <c r="P269" s="31">
        <v>18612803</v>
      </c>
      <c r="Q269" s="31">
        <v>74743354</v>
      </c>
      <c r="R269" s="31">
        <v>74746351</v>
      </c>
      <c r="S269" s="31">
        <v>40220529</v>
      </c>
      <c r="T269" s="36">
        <f t="shared" si="70"/>
        <v>0.53809354519526975</v>
      </c>
      <c r="U269" s="36">
        <f t="shared" si="71"/>
        <v>0.56293337440900215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5334325</v>
      </c>
      <c r="E270" s="31">
        <v>7361166</v>
      </c>
      <c r="F270" s="31">
        <v>1312512</v>
      </c>
      <c r="G270" s="36">
        <f t="shared" si="64"/>
        <v>0.24605025003163475</v>
      </c>
      <c r="H270" s="31">
        <v>1284522</v>
      </c>
      <c r="I270" s="36">
        <f t="shared" si="65"/>
        <v>0.24080310067346852</v>
      </c>
      <c r="J270" s="31">
        <v>1472431</v>
      </c>
      <c r="K270" s="36">
        <f t="shared" si="66"/>
        <v>0.20002687074303174</v>
      </c>
      <c r="L270" s="31">
        <v>0</v>
      </c>
      <c r="M270" s="36">
        <f t="shared" si="67"/>
        <v>0</v>
      </c>
      <c r="N270" s="31">
        <f t="shared" si="68"/>
        <v>4069465</v>
      </c>
      <c r="O270" s="36">
        <f t="shared" si="69"/>
        <v>0.55282885890632005</v>
      </c>
      <c r="P270" s="31">
        <v>605842</v>
      </c>
      <c r="Q270" s="31">
        <v>5100112</v>
      </c>
      <c r="R270" s="31">
        <v>5109509</v>
      </c>
      <c r="S270" s="31">
        <v>2590962</v>
      </c>
      <c r="T270" s="36">
        <f t="shared" si="70"/>
        <v>0.50708629733307053</v>
      </c>
      <c r="U270" s="36">
        <f t="shared" si="71"/>
        <v>1.4303877908761691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16784083</v>
      </c>
      <c r="E271" s="31">
        <v>22783601</v>
      </c>
      <c r="F271" s="31">
        <v>2092535</v>
      </c>
      <c r="G271" s="36">
        <f t="shared" si="64"/>
        <v>0.12467377574336352</v>
      </c>
      <c r="H271" s="31">
        <v>5145410</v>
      </c>
      <c r="I271" s="36">
        <f t="shared" si="65"/>
        <v>0.3065648567157348</v>
      </c>
      <c r="J271" s="31">
        <v>11420317</v>
      </c>
      <c r="K271" s="36">
        <f t="shared" si="66"/>
        <v>0.50125162392020473</v>
      </c>
      <c r="L271" s="31">
        <v>0</v>
      </c>
      <c r="M271" s="36">
        <f t="shared" si="67"/>
        <v>0</v>
      </c>
      <c r="N271" s="31">
        <f t="shared" si="68"/>
        <v>18658262</v>
      </c>
      <c r="O271" s="36">
        <f t="shared" si="69"/>
        <v>0.81893384632218591</v>
      </c>
      <c r="P271" s="31">
        <v>6640612</v>
      </c>
      <c r="Q271" s="31">
        <v>15860106</v>
      </c>
      <c r="R271" s="31">
        <v>15860106</v>
      </c>
      <c r="S271" s="31">
        <v>12599335</v>
      </c>
      <c r="T271" s="36">
        <f t="shared" si="70"/>
        <v>0.79440421142204221</v>
      </c>
      <c r="U271" s="36">
        <f t="shared" si="71"/>
        <v>0.71976875022964748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11999276</v>
      </c>
      <c r="E272" s="31">
        <v>12235626</v>
      </c>
      <c r="F272" s="31">
        <v>1621018</v>
      </c>
      <c r="G272" s="36">
        <f t="shared" si="64"/>
        <v>0.13509298394336458</v>
      </c>
      <c r="H272" s="31">
        <v>1385097</v>
      </c>
      <c r="I272" s="36">
        <f t="shared" si="65"/>
        <v>0.11543171438010093</v>
      </c>
      <c r="J272" s="31">
        <v>4583653</v>
      </c>
      <c r="K272" s="36">
        <f t="shared" si="66"/>
        <v>0.37461532413625587</v>
      </c>
      <c r="L272" s="31">
        <v>0</v>
      </c>
      <c r="M272" s="36">
        <f t="shared" si="67"/>
        <v>0</v>
      </c>
      <c r="N272" s="31">
        <f t="shared" si="68"/>
        <v>7589768</v>
      </c>
      <c r="O272" s="36">
        <f t="shared" si="69"/>
        <v>0.6203007512651989</v>
      </c>
      <c r="P272" s="31">
        <v>1535959</v>
      </c>
      <c r="Q272" s="31">
        <v>11558978</v>
      </c>
      <c r="R272" s="31">
        <v>11558978</v>
      </c>
      <c r="S272" s="31">
        <v>4301178</v>
      </c>
      <c r="T272" s="36">
        <f t="shared" si="70"/>
        <v>0.37210711881275316</v>
      </c>
      <c r="U272" s="36">
        <f t="shared" si="71"/>
        <v>1.9842287456891752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22426237</v>
      </c>
      <c r="E273" s="31">
        <v>22426237</v>
      </c>
      <c r="F273" s="31">
        <v>3433822</v>
      </c>
      <c r="G273" s="36">
        <f t="shared" si="64"/>
        <v>0.15311628072065769</v>
      </c>
      <c r="H273" s="31">
        <v>3673012</v>
      </c>
      <c r="I273" s="36">
        <f t="shared" si="65"/>
        <v>0.16378191312256266</v>
      </c>
      <c r="J273" s="31">
        <v>5803282</v>
      </c>
      <c r="K273" s="36">
        <f t="shared" si="66"/>
        <v>0.25877199103888898</v>
      </c>
      <c r="L273" s="31">
        <v>0</v>
      </c>
      <c r="M273" s="36">
        <f t="shared" si="67"/>
        <v>0</v>
      </c>
      <c r="N273" s="31">
        <f t="shared" si="68"/>
        <v>12910116</v>
      </c>
      <c r="O273" s="36">
        <f t="shared" si="69"/>
        <v>0.5756701848821093</v>
      </c>
      <c r="P273" s="31">
        <v>8346618</v>
      </c>
      <c r="Q273" s="31">
        <v>20657362</v>
      </c>
      <c r="R273" s="31">
        <v>21057362</v>
      </c>
      <c r="S273" s="31">
        <v>15953677</v>
      </c>
      <c r="T273" s="36">
        <f t="shared" si="70"/>
        <v>0.75762942195703331</v>
      </c>
      <c r="U273" s="36">
        <f t="shared" si="71"/>
        <v>-0.30471455624301957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148168426</v>
      </c>
      <c r="E275" s="32">
        <f>SUM(E268:E274)</f>
        <v>161888271</v>
      </c>
      <c r="F275" s="32">
        <f>SUM(F268:F274)</f>
        <v>19233578</v>
      </c>
      <c r="G275" s="37">
        <f t="shared" si="64"/>
        <v>0.1298088838441194</v>
      </c>
      <c r="H275" s="32">
        <f>SUM(H268:H274)</f>
        <v>27579587</v>
      </c>
      <c r="I275" s="37">
        <f t="shared" si="65"/>
        <v>0.18613673469137076</v>
      </c>
      <c r="J275" s="32">
        <f>SUM(J268:J274)</f>
        <v>54765535</v>
      </c>
      <c r="K275" s="37">
        <f t="shared" si="66"/>
        <v>0.33829217312475962</v>
      </c>
      <c r="L275" s="32">
        <f>SUM(L268:L274)</f>
        <v>0</v>
      </c>
      <c r="M275" s="37">
        <f t="shared" si="67"/>
        <v>0</v>
      </c>
      <c r="N275" s="32">
        <f t="shared" si="68"/>
        <v>101578700</v>
      </c>
      <c r="O275" s="37">
        <f t="shared" si="69"/>
        <v>0.6274617634281856</v>
      </c>
      <c r="P275" s="32">
        <f>SUM(P268:P274)</f>
        <v>37658613</v>
      </c>
      <c r="Q275" s="32">
        <f>SUM(Q268:Q274)</f>
        <v>139669746</v>
      </c>
      <c r="R275" s="32">
        <f>SUM(R268:R274)</f>
        <v>140816084</v>
      </c>
      <c r="S275" s="32">
        <f>SUM(S268:S274)</f>
        <v>81439931</v>
      </c>
      <c r="T275" s="37">
        <f t="shared" si="70"/>
        <v>0.57834253507575173</v>
      </c>
      <c r="U275" s="37">
        <f t="shared" si="71"/>
        <v>0.45426319870038756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25427150</v>
      </c>
      <c r="E277" s="31">
        <v>25427150</v>
      </c>
      <c r="F277" s="31">
        <v>5130082</v>
      </c>
      <c r="G277" s="36">
        <f t="shared" si="64"/>
        <v>0.20175607569074788</v>
      </c>
      <c r="H277" s="31">
        <v>5602632</v>
      </c>
      <c r="I277" s="36">
        <f t="shared" si="65"/>
        <v>0.22034054150779778</v>
      </c>
      <c r="J277" s="31">
        <v>5776851</v>
      </c>
      <c r="K277" s="36">
        <f t="shared" si="66"/>
        <v>0.22719223349844556</v>
      </c>
      <c r="L277" s="31">
        <v>0</v>
      </c>
      <c r="M277" s="36">
        <f t="shared" si="67"/>
        <v>0</v>
      </c>
      <c r="N277" s="31">
        <f t="shared" si="68"/>
        <v>16509565</v>
      </c>
      <c r="O277" s="36">
        <f t="shared" si="69"/>
        <v>0.64928885069699116</v>
      </c>
      <c r="P277" s="31">
        <v>5390220</v>
      </c>
      <c r="Q277" s="31">
        <v>23319448</v>
      </c>
      <c r="R277" s="31">
        <v>23319448</v>
      </c>
      <c r="S277" s="31">
        <v>14722383</v>
      </c>
      <c r="T277" s="36">
        <f t="shared" si="70"/>
        <v>0.63133496985005821</v>
      </c>
      <c r="U277" s="36">
        <f t="shared" si="71"/>
        <v>7.1728241147856586E-2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41276705</v>
      </c>
      <c r="E278" s="31">
        <v>45454817</v>
      </c>
      <c r="F278" s="31">
        <v>900886</v>
      </c>
      <c r="G278" s="36">
        <f t="shared" si="64"/>
        <v>2.1825530889638598E-2</v>
      </c>
      <c r="H278" s="31">
        <v>4399387</v>
      </c>
      <c r="I278" s="36">
        <f t="shared" si="65"/>
        <v>0.10658280499860635</v>
      </c>
      <c r="J278" s="31">
        <v>4279308</v>
      </c>
      <c r="K278" s="36">
        <f t="shared" si="66"/>
        <v>9.4144213582468064E-2</v>
      </c>
      <c r="L278" s="31">
        <v>0</v>
      </c>
      <c r="M278" s="36">
        <f t="shared" si="67"/>
        <v>0</v>
      </c>
      <c r="N278" s="31">
        <f t="shared" si="68"/>
        <v>9579581</v>
      </c>
      <c r="O278" s="36">
        <f t="shared" si="69"/>
        <v>0.2107495229823497</v>
      </c>
      <c r="P278" s="31">
        <v>4474426</v>
      </c>
      <c r="Q278" s="31">
        <v>0</v>
      </c>
      <c r="R278" s="31">
        <v>40129069</v>
      </c>
      <c r="S278" s="31">
        <v>5191623</v>
      </c>
      <c r="T278" s="36">
        <f t="shared" si="70"/>
        <v>0.1293731235080485</v>
      </c>
      <c r="U278" s="36">
        <f t="shared" si="71"/>
        <v>-4.3607381147883539E-2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7374177</v>
      </c>
      <c r="E279" s="31">
        <v>7374177</v>
      </c>
      <c r="F279" s="31">
        <v>1012891</v>
      </c>
      <c r="G279" s="36">
        <f t="shared" si="64"/>
        <v>0.13735648059437683</v>
      </c>
      <c r="H279" s="31">
        <v>1595065</v>
      </c>
      <c r="I279" s="36">
        <f t="shared" si="65"/>
        <v>0.21630413807534046</v>
      </c>
      <c r="J279" s="31">
        <v>2064951</v>
      </c>
      <c r="K279" s="36">
        <f t="shared" si="66"/>
        <v>0.28002460477962487</v>
      </c>
      <c r="L279" s="31">
        <v>0</v>
      </c>
      <c r="M279" s="36">
        <f t="shared" si="67"/>
        <v>0</v>
      </c>
      <c r="N279" s="31">
        <f t="shared" si="68"/>
        <v>4672907</v>
      </c>
      <c r="O279" s="36">
        <f t="shared" si="69"/>
        <v>0.63368522344934219</v>
      </c>
      <c r="P279" s="31">
        <v>438718</v>
      </c>
      <c r="Q279" s="31">
        <v>5477381</v>
      </c>
      <c r="R279" s="31">
        <v>5632649</v>
      </c>
      <c r="S279" s="31">
        <v>438718</v>
      </c>
      <c r="T279" s="36">
        <f t="shared" si="70"/>
        <v>7.7888396738373014E-2</v>
      </c>
      <c r="U279" s="36">
        <f t="shared" si="71"/>
        <v>3.7067843124740723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11688989</v>
      </c>
      <c r="E280" s="31">
        <v>11688989</v>
      </c>
      <c r="F280" s="31">
        <v>2349108</v>
      </c>
      <c r="G280" s="36">
        <f t="shared" si="64"/>
        <v>0.20096759437450065</v>
      </c>
      <c r="H280" s="31">
        <v>4284739</v>
      </c>
      <c r="I280" s="36">
        <f t="shared" si="65"/>
        <v>0.36656198410315899</v>
      </c>
      <c r="J280" s="31">
        <v>3748044</v>
      </c>
      <c r="K280" s="36">
        <f t="shared" si="66"/>
        <v>0.32064740586204676</v>
      </c>
      <c r="L280" s="31">
        <v>0</v>
      </c>
      <c r="M280" s="36">
        <f t="shared" si="67"/>
        <v>0</v>
      </c>
      <c r="N280" s="31">
        <f t="shared" si="68"/>
        <v>10381891</v>
      </c>
      <c r="O280" s="36">
        <f t="shared" si="69"/>
        <v>0.88817698433970638</v>
      </c>
      <c r="P280" s="31">
        <v>2262402</v>
      </c>
      <c r="Q280" s="31">
        <v>14351573</v>
      </c>
      <c r="R280" s="31">
        <v>12200000</v>
      </c>
      <c r="S280" s="31">
        <v>6499859</v>
      </c>
      <c r="T280" s="36">
        <f t="shared" si="70"/>
        <v>0.53277532786885251</v>
      </c>
      <c r="U280" s="36">
        <f t="shared" si="71"/>
        <v>0.65666579149063686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4220774</v>
      </c>
      <c r="E281" s="31">
        <v>2533044</v>
      </c>
      <c r="F281" s="31">
        <v>636396</v>
      </c>
      <c r="G281" s="36">
        <f t="shared" si="64"/>
        <v>0.15077708496119432</v>
      </c>
      <c r="H281" s="31">
        <v>663768</v>
      </c>
      <c r="I281" s="36">
        <f t="shared" si="65"/>
        <v>0.15726215144426117</v>
      </c>
      <c r="J281" s="31">
        <v>146813</v>
      </c>
      <c r="K281" s="36">
        <f t="shared" si="66"/>
        <v>5.7959119541547637E-2</v>
      </c>
      <c r="L281" s="31">
        <v>0</v>
      </c>
      <c r="M281" s="36">
        <f t="shared" si="67"/>
        <v>0</v>
      </c>
      <c r="N281" s="31">
        <f t="shared" si="68"/>
        <v>1446977</v>
      </c>
      <c r="O281" s="36">
        <f t="shared" si="69"/>
        <v>0.57124037324262822</v>
      </c>
      <c r="P281" s="31">
        <v>709978</v>
      </c>
      <c r="Q281" s="31">
        <v>2712924</v>
      </c>
      <c r="R281" s="31">
        <v>3246420</v>
      </c>
      <c r="S281" s="31">
        <v>2065924</v>
      </c>
      <c r="T281" s="36">
        <f t="shared" si="70"/>
        <v>0.63636990900746049</v>
      </c>
      <c r="U281" s="36">
        <f t="shared" si="71"/>
        <v>-0.7932147193293313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33211552</v>
      </c>
      <c r="E282" s="31">
        <v>32025075</v>
      </c>
      <c r="F282" s="31">
        <v>9745324</v>
      </c>
      <c r="G282" s="36">
        <f t="shared" si="64"/>
        <v>0.29343175531212756</v>
      </c>
      <c r="H282" s="31">
        <v>7569674</v>
      </c>
      <c r="I282" s="36">
        <f t="shared" si="65"/>
        <v>0.22792292272279235</v>
      </c>
      <c r="J282" s="31">
        <v>6986054</v>
      </c>
      <c r="K282" s="36">
        <f t="shared" si="66"/>
        <v>0.218143251811276</v>
      </c>
      <c r="L282" s="31">
        <v>0</v>
      </c>
      <c r="M282" s="36">
        <f t="shared" si="67"/>
        <v>0</v>
      </c>
      <c r="N282" s="31">
        <f t="shared" si="68"/>
        <v>24301052</v>
      </c>
      <c r="O282" s="36">
        <f t="shared" si="69"/>
        <v>0.75881327366134188</v>
      </c>
      <c r="P282" s="31">
        <v>7321680</v>
      </c>
      <c r="Q282" s="31">
        <v>32095334</v>
      </c>
      <c r="R282" s="31">
        <v>31838172</v>
      </c>
      <c r="S282" s="31">
        <v>20683041</v>
      </c>
      <c r="T282" s="36">
        <f t="shared" si="70"/>
        <v>0.64963029284470231</v>
      </c>
      <c r="U282" s="36">
        <f t="shared" si="71"/>
        <v>-4.5840025786431537E-2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50023264</v>
      </c>
      <c r="E283" s="31">
        <v>51454377</v>
      </c>
      <c r="F283" s="31">
        <v>7616978</v>
      </c>
      <c r="G283" s="36">
        <f t="shared" si="64"/>
        <v>0.15226871241348824</v>
      </c>
      <c r="H283" s="31">
        <v>8032451</v>
      </c>
      <c r="I283" s="36">
        <f t="shared" si="65"/>
        <v>0.1605743079859803</v>
      </c>
      <c r="J283" s="31">
        <v>7251417</v>
      </c>
      <c r="K283" s="36">
        <f t="shared" si="66"/>
        <v>0.14092906032075755</v>
      </c>
      <c r="L283" s="31">
        <v>0</v>
      </c>
      <c r="M283" s="36">
        <f t="shared" si="67"/>
        <v>0</v>
      </c>
      <c r="N283" s="31">
        <f t="shared" si="68"/>
        <v>22900846</v>
      </c>
      <c r="O283" s="36">
        <f t="shared" si="69"/>
        <v>0.44507090232576324</v>
      </c>
      <c r="P283" s="31">
        <v>5752786</v>
      </c>
      <c r="Q283" s="31">
        <v>46928185</v>
      </c>
      <c r="R283" s="31">
        <v>48065991</v>
      </c>
      <c r="S283" s="31">
        <v>22159464</v>
      </c>
      <c r="T283" s="36">
        <f t="shared" si="70"/>
        <v>0.461021681629325</v>
      </c>
      <c r="U283" s="36">
        <f t="shared" si="71"/>
        <v>0.26050525780030753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173222611</v>
      </c>
      <c r="E285" s="32">
        <f>SUM(E276:E284)</f>
        <v>175957629</v>
      </c>
      <c r="F285" s="32">
        <f>SUM(F276:F284)</f>
        <v>27391665</v>
      </c>
      <c r="G285" s="37">
        <f t="shared" si="64"/>
        <v>0.15812984714795691</v>
      </c>
      <c r="H285" s="32">
        <f>SUM(H276:H284)</f>
        <v>32147716</v>
      </c>
      <c r="I285" s="37">
        <f t="shared" si="65"/>
        <v>0.18558614152282926</v>
      </c>
      <c r="J285" s="32">
        <f>SUM(J276:J284)</f>
        <v>30253438</v>
      </c>
      <c r="K285" s="37">
        <f t="shared" si="66"/>
        <v>0.17193592668835064</v>
      </c>
      <c r="L285" s="32">
        <f>SUM(L276:L284)</f>
        <v>0</v>
      </c>
      <c r="M285" s="37">
        <f t="shared" si="67"/>
        <v>0</v>
      </c>
      <c r="N285" s="32">
        <f t="shared" si="68"/>
        <v>89792819</v>
      </c>
      <c r="O285" s="37">
        <f t="shared" si="69"/>
        <v>0.51030932566157727</v>
      </c>
      <c r="P285" s="32">
        <f>SUM(P276:P284)</f>
        <v>26350210</v>
      </c>
      <c r="Q285" s="32">
        <f>SUM(Q276:Q284)</f>
        <v>124884845</v>
      </c>
      <c r="R285" s="32">
        <f>SUM(R276:R284)</f>
        <v>164431749</v>
      </c>
      <c r="S285" s="32">
        <f>SUM(S276:S284)</f>
        <v>71761012</v>
      </c>
      <c r="T285" s="37">
        <f t="shared" si="70"/>
        <v>0.43641822480401882</v>
      </c>
      <c r="U285" s="37">
        <f t="shared" si="71"/>
        <v>0.1481289143426181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32302625</v>
      </c>
      <c r="E286" s="31">
        <v>32302625</v>
      </c>
      <c r="F286" s="31">
        <v>6040303</v>
      </c>
      <c r="G286" s="36">
        <f t="shared" si="64"/>
        <v>0.18699108818555768</v>
      </c>
      <c r="H286" s="31">
        <v>6972915</v>
      </c>
      <c r="I286" s="36">
        <f t="shared" si="65"/>
        <v>0.21586217838333571</v>
      </c>
      <c r="J286" s="31">
        <v>7441404</v>
      </c>
      <c r="K286" s="36">
        <f t="shared" si="66"/>
        <v>0.23036530312938963</v>
      </c>
      <c r="L286" s="31">
        <v>0</v>
      </c>
      <c r="M286" s="36">
        <f t="shared" si="67"/>
        <v>0</v>
      </c>
      <c r="N286" s="31">
        <f t="shared" si="68"/>
        <v>20454622</v>
      </c>
      <c r="O286" s="36">
        <f t="shared" si="69"/>
        <v>0.63321856969828305</v>
      </c>
      <c r="P286" s="31">
        <v>5312042</v>
      </c>
      <c r="Q286" s="31">
        <v>31800499</v>
      </c>
      <c r="R286" s="31">
        <v>31800499</v>
      </c>
      <c r="S286" s="31">
        <v>15997860</v>
      </c>
      <c r="T286" s="36">
        <f t="shared" si="70"/>
        <v>0.50306946441312128</v>
      </c>
      <c r="U286" s="36">
        <f t="shared" si="71"/>
        <v>0.40085564082512892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10004704</v>
      </c>
      <c r="E287" s="31">
        <v>10004704</v>
      </c>
      <c r="F287" s="31">
        <v>1794026</v>
      </c>
      <c r="G287" s="36">
        <f t="shared" si="64"/>
        <v>0.17931824869581348</v>
      </c>
      <c r="H287" s="31">
        <v>1750613</v>
      </c>
      <c r="I287" s="36">
        <f t="shared" si="65"/>
        <v>0.17497898988315896</v>
      </c>
      <c r="J287" s="31">
        <v>1769398</v>
      </c>
      <c r="K287" s="36">
        <f t="shared" si="66"/>
        <v>0.1768566066522308</v>
      </c>
      <c r="L287" s="31">
        <v>0</v>
      </c>
      <c r="M287" s="36">
        <f t="shared" si="67"/>
        <v>0</v>
      </c>
      <c r="N287" s="31">
        <f t="shared" si="68"/>
        <v>5314037</v>
      </c>
      <c r="O287" s="36">
        <f t="shared" si="69"/>
        <v>0.53115384523120324</v>
      </c>
      <c r="P287" s="31">
        <v>1936050</v>
      </c>
      <c r="Q287" s="31">
        <v>9426622</v>
      </c>
      <c r="R287" s="31">
        <v>9436622</v>
      </c>
      <c r="S287" s="31">
        <v>5016329</v>
      </c>
      <c r="T287" s="36">
        <f t="shared" si="70"/>
        <v>0.53158100430429445</v>
      </c>
      <c r="U287" s="36">
        <f t="shared" si="71"/>
        <v>-8.6078355414374585E-2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15544200</v>
      </c>
      <c r="E288" s="31">
        <v>9585641</v>
      </c>
      <c r="F288" s="31">
        <v>2537998</v>
      </c>
      <c r="G288" s="36">
        <f t="shared" si="64"/>
        <v>0.16327620591603298</v>
      </c>
      <c r="H288" s="31">
        <v>1670611</v>
      </c>
      <c r="I288" s="36">
        <f t="shared" si="65"/>
        <v>0.10747487808957681</v>
      </c>
      <c r="J288" s="31">
        <v>2330405</v>
      </c>
      <c r="K288" s="36">
        <f t="shared" si="66"/>
        <v>0.24311415376394754</v>
      </c>
      <c r="L288" s="31">
        <v>0</v>
      </c>
      <c r="M288" s="36">
        <f t="shared" si="67"/>
        <v>0</v>
      </c>
      <c r="N288" s="31">
        <f t="shared" si="68"/>
        <v>6539014</v>
      </c>
      <c r="O288" s="36">
        <f t="shared" si="69"/>
        <v>0.68216762968694533</v>
      </c>
      <c r="P288" s="31">
        <v>1702835</v>
      </c>
      <c r="Q288" s="31">
        <v>13555046</v>
      </c>
      <c r="R288" s="31">
        <v>13555046</v>
      </c>
      <c r="S288" s="31">
        <v>4475035</v>
      </c>
      <c r="T288" s="36">
        <f t="shared" si="70"/>
        <v>0.33013794272627328</v>
      </c>
      <c r="U288" s="36">
        <f t="shared" si="71"/>
        <v>0.3685442218418109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12569295</v>
      </c>
      <c r="E289" s="31">
        <v>15071517</v>
      </c>
      <c r="F289" s="31">
        <v>3531158</v>
      </c>
      <c r="G289" s="36">
        <f t="shared" si="64"/>
        <v>0.28093524736272002</v>
      </c>
      <c r="H289" s="31">
        <v>2254050</v>
      </c>
      <c r="I289" s="36">
        <f t="shared" si="65"/>
        <v>0.17932986694957831</v>
      </c>
      <c r="J289" s="31">
        <v>949068</v>
      </c>
      <c r="K289" s="36">
        <f t="shared" si="66"/>
        <v>6.2970967023425709E-2</v>
      </c>
      <c r="L289" s="31">
        <v>0</v>
      </c>
      <c r="M289" s="36">
        <f t="shared" si="67"/>
        <v>0</v>
      </c>
      <c r="N289" s="31">
        <f t="shared" si="68"/>
        <v>6734276</v>
      </c>
      <c r="O289" s="36">
        <f t="shared" si="69"/>
        <v>0.44682137836556202</v>
      </c>
      <c r="P289" s="31">
        <v>2520284</v>
      </c>
      <c r="Q289" s="31">
        <v>12036373</v>
      </c>
      <c r="R289" s="31">
        <v>12036373</v>
      </c>
      <c r="S289" s="31">
        <v>7148691</v>
      </c>
      <c r="T289" s="36">
        <f t="shared" si="70"/>
        <v>0.59392401681137663</v>
      </c>
      <c r="U289" s="36">
        <f t="shared" si="71"/>
        <v>-0.62342815333510027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96768037</v>
      </c>
      <c r="E290" s="31">
        <v>99913203</v>
      </c>
      <c r="F290" s="31">
        <v>22046592</v>
      </c>
      <c r="G290" s="36">
        <f t="shared" si="64"/>
        <v>0.22782927796706262</v>
      </c>
      <c r="H290" s="31">
        <v>18221616</v>
      </c>
      <c r="I290" s="36">
        <f t="shared" si="65"/>
        <v>0.18830201133458974</v>
      </c>
      <c r="J290" s="31">
        <v>33714029</v>
      </c>
      <c r="K290" s="36">
        <f t="shared" si="66"/>
        <v>0.33743317187018818</v>
      </c>
      <c r="L290" s="31">
        <v>0</v>
      </c>
      <c r="M290" s="36">
        <f t="shared" si="67"/>
        <v>0</v>
      </c>
      <c r="N290" s="31">
        <f t="shared" si="68"/>
        <v>73982237</v>
      </c>
      <c r="O290" s="36">
        <f t="shared" si="69"/>
        <v>0.74046507146808216</v>
      </c>
      <c r="P290" s="31">
        <v>34641088</v>
      </c>
      <c r="Q290" s="31">
        <v>85780074</v>
      </c>
      <c r="R290" s="31">
        <v>85780074</v>
      </c>
      <c r="S290" s="31">
        <v>73212601</v>
      </c>
      <c r="T290" s="36">
        <f t="shared" si="70"/>
        <v>0.85349193100486254</v>
      </c>
      <c r="U290" s="36">
        <f t="shared" si="71"/>
        <v>-2.676183265375498E-2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167188861</v>
      </c>
      <c r="E292" s="32">
        <f>SUM(E286:E291)</f>
        <v>166877690</v>
      </c>
      <c r="F292" s="32">
        <f>SUM(F286:F291)</f>
        <v>35950077</v>
      </c>
      <c r="G292" s="37">
        <f t="shared" si="64"/>
        <v>0.21502674750562478</v>
      </c>
      <c r="H292" s="32">
        <f>SUM(H286:H291)</f>
        <v>30869805</v>
      </c>
      <c r="I292" s="37">
        <f t="shared" si="65"/>
        <v>0.18464032122331403</v>
      </c>
      <c r="J292" s="32">
        <f>SUM(J286:J291)</f>
        <v>46204304</v>
      </c>
      <c r="K292" s="37">
        <f t="shared" si="66"/>
        <v>0.27687526115683886</v>
      </c>
      <c r="L292" s="32">
        <f>SUM(L286:L291)</f>
        <v>0</v>
      </c>
      <c r="M292" s="37">
        <f t="shared" si="67"/>
        <v>0</v>
      </c>
      <c r="N292" s="32">
        <f t="shared" si="68"/>
        <v>113024186</v>
      </c>
      <c r="O292" s="37">
        <f t="shared" si="69"/>
        <v>0.67728757510965065</v>
      </c>
      <c r="P292" s="32">
        <f>SUM(P286:P291)</f>
        <v>46112299</v>
      </c>
      <c r="Q292" s="32">
        <f>SUM(Q286:Q291)</f>
        <v>152598614</v>
      </c>
      <c r="R292" s="32">
        <f>SUM(R286:R291)</f>
        <v>152608614</v>
      </c>
      <c r="S292" s="32">
        <f>SUM(S286:S291)</f>
        <v>105850516</v>
      </c>
      <c r="T292" s="37">
        <f t="shared" si="70"/>
        <v>0.6936077409103526</v>
      </c>
      <c r="U292" s="37">
        <f t="shared" si="71"/>
        <v>1.9952377564171897E-3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448092823</v>
      </c>
      <c r="E293" s="31">
        <v>451394823</v>
      </c>
      <c r="F293" s="31">
        <v>91169201</v>
      </c>
      <c r="G293" s="36">
        <f t="shared" si="64"/>
        <v>0.20346052496359665</v>
      </c>
      <c r="H293" s="31">
        <v>109282903</v>
      </c>
      <c r="I293" s="36">
        <f t="shared" si="65"/>
        <v>0.24388451988216736</v>
      </c>
      <c r="J293" s="31">
        <v>111160647</v>
      </c>
      <c r="K293" s="36">
        <f t="shared" si="66"/>
        <v>0.24626034977809216</v>
      </c>
      <c r="L293" s="31">
        <v>0</v>
      </c>
      <c r="M293" s="36">
        <f t="shared" si="67"/>
        <v>0</v>
      </c>
      <c r="N293" s="31">
        <f t="shared" si="68"/>
        <v>311612751</v>
      </c>
      <c r="O293" s="36">
        <f t="shared" si="69"/>
        <v>0.69033301917155576</v>
      </c>
      <c r="P293" s="31">
        <v>101314982</v>
      </c>
      <c r="Q293" s="31">
        <v>398115331</v>
      </c>
      <c r="R293" s="31">
        <v>398115331</v>
      </c>
      <c r="S293" s="31">
        <v>307304672</v>
      </c>
      <c r="T293" s="36">
        <f t="shared" si="70"/>
        <v>0.7718986134698741</v>
      </c>
      <c r="U293" s="36">
        <f t="shared" si="71"/>
        <v>9.7178766709942188E-2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61107786</v>
      </c>
      <c r="E294" s="31">
        <v>61107786</v>
      </c>
      <c r="F294" s="31">
        <v>8058103</v>
      </c>
      <c r="G294" s="36">
        <f t="shared" si="64"/>
        <v>0.13186704227837676</v>
      </c>
      <c r="H294" s="31">
        <v>9388959</v>
      </c>
      <c r="I294" s="36">
        <f t="shared" si="65"/>
        <v>0.15364587092060578</v>
      </c>
      <c r="J294" s="31">
        <v>5189318</v>
      </c>
      <c r="K294" s="36">
        <f t="shared" si="66"/>
        <v>8.4920733341574503E-2</v>
      </c>
      <c r="L294" s="31">
        <v>0</v>
      </c>
      <c r="M294" s="36">
        <f t="shared" si="67"/>
        <v>0</v>
      </c>
      <c r="N294" s="31">
        <f t="shared" si="68"/>
        <v>22636380</v>
      </c>
      <c r="O294" s="36">
        <f t="shared" si="69"/>
        <v>0.37043364654055705</v>
      </c>
      <c r="P294" s="31">
        <v>9117282</v>
      </c>
      <c r="Q294" s="31">
        <v>48870429</v>
      </c>
      <c r="R294" s="31">
        <v>57648854</v>
      </c>
      <c r="S294" s="31">
        <v>26837510</v>
      </c>
      <c r="T294" s="36">
        <f t="shared" si="70"/>
        <v>0.46553414574381652</v>
      </c>
      <c r="U294" s="36">
        <f t="shared" si="71"/>
        <v>-0.43082620456403564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15692349</v>
      </c>
      <c r="E295" s="31">
        <v>15692349</v>
      </c>
      <c r="F295" s="31">
        <v>2851108</v>
      </c>
      <c r="G295" s="36">
        <f t="shared" si="64"/>
        <v>0.18168777663560759</v>
      </c>
      <c r="H295" s="31">
        <v>3236697</v>
      </c>
      <c r="I295" s="36">
        <f t="shared" si="65"/>
        <v>0.20625955999321707</v>
      </c>
      <c r="J295" s="31">
        <v>3440805</v>
      </c>
      <c r="K295" s="36">
        <f t="shared" si="66"/>
        <v>0.21926640810754336</v>
      </c>
      <c r="L295" s="31">
        <v>0</v>
      </c>
      <c r="M295" s="36">
        <f t="shared" si="67"/>
        <v>0</v>
      </c>
      <c r="N295" s="31">
        <f t="shared" si="68"/>
        <v>9528610</v>
      </c>
      <c r="O295" s="36">
        <f t="shared" si="69"/>
        <v>0.60721374473636802</v>
      </c>
      <c r="P295" s="31">
        <v>3077802</v>
      </c>
      <c r="Q295" s="31">
        <v>13546944</v>
      </c>
      <c r="R295" s="31">
        <v>15079452</v>
      </c>
      <c r="S295" s="31">
        <v>9817002</v>
      </c>
      <c r="T295" s="36">
        <f t="shared" si="70"/>
        <v>0.65101848528713113</v>
      </c>
      <c r="U295" s="36">
        <f t="shared" si="71"/>
        <v>0.11794228478635072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83834143</v>
      </c>
      <c r="E296" s="31">
        <v>83834143</v>
      </c>
      <c r="F296" s="31">
        <v>21172765</v>
      </c>
      <c r="G296" s="36">
        <f t="shared" si="64"/>
        <v>0.2525553938089401</v>
      </c>
      <c r="H296" s="31">
        <v>18301128</v>
      </c>
      <c r="I296" s="36">
        <f t="shared" si="65"/>
        <v>0.21830160534950538</v>
      </c>
      <c r="J296" s="31">
        <v>21739954</v>
      </c>
      <c r="K296" s="36">
        <f t="shared" si="66"/>
        <v>0.25932100242260481</v>
      </c>
      <c r="L296" s="31">
        <v>0</v>
      </c>
      <c r="M296" s="36">
        <f t="shared" si="67"/>
        <v>0</v>
      </c>
      <c r="N296" s="31">
        <f t="shared" si="68"/>
        <v>61213847</v>
      </c>
      <c r="O296" s="36">
        <f t="shared" si="69"/>
        <v>0.73017800158105028</v>
      </c>
      <c r="P296" s="31">
        <v>21897248</v>
      </c>
      <c r="Q296" s="31">
        <v>81488391</v>
      </c>
      <c r="R296" s="31">
        <v>81488391</v>
      </c>
      <c r="S296" s="31">
        <v>91031298</v>
      </c>
      <c r="T296" s="36">
        <f t="shared" si="70"/>
        <v>1.1171075644382278</v>
      </c>
      <c r="U296" s="36">
        <f t="shared" si="71"/>
        <v>-7.183277094911622E-3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608727101</v>
      </c>
      <c r="E298" s="32">
        <f>SUM(E293:E297)</f>
        <v>612029101</v>
      </c>
      <c r="F298" s="32">
        <f>SUM(F293:F297)</f>
        <v>123251177</v>
      </c>
      <c r="G298" s="37">
        <f t="shared" si="64"/>
        <v>0.20247361551264331</v>
      </c>
      <c r="H298" s="32">
        <f>SUM(H293:H297)</f>
        <v>140209687</v>
      </c>
      <c r="I298" s="37">
        <f t="shared" si="65"/>
        <v>0.23033258543880733</v>
      </c>
      <c r="J298" s="32">
        <f>SUM(J293:J297)</f>
        <v>141530724</v>
      </c>
      <c r="K298" s="37">
        <f t="shared" si="66"/>
        <v>0.2312483569306617</v>
      </c>
      <c r="L298" s="32">
        <f>SUM(L293:L297)</f>
        <v>0</v>
      </c>
      <c r="M298" s="37">
        <f t="shared" si="67"/>
        <v>0</v>
      </c>
      <c r="N298" s="32">
        <f t="shared" si="68"/>
        <v>404991588</v>
      </c>
      <c r="O298" s="37">
        <f t="shared" si="69"/>
        <v>0.66171949558980203</v>
      </c>
      <c r="P298" s="32">
        <f>SUM(P293:P297)</f>
        <v>135407314</v>
      </c>
      <c r="Q298" s="32">
        <f>SUM(Q293:Q297)</f>
        <v>542021095</v>
      </c>
      <c r="R298" s="32">
        <f>SUM(R293:R297)</f>
        <v>552332028</v>
      </c>
      <c r="S298" s="32">
        <f>SUM(S293:S297)</f>
        <v>434990482</v>
      </c>
      <c r="T298" s="37">
        <f t="shared" si="70"/>
        <v>0.78755252266486342</v>
      </c>
      <c r="U298" s="37">
        <f t="shared" si="71"/>
        <v>4.5222150998431188E-2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1327305896</v>
      </c>
      <c r="E299" s="32">
        <f>SUM(E263:E266,E268:E274,E276:E284,E286:E291,E293:E297)</f>
        <v>1351160659</v>
      </c>
      <c r="F299" s="32">
        <f>SUM(F263:F266,F268:F274,F276:F284,F286:F291,F293:F297)</f>
        <v>259033615</v>
      </c>
      <c r="G299" s="37">
        <f t="shared" si="64"/>
        <v>0.19515743566018184</v>
      </c>
      <c r="H299" s="32">
        <f>SUM(H263:H266,H268:H274,H276:H284,H286:H291,H293:H297)</f>
        <v>289557689</v>
      </c>
      <c r="I299" s="37">
        <f t="shared" si="65"/>
        <v>0.21815445096161917</v>
      </c>
      <c r="J299" s="32">
        <f>SUM(J263:J266,J268:J274,J276:J284,J286:J291,J293:J297)</f>
        <v>315550354</v>
      </c>
      <c r="K299" s="37">
        <f t="shared" si="66"/>
        <v>0.2335402173665567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864141658</v>
      </c>
      <c r="O299" s="37">
        <f t="shared" si="69"/>
        <v>0.63955507603333794</v>
      </c>
      <c r="P299" s="32">
        <f>SUM(P263:P266,P268:P274,P276:P284,P286:P291,P293:P297)</f>
        <v>289167853</v>
      </c>
      <c r="Q299" s="32">
        <f>SUM(Q263:Q266,Q268:Q274,Q276:Q284,Q286:Q291,Q293:Q297)</f>
        <v>1179953511</v>
      </c>
      <c r="R299" s="32">
        <f>SUM(R263:R266,R268:R274,R276:R284,R286:R291,R293:R297)</f>
        <v>1230170002</v>
      </c>
      <c r="S299" s="32">
        <f>SUM(S263:S266,S268:S274,S276:S284,S286:S291,S293:S297)</f>
        <v>852533508</v>
      </c>
      <c r="T299" s="37">
        <f t="shared" si="70"/>
        <v>0.69302088866901179</v>
      </c>
      <c r="U299" s="37">
        <f t="shared" si="71"/>
        <v>9.123594039341576E-2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12542150517</v>
      </c>
      <c r="E302" s="31">
        <v>12670905916</v>
      </c>
      <c r="F302" s="31">
        <v>2511427458</v>
      </c>
      <c r="G302" s="36">
        <f t="shared" ref="G302:G339" si="72">IF(($D302     =0),0,($F302     /$D302     ))</f>
        <v>0.20023898250909503</v>
      </c>
      <c r="H302" s="31">
        <v>3264074825</v>
      </c>
      <c r="I302" s="36">
        <f t="shared" ref="I302:I339" si="73">IF(($D302     =0),0,($H302     /$D302     ))</f>
        <v>0.2602484175720724</v>
      </c>
      <c r="J302" s="31">
        <v>3553017494</v>
      </c>
      <c r="K302" s="36">
        <f t="shared" ref="K302:K339" si="74">IF(($E302     =0),0,($J302     /$E302     ))</f>
        <v>0.280407534990334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9328519777</v>
      </c>
      <c r="O302" s="36">
        <f t="shared" ref="O302:O339" si="77">IF(($E302     =0),0,($N302     /$E302     ))</f>
        <v>0.73621569277225463</v>
      </c>
      <c r="P302" s="31">
        <v>3061889426</v>
      </c>
      <c r="Q302" s="31">
        <v>11089269670</v>
      </c>
      <c r="R302" s="31">
        <v>11257095116</v>
      </c>
      <c r="S302" s="31">
        <v>8100023927</v>
      </c>
      <c r="T302" s="36">
        <f t="shared" ref="T302:T339" si="78">IF(($R302     =0),0,($S302     /$R302     ))</f>
        <v>0.71954832428192128</v>
      </c>
      <c r="U302" s="36">
        <f t="shared" ref="U302:U339" si="79">IF(($P302     =0),0,(($J302     /$P302     )-1))</f>
        <v>0.16040032792484005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12542150517</v>
      </c>
      <c r="E303" s="32">
        <f>E302</f>
        <v>12670905916</v>
      </c>
      <c r="F303" s="32">
        <f>F302</f>
        <v>2511427458</v>
      </c>
      <c r="G303" s="37">
        <f t="shared" si="72"/>
        <v>0.20023898250909503</v>
      </c>
      <c r="H303" s="32">
        <f>H302</f>
        <v>3264074825</v>
      </c>
      <c r="I303" s="37">
        <f t="shared" si="73"/>
        <v>0.2602484175720724</v>
      </c>
      <c r="J303" s="32">
        <f>J302</f>
        <v>3553017494</v>
      </c>
      <c r="K303" s="37">
        <f t="shared" si="74"/>
        <v>0.280407534990334</v>
      </c>
      <c r="L303" s="32">
        <f>L302</f>
        <v>0</v>
      </c>
      <c r="M303" s="37">
        <f t="shared" si="75"/>
        <v>0</v>
      </c>
      <c r="N303" s="32">
        <f t="shared" si="76"/>
        <v>9328519777</v>
      </c>
      <c r="O303" s="37">
        <f t="shared" si="77"/>
        <v>0.73621569277225463</v>
      </c>
      <c r="P303" s="32">
        <f>P302</f>
        <v>3061889426</v>
      </c>
      <c r="Q303" s="32">
        <f>Q302</f>
        <v>11089269670</v>
      </c>
      <c r="R303" s="32">
        <f>R302</f>
        <v>11257095116</v>
      </c>
      <c r="S303" s="32">
        <f>S302</f>
        <v>8100023927</v>
      </c>
      <c r="T303" s="37">
        <f t="shared" si="78"/>
        <v>0.71954832428192128</v>
      </c>
      <c r="U303" s="37">
        <f t="shared" si="79"/>
        <v>0.16040032792484005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57455382</v>
      </c>
      <c r="E304" s="31">
        <v>55611061</v>
      </c>
      <c r="F304" s="31">
        <v>10392009</v>
      </c>
      <c r="G304" s="36">
        <f t="shared" si="72"/>
        <v>0.18087094086329458</v>
      </c>
      <c r="H304" s="31">
        <v>13161018</v>
      </c>
      <c r="I304" s="36">
        <f t="shared" si="73"/>
        <v>0.22906501605019353</v>
      </c>
      <c r="J304" s="31">
        <v>17081896</v>
      </c>
      <c r="K304" s="36">
        <f t="shared" si="74"/>
        <v>0.30716723782702149</v>
      </c>
      <c r="L304" s="31">
        <v>0</v>
      </c>
      <c r="M304" s="36">
        <f t="shared" si="75"/>
        <v>0</v>
      </c>
      <c r="N304" s="31">
        <f t="shared" si="76"/>
        <v>40634923</v>
      </c>
      <c r="O304" s="36">
        <f t="shared" si="77"/>
        <v>0.73069857451559861</v>
      </c>
      <c r="P304" s="31">
        <v>14882260</v>
      </c>
      <c r="Q304" s="31">
        <v>49753200</v>
      </c>
      <c r="R304" s="31">
        <v>52123241</v>
      </c>
      <c r="S304" s="31">
        <v>38064593</v>
      </c>
      <c r="T304" s="36">
        <f t="shared" si="78"/>
        <v>0.73028062472170518</v>
      </c>
      <c r="U304" s="36">
        <f t="shared" si="79"/>
        <v>0.14780255149419519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44584261</v>
      </c>
      <c r="E305" s="31">
        <v>44232093</v>
      </c>
      <c r="F305" s="31">
        <v>12810971</v>
      </c>
      <c r="G305" s="36">
        <f t="shared" si="72"/>
        <v>0.28734290336224255</v>
      </c>
      <c r="H305" s="31">
        <v>9529360</v>
      </c>
      <c r="I305" s="36">
        <f t="shared" si="73"/>
        <v>0.21373820685286227</v>
      </c>
      <c r="J305" s="31">
        <v>11259285</v>
      </c>
      <c r="K305" s="36">
        <f t="shared" si="74"/>
        <v>0.25455012947273375</v>
      </c>
      <c r="L305" s="31">
        <v>0</v>
      </c>
      <c r="M305" s="36">
        <f t="shared" si="75"/>
        <v>0</v>
      </c>
      <c r="N305" s="31">
        <f t="shared" si="76"/>
        <v>33599616</v>
      </c>
      <c r="O305" s="36">
        <f t="shared" si="77"/>
        <v>0.75962075771544435</v>
      </c>
      <c r="P305" s="31">
        <v>10341464</v>
      </c>
      <c r="Q305" s="31">
        <v>43248413</v>
      </c>
      <c r="R305" s="31">
        <v>44826905</v>
      </c>
      <c r="S305" s="31">
        <v>30929178</v>
      </c>
      <c r="T305" s="36">
        <f t="shared" si="78"/>
        <v>0.6899690710299986</v>
      </c>
      <c r="U305" s="36">
        <f t="shared" si="79"/>
        <v>8.8751553938591243E-2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57775217</v>
      </c>
      <c r="E306" s="31">
        <v>59887217</v>
      </c>
      <c r="F306" s="31">
        <v>11808000</v>
      </c>
      <c r="G306" s="36">
        <f t="shared" si="72"/>
        <v>0.20437828905082261</v>
      </c>
      <c r="H306" s="31">
        <v>14011838</v>
      </c>
      <c r="I306" s="36">
        <f t="shared" si="73"/>
        <v>0.24252332968303694</v>
      </c>
      <c r="J306" s="31">
        <v>17572260</v>
      </c>
      <c r="K306" s="36">
        <f t="shared" si="74"/>
        <v>0.29342255125997924</v>
      </c>
      <c r="L306" s="31">
        <v>0</v>
      </c>
      <c r="M306" s="36">
        <f t="shared" si="75"/>
        <v>0</v>
      </c>
      <c r="N306" s="31">
        <f t="shared" si="76"/>
        <v>43392098</v>
      </c>
      <c r="O306" s="36">
        <f t="shared" si="77"/>
        <v>0.72456360762264171</v>
      </c>
      <c r="P306" s="31">
        <v>16437353</v>
      </c>
      <c r="Q306" s="31">
        <v>49781348</v>
      </c>
      <c r="R306" s="31">
        <v>56762348</v>
      </c>
      <c r="S306" s="31">
        <v>42504126</v>
      </c>
      <c r="T306" s="36">
        <f t="shared" si="78"/>
        <v>0.7488084530964082</v>
      </c>
      <c r="U306" s="36">
        <f t="shared" si="79"/>
        <v>6.9044389324728783E-2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236802635</v>
      </c>
      <c r="E307" s="31">
        <v>251754875</v>
      </c>
      <c r="F307" s="31">
        <v>44595596</v>
      </c>
      <c r="G307" s="36">
        <f t="shared" si="72"/>
        <v>0.18832390104105048</v>
      </c>
      <c r="H307" s="31">
        <v>80447538</v>
      </c>
      <c r="I307" s="36">
        <f t="shared" si="73"/>
        <v>0.33972399842594658</v>
      </c>
      <c r="J307" s="31">
        <v>76899279</v>
      </c>
      <c r="K307" s="36">
        <f t="shared" si="74"/>
        <v>0.30545298874550098</v>
      </c>
      <c r="L307" s="31">
        <v>0</v>
      </c>
      <c r="M307" s="36">
        <f t="shared" si="75"/>
        <v>0</v>
      </c>
      <c r="N307" s="31">
        <f t="shared" si="76"/>
        <v>201942413</v>
      </c>
      <c r="O307" s="36">
        <f t="shared" si="77"/>
        <v>0.8021390370295709</v>
      </c>
      <c r="P307" s="31">
        <v>66507700</v>
      </c>
      <c r="Q307" s="31">
        <v>217450817</v>
      </c>
      <c r="R307" s="31">
        <v>221125819</v>
      </c>
      <c r="S307" s="31">
        <v>167258719</v>
      </c>
      <c r="T307" s="36">
        <f t="shared" si="78"/>
        <v>0.756396153811419</v>
      </c>
      <c r="U307" s="36">
        <f t="shared" si="79"/>
        <v>0.15624625419312355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124051206</v>
      </c>
      <c r="E308" s="31">
        <v>128222601</v>
      </c>
      <c r="F308" s="31">
        <v>29705001</v>
      </c>
      <c r="G308" s="36">
        <f t="shared" si="72"/>
        <v>0.23945757528548331</v>
      </c>
      <c r="H308" s="31">
        <v>37352575</v>
      </c>
      <c r="I308" s="36">
        <f t="shared" si="73"/>
        <v>0.30110610129820098</v>
      </c>
      <c r="J308" s="31">
        <v>38875721</v>
      </c>
      <c r="K308" s="36">
        <f t="shared" si="74"/>
        <v>0.30318930279693829</v>
      </c>
      <c r="L308" s="31">
        <v>0</v>
      </c>
      <c r="M308" s="36">
        <f t="shared" si="75"/>
        <v>0</v>
      </c>
      <c r="N308" s="31">
        <f t="shared" si="76"/>
        <v>105933297</v>
      </c>
      <c r="O308" s="36">
        <f t="shared" si="77"/>
        <v>0.82616712010076909</v>
      </c>
      <c r="P308" s="31">
        <v>38180873</v>
      </c>
      <c r="Q308" s="31">
        <v>118701507</v>
      </c>
      <c r="R308" s="31">
        <v>119282507</v>
      </c>
      <c r="S308" s="31">
        <v>96912360</v>
      </c>
      <c r="T308" s="36">
        <f t="shared" si="78"/>
        <v>0.81246079108649183</v>
      </c>
      <c r="U308" s="36">
        <f t="shared" si="79"/>
        <v>1.8198850508211351E-2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184775232</v>
      </c>
      <c r="E309" s="31">
        <v>184775232</v>
      </c>
      <c r="F309" s="31">
        <v>36620927</v>
      </c>
      <c r="G309" s="36">
        <f t="shared" si="72"/>
        <v>0.19819175223657681</v>
      </c>
      <c r="H309" s="31">
        <v>48519619</v>
      </c>
      <c r="I309" s="36">
        <f t="shared" si="73"/>
        <v>0.26258724437699527</v>
      </c>
      <c r="J309" s="31">
        <v>51829832</v>
      </c>
      <c r="K309" s="36">
        <f t="shared" si="74"/>
        <v>0.28050205343538681</v>
      </c>
      <c r="L309" s="31">
        <v>0</v>
      </c>
      <c r="M309" s="36">
        <f t="shared" si="75"/>
        <v>0</v>
      </c>
      <c r="N309" s="31">
        <f t="shared" si="76"/>
        <v>136970378</v>
      </c>
      <c r="O309" s="36">
        <f t="shared" si="77"/>
        <v>0.74128105004895894</v>
      </c>
      <c r="P309" s="31">
        <v>43484139</v>
      </c>
      <c r="Q309" s="31">
        <v>151258144</v>
      </c>
      <c r="R309" s="31">
        <v>176258144</v>
      </c>
      <c r="S309" s="31">
        <v>126264721</v>
      </c>
      <c r="T309" s="36">
        <f t="shared" si="78"/>
        <v>0.71636247911472395</v>
      </c>
      <c r="U309" s="36">
        <f t="shared" si="79"/>
        <v>0.19192499131694896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705443933</v>
      </c>
      <c r="E310" s="32">
        <f>SUM(E304:E309)</f>
        <v>724483079</v>
      </c>
      <c r="F310" s="32">
        <f>SUM(F304:F309)</f>
        <v>145932504</v>
      </c>
      <c r="G310" s="37">
        <f t="shared" si="72"/>
        <v>0.20686619754372457</v>
      </c>
      <c r="H310" s="32">
        <f>SUM(H304:H309)</f>
        <v>203021948</v>
      </c>
      <c r="I310" s="37">
        <f t="shared" si="73"/>
        <v>0.2877931732102656</v>
      </c>
      <c r="J310" s="32">
        <f>SUM(J304:J309)</f>
        <v>213518273</v>
      </c>
      <c r="K310" s="37">
        <f t="shared" si="74"/>
        <v>0.29471809513442065</v>
      </c>
      <c r="L310" s="32">
        <f>SUM(L304:L309)</f>
        <v>0</v>
      </c>
      <c r="M310" s="37">
        <f t="shared" si="75"/>
        <v>0</v>
      </c>
      <c r="N310" s="32">
        <f t="shared" si="76"/>
        <v>562472725</v>
      </c>
      <c r="O310" s="37">
        <f t="shared" si="77"/>
        <v>0.77637800150747205</v>
      </c>
      <c r="P310" s="32">
        <f>SUM(P304:P309)</f>
        <v>189833789</v>
      </c>
      <c r="Q310" s="32">
        <f>SUM(Q304:Q309)</f>
        <v>630193429</v>
      </c>
      <c r="R310" s="32">
        <f>SUM(R304:R309)</f>
        <v>670378964</v>
      </c>
      <c r="S310" s="32">
        <f>SUM(S304:S309)</f>
        <v>501933697</v>
      </c>
      <c r="T310" s="37">
        <f t="shared" si="78"/>
        <v>0.74873127582207366</v>
      </c>
      <c r="U310" s="37">
        <f t="shared" si="79"/>
        <v>0.12476432211970434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69981072</v>
      </c>
      <c r="E311" s="31">
        <v>69981072</v>
      </c>
      <c r="F311" s="31">
        <v>6401210</v>
      </c>
      <c r="G311" s="36">
        <f t="shared" si="72"/>
        <v>9.1470590790606918E-2</v>
      </c>
      <c r="H311" s="31">
        <v>26977487</v>
      </c>
      <c r="I311" s="36">
        <f t="shared" si="73"/>
        <v>0.38549690979297946</v>
      </c>
      <c r="J311" s="31">
        <v>19269669</v>
      </c>
      <c r="K311" s="36">
        <f t="shared" si="74"/>
        <v>0.27535544182575539</v>
      </c>
      <c r="L311" s="31">
        <v>0</v>
      </c>
      <c r="M311" s="36">
        <f t="shared" si="75"/>
        <v>0</v>
      </c>
      <c r="N311" s="31">
        <f t="shared" si="76"/>
        <v>52648366</v>
      </c>
      <c r="O311" s="36">
        <f t="shared" si="77"/>
        <v>0.75232294240934172</v>
      </c>
      <c r="P311" s="31">
        <v>29264581</v>
      </c>
      <c r="Q311" s="31">
        <v>60764197</v>
      </c>
      <c r="R311" s="31">
        <v>61064197</v>
      </c>
      <c r="S311" s="31">
        <v>58890779</v>
      </c>
      <c r="T311" s="36">
        <f t="shared" si="78"/>
        <v>0.96440765445585075</v>
      </c>
      <c r="U311" s="36">
        <f t="shared" si="79"/>
        <v>-0.34153613885672918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327475594</v>
      </c>
      <c r="E312" s="31">
        <v>327475594</v>
      </c>
      <c r="F312" s="31">
        <v>64395793</v>
      </c>
      <c r="G312" s="36">
        <f t="shared" si="72"/>
        <v>0.19664302983140783</v>
      </c>
      <c r="H312" s="31">
        <v>81861948</v>
      </c>
      <c r="I312" s="36">
        <f t="shared" si="73"/>
        <v>0.24997877551754286</v>
      </c>
      <c r="J312" s="31">
        <v>108237486</v>
      </c>
      <c r="K312" s="36">
        <f t="shared" si="74"/>
        <v>0.33052077157236948</v>
      </c>
      <c r="L312" s="31">
        <v>0</v>
      </c>
      <c r="M312" s="36">
        <f t="shared" si="75"/>
        <v>0</v>
      </c>
      <c r="N312" s="31">
        <f t="shared" si="76"/>
        <v>254495227</v>
      </c>
      <c r="O312" s="36">
        <f t="shared" si="77"/>
        <v>0.77714257692132016</v>
      </c>
      <c r="P312" s="31">
        <v>87080739</v>
      </c>
      <c r="Q312" s="31">
        <v>275796409</v>
      </c>
      <c r="R312" s="31">
        <v>275796409</v>
      </c>
      <c r="S312" s="31">
        <v>214986616</v>
      </c>
      <c r="T312" s="36">
        <f t="shared" si="78"/>
        <v>0.77951202040487777</v>
      </c>
      <c r="U312" s="36">
        <f t="shared" si="79"/>
        <v>0.24295552889141181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236746834</v>
      </c>
      <c r="E313" s="31">
        <v>249246834</v>
      </c>
      <c r="F313" s="31">
        <v>26587010</v>
      </c>
      <c r="G313" s="36">
        <f t="shared" si="72"/>
        <v>0.11230143842176998</v>
      </c>
      <c r="H313" s="31">
        <v>65272099</v>
      </c>
      <c r="I313" s="36">
        <f t="shared" si="73"/>
        <v>0.27570421068439716</v>
      </c>
      <c r="J313" s="31">
        <v>87739824</v>
      </c>
      <c r="K313" s="36">
        <f t="shared" si="74"/>
        <v>0.35201981341917465</v>
      </c>
      <c r="L313" s="31">
        <v>0</v>
      </c>
      <c r="M313" s="36">
        <f t="shared" si="75"/>
        <v>0</v>
      </c>
      <c r="N313" s="31">
        <f t="shared" si="76"/>
        <v>179598933</v>
      </c>
      <c r="O313" s="36">
        <f t="shared" si="77"/>
        <v>0.72056655692565386</v>
      </c>
      <c r="P313" s="31">
        <v>66728961</v>
      </c>
      <c r="Q313" s="31">
        <v>215224734</v>
      </c>
      <c r="R313" s="31">
        <v>215224734</v>
      </c>
      <c r="S313" s="31">
        <v>175074481</v>
      </c>
      <c r="T313" s="36">
        <f t="shared" si="78"/>
        <v>0.81344963353514932</v>
      </c>
      <c r="U313" s="36">
        <f t="shared" si="79"/>
        <v>0.31486872693851775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157698300</v>
      </c>
      <c r="E314" s="31">
        <v>157848300</v>
      </c>
      <c r="F314" s="31">
        <v>26904961</v>
      </c>
      <c r="G314" s="36">
        <f t="shared" si="72"/>
        <v>0.17061034266063743</v>
      </c>
      <c r="H314" s="31">
        <v>38492417</v>
      </c>
      <c r="I314" s="36">
        <f t="shared" si="73"/>
        <v>0.2440889787651484</v>
      </c>
      <c r="J314" s="31">
        <v>69980104</v>
      </c>
      <c r="K314" s="36">
        <f t="shared" si="74"/>
        <v>0.44333771095412494</v>
      </c>
      <c r="L314" s="31">
        <v>0</v>
      </c>
      <c r="M314" s="36">
        <f t="shared" si="75"/>
        <v>0</v>
      </c>
      <c r="N314" s="31">
        <f t="shared" si="76"/>
        <v>135377482</v>
      </c>
      <c r="O314" s="36">
        <f t="shared" si="77"/>
        <v>0.85764295212555341</v>
      </c>
      <c r="P314" s="31">
        <v>63449314</v>
      </c>
      <c r="Q314" s="31">
        <v>143377000</v>
      </c>
      <c r="R314" s="31">
        <v>145078800</v>
      </c>
      <c r="S314" s="31">
        <v>110160755</v>
      </c>
      <c r="T314" s="36">
        <f t="shared" si="78"/>
        <v>0.75931669547859504</v>
      </c>
      <c r="U314" s="36">
        <f t="shared" si="79"/>
        <v>0.10292924522399094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81603813</v>
      </c>
      <c r="E315" s="31">
        <v>89689427</v>
      </c>
      <c r="F315" s="31">
        <v>22992733</v>
      </c>
      <c r="G315" s="36">
        <f t="shared" si="72"/>
        <v>0.28176052263636259</v>
      </c>
      <c r="H315" s="31">
        <v>22427293</v>
      </c>
      <c r="I315" s="36">
        <f t="shared" si="73"/>
        <v>0.27483143465367238</v>
      </c>
      <c r="J315" s="31">
        <v>26180167</v>
      </c>
      <c r="K315" s="36">
        <f t="shared" si="74"/>
        <v>0.29189802940763576</v>
      </c>
      <c r="L315" s="31">
        <v>0</v>
      </c>
      <c r="M315" s="36">
        <f t="shared" si="75"/>
        <v>0</v>
      </c>
      <c r="N315" s="31">
        <f t="shared" si="76"/>
        <v>71600193</v>
      </c>
      <c r="O315" s="36">
        <f t="shared" si="77"/>
        <v>0.79831252573394185</v>
      </c>
      <c r="P315" s="31">
        <v>27267662</v>
      </c>
      <c r="Q315" s="31">
        <v>75657320</v>
      </c>
      <c r="R315" s="31">
        <v>76080892</v>
      </c>
      <c r="S315" s="31">
        <v>70089929</v>
      </c>
      <c r="T315" s="36">
        <f t="shared" si="78"/>
        <v>0.92125535278950199</v>
      </c>
      <c r="U315" s="36">
        <f t="shared" si="79"/>
        <v>-3.988222385916329E-2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873505613</v>
      </c>
      <c r="E317" s="32">
        <f>SUM(E311:E316)</f>
        <v>894241227</v>
      </c>
      <c r="F317" s="32">
        <f>SUM(F311:F316)</f>
        <v>147281707</v>
      </c>
      <c r="G317" s="37">
        <f t="shared" si="72"/>
        <v>0.16860991481688395</v>
      </c>
      <c r="H317" s="32">
        <f>SUM(H311:H316)</f>
        <v>235031244</v>
      </c>
      <c r="I317" s="37">
        <f t="shared" si="73"/>
        <v>0.2690666671194018</v>
      </c>
      <c r="J317" s="32">
        <f>SUM(J311:J316)</f>
        <v>311407250</v>
      </c>
      <c r="K317" s="37">
        <f t="shared" si="74"/>
        <v>0.34823629306905124</v>
      </c>
      <c r="L317" s="32">
        <f>SUM(L311:L316)</f>
        <v>0</v>
      </c>
      <c r="M317" s="37">
        <f t="shared" si="75"/>
        <v>0</v>
      </c>
      <c r="N317" s="32">
        <f t="shared" si="76"/>
        <v>693720201</v>
      </c>
      <c r="O317" s="37">
        <f t="shared" si="77"/>
        <v>0.77576405566459083</v>
      </c>
      <c r="P317" s="32">
        <f>SUM(P311:P316)</f>
        <v>273791257</v>
      </c>
      <c r="Q317" s="32">
        <f>SUM(Q311:Q316)</f>
        <v>770819660</v>
      </c>
      <c r="R317" s="32">
        <f>SUM(R311:R316)</f>
        <v>773245032</v>
      </c>
      <c r="S317" s="32">
        <f>SUM(S311:S316)</f>
        <v>629202560</v>
      </c>
      <c r="T317" s="37">
        <f t="shared" si="78"/>
        <v>0.81371691244179889</v>
      </c>
      <c r="U317" s="37">
        <f t="shared" si="79"/>
        <v>0.13738931407879096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129757280</v>
      </c>
      <c r="E318" s="31">
        <v>141489000</v>
      </c>
      <c r="F318" s="31">
        <v>32991940</v>
      </c>
      <c r="G318" s="36">
        <f t="shared" si="72"/>
        <v>0.25425887472363784</v>
      </c>
      <c r="H318" s="31">
        <v>37140210</v>
      </c>
      <c r="I318" s="36">
        <f t="shared" si="73"/>
        <v>0.2862283333929318</v>
      </c>
      <c r="J318" s="31">
        <v>45267706</v>
      </c>
      <c r="K318" s="36">
        <f t="shared" si="74"/>
        <v>0.31993798811215007</v>
      </c>
      <c r="L318" s="31">
        <v>0</v>
      </c>
      <c r="M318" s="36">
        <f t="shared" si="75"/>
        <v>0</v>
      </c>
      <c r="N318" s="31">
        <f t="shared" si="76"/>
        <v>115399856</v>
      </c>
      <c r="O318" s="36">
        <f t="shared" si="77"/>
        <v>0.81561008983030481</v>
      </c>
      <c r="P318" s="31">
        <v>26768477</v>
      </c>
      <c r="Q318" s="31">
        <v>111355413</v>
      </c>
      <c r="R318" s="31">
        <v>121470173</v>
      </c>
      <c r="S318" s="31">
        <v>83484036</v>
      </c>
      <c r="T318" s="36">
        <f t="shared" si="78"/>
        <v>0.68728012760795198</v>
      </c>
      <c r="U318" s="36">
        <f t="shared" si="79"/>
        <v>0.69108261183480857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225763200</v>
      </c>
      <c r="E319" s="31">
        <v>233263200</v>
      </c>
      <c r="F319" s="31">
        <v>51174620</v>
      </c>
      <c r="G319" s="36">
        <f t="shared" si="72"/>
        <v>0.22667387776218623</v>
      </c>
      <c r="H319" s="31">
        <v>61665739</v>
      </c>
      <c r="I319" s="36">
        <f t="shared" si="73"/>
        <v>0.27314344853368483</v>
      </c>
      <c r="J319" s="31">
        <v>75509721</v>
      </c>
      <c r="K319" s="36">
        <f t="shared" si="74"/>
        <v>0.32371038809379277</v>
      </c>
      <c r="L319" s="31">
        <v>0</v>
      </c>
      <c r="M319" s="36">
        <f t="shared" si="75"/>
        <v>0</v>
      </c>
      <c r="N319" s="31">
        <f t="shared" si="76"/>
        <v>188350080</v>
      </c>
      <c r="O319" s="36">
        <f t="shared" si="77"/>
        <v>0.80745732717376761</v>
      </c>
      <c r="P319" s="31">
        <v>67417355</v>
      </c>
      <c r="Q319" s="31">
        <v>189693282</v>
      </c>
      <c r="R319" s="31">
        <v>213241577</v>
      </c>
      <c r="S319" s="31">
        <v>169585460</v>
      </c>
      <c r="T319" s="36">
        <f t="shared" si="78"/>
        <v>0.79527389726629161</v>
      </c>
      <c r="U319" s="36">
        <f t="shared" si="79"/>
        <v>0.12003386961710372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50951802</v>
      </c>
      <c r="E320" s="31">
        <v>52397093</v>
      </c>
      <c r="F320" s="31">
        <v>12231633</v>
      </c>
      <c r="G320" s="36">
        <f t="shared" si="72"/>
        <v>0.24006281465766413</v>
      </c>
      <c r="H320" s="31">
        <v>14061905</v>
      </c>
      <c r="I320" s="36">
        <f t="shared" si="73"/>
        <v>0.27598444898965496</v>
      </c>
      <c r="J320" s="31">
        <v>15460950</v>
      </c>
      <c r="K320" s="36">
        <f t="shared" si="74"/>
        <v>0.29507266748557981</v>
      </c>
      <c r="L320" s="31">
        <v>0</v>
      </c>
      <c r="M320" s="36">
        <f t="shared" si="75"/>
        <v>0</v>
      </c>
      <c r="N320" s="31">
        <f t="shared" si="76"/>
        <v>41754488</v>
      </c>
      <c r="O320" s="36">
        <f t="shared" si="77"/>
        <v>0.79688558294636691</v>
      </c>
      <c r="P320" s="31">
        <v>14763946</v>
      </c>
      <c r="Q320" s="31">
        <v>48412505</v>
      </c>
      <c r="R320" s="31">
        <v>48762505</v>
      </c>
      <c r="S320" s="31">
        <v>36127906</v>
      </c>
      <c r="T320" s="36">
        <f t="shared" si="78"/>
        <v>0.74089520216403981</v>
      </c>
      <c r="U320" s="36">
        <f t="shared" si="79"/>
        <v>4.7209871940739889E-2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39664633</v>
      </c>
      <c r="E321" s="31">
        <v>41239649</v>
      </c>
      <c r="F321" s="31">
        <v>9787389</v>
      </c>
      <c r="G321" s="36">
        <f t="shared" si="72"/>
        <v>0.24675354994460683</v>
      </c>
      <c r="H321" s="31">
        <v>10173512</v>
      </c>
      <c r="I321" s="36">
        <f t="shared" si="73"/>
        <v>0.25648824230896072</v>
      </c>
      <c r="J321" s="31">
        <v>10936956</v>
      </c>
      <c r="K321" s="36">
        <f t="shared" si="74"/>
        <v>0.26520487601628229</v>
      </c>
      <c r="L321" s="31">
        <v>0</v>
      </c>
      <c r="M321" s="36">
        <f t="shared" si="75"/>
        <v>0</v>
      </c>
      <c r="N321" s="31">
        <f t="shared" si="76"/>
        <v>30897857</v>
      </c>
      <c r="O321" s="36">
        <f t="shared" si="77"/>
        <v>0.74922696359515573</v>
      </c>
      <c r="P321" s="31">
        <v>11022791</v>
      </c>
      <c r="Q321" s="31">
        <v>34356751</v>
      </c>
      <c r="R321" s="31">
        <v>34632018</v>
      </c>
      <c r="S321" s="31">
        <v>25748426</v>
      </c>
      <c r="T321" s="36">
        <f t="shared" si="78"/>
        <v>0.74348615780922733</v>
      </c>
      <c r="U321" s="36">
        <f t="shared" si="79"/>
        <v>-7.787047763129995E-3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446136915</v>
      </c>
      <c r="E323" s="32">
        <f>SUM(E318:E322)</f>
        <v>468388942</v>
      </c>
      <c r="F323" s="32">
        <f>SUM(F318:F322)</f>
        <v>106185582</v>
      </c>
      <c r="G323" s="37">
        <f t="shared" si="72"/>
        <v>0.23801119887153924</v>
      </c>
      <c r="H323" s="32">
        <f>SUM(H318:H322)</f>
        <v>123041366</v>
      </c>
      <c r="I323" s="37">
        <f t="shared" si="73"/>
        <v>0.27579283816942157</v>
      </c>
      <c r="J323" s="32">
        <f>SUM(J318:J322)</f>
        <v>147175333</v>
      </c>
      <c r="K323" s="37">
        <f t="shared" si="74"/>
        <v>0.31421607088239073</v>
      </c>
      <c r="L323" s="32">
        <f>SUM(L318:L322)</f>
        <v>0</v>
      </c>
      <c r="M323" s="37">
        <f t="shared" si="75"/>
        <v>0</v>
      </c>
      <c r="N323" s="32">
        <f t="shared" si="76"/>
        <v>376402281</v>
      </c>
      <c r="O323" s="37">
        <f t="shared" si="77"/>
        <v>0.80361051948147832</v>
      </c>
      <c r="P323" s="32">
        <f>SUM(P318:P322)</f>
        <v>119972569</v>
      </c>
      <c r="Q323" s="32">
        <f>SUM(Q318:Q322)</f>
        <v>383817951</v>
      </c>
      <c r="R323" s="32">
        <f>SUM(R318:R322)</f>
        <v>418106273</v>
      </c>
      <c r="S323" s="32">
        <f>SUM(S318:S322)</f>
        <v>314945828</v>
      </c>
      <c r="T323" s="37">
        <f t="shared" si="78"/>
        <v>0.75326740672938908</v>
      </c>
      <c r="U323" s="37">
        <f t="shared" si="79"/>
        <v>0.22674153122452512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40775900</v>
      </c>
      <c r="E324" s="31">
        <v>40775900</v>
      </c>
      <c r="F324" s="31">
        <v>7452984</v>
      </c>
      <c r="G324" s="36">
        <f t="shared" si="72"/>
        <v>0.1827791416007985</v>
      </c>
      <c r="H324" s="31">
        <v>8586439</v>
      </c>
      <c r="I324" s="36">
        <f t="shared" si="73"/>
        <v>0.21057632081695316</v>
      </c>
      <c r="J324" s="31">
        <v>9395150</v>
      </c>
      <c r="K324" s="36">
        <f t="shared" si="74"/>
        <v>0.2304093839743574</v>
      </c>
      <c r="L324" s="31">
        <v>0</v>
      </c>
      <c r="M324" s="36">
        <f t="shared" si="75"/>
        <v>0</v>
      </c>
      <c r="N324" s="31">
        <f t="shared" si="76"/>
        <v>25434573</v>
      </c>
      <c r="O324" s="36">
        <f t="shared" si="77"/>
        <v>0.62376484639210905</v>
      </c>
      <c r="P324" s="31">
        <v>8492790</v>
      </c>
      <c r="Q324" s="31">
        <v>35676110</v>
      </c>
      <c r="R324" s="31">
        <v>35676110</v>
      </c>
      <c r="S324" s="31">
        <v>20299200</v>
      </c>
      <c r="T324" s="36">
        <f t="shared" si="78"/>
        <v>0.56898580030165846</v>
      </c>
      <c r="U324" s="36">
        <f t="shared" si="79"/>
        <v>0.10625012510611942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79173592</v>
      </c>
      <c r="E325" s="31">
        <v>79173592</v>
      </c>
      <c r="F325" s="31">
        <v>23063218</v>
      </c>
      <c r="G325" s="36">
        <f t="shared" si="72"/>
        <v>0.2912993766911573</v>
      </c>
      <c r="H325" s="31">
        <v>21699709</v>
      </c>
      <c r="I325" s="36">
        <f t="shared" si="73"/>
        <v>0.27407761163596062</v>
      </c>
      <c r="J325" s="31">
        <v>20413586</v>
      </c>
      <c r="K325" s="36">
        <f t="shared" si="74"/>
        <v>0.25783326844637794</v>
      </c>
      <c r="L325" s="31">
        <v>0</v>
      </c>
      <c r="M325" s="36">
        <f t="shared" si="75"/>
        <v>0</v>
      </c>
      <c r="N325" s="31">
        <f t="shared" si="76"/>
        <v>65176513</v>
      </c>
      <c r="O325" s="36">
        <f t="shared" si="77"/>
        <v>0.82321025677349591</v>
      </c>
      <c r="P325" s="31">
        <v>30259493</v>
      </c>
      <c r="Q325" s="31">
        <v>72192346</v>
      </c>
      <c r="R325" s="31">
        <v>72192346</v>
      </c>
      <c r="S325" s="31">
        <v>57503339</v>
      </c>
      <c r="T325" s="36">
        <f t="shared" si="78"/>
        <v>0.79652957946539094</v>
      </c>
      <c r="U325" s="36">
        <f t="shared" si="79"/>
        <v>-0.32538241800680534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236888963</v>
      </c>
      <c r="E326" s="31">
        <v>248574623</v>
      </c>
      <c r="F326" s="31">
        <v>30548305</v>
      </c>
      <c r="G326" s="36">
        <f t="shared" si="72"/>
        <v>0.12895621903668006</v>
      </c>
      <c r="H326" s="31">
        <v>51856954</v>
      </c>
      <c r="I326" s="36">
        <f t="shared" si="73"/>
        <v>0.21890827391565726</v>
      </c>
      <c r="J326" s="31">
        <v>55644639</v>
      </c>
      <c r="K326" s="36">
        <f t="shared" si="74"/>
        <v>0.22385486631111173</v>
      </c>
      <c r="L326" s="31">
        <v>0</v>
      </c>
      <c r="M326" s="36">
        <f t="shared" si="75"/>
        <v>0</v>
      </c>
      <c r="N326" s="31">
        <f t="shared" si="76"/>
        <v>138049898</v>
      </c>
      <c r="O326" s="36">
        <f t="shared" si="77"/>
        <v>0.5553660157819087</v>
      </c>
      <c r="P326" s="31">
        <v>54275786</v>
      </c>
      <c r="Q326" s="31">
        <v>214185956</v>
      </c>
      <c r="R326" s="31">
        <v>207726823</v>
      </c>
      <c r="S326" s="31">
        <v>157770016</v>
      </c>
      <c r="T326" s="36">
        <f t="shared" si="78"/>
        <v>0.75950719180834914</v>
      </c>
      <c r="U326" s="36">
        <f t="shared" si="79"/>
        <v>2.5220325689986334E-2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579511275</v>
      </c>
      <c r="E327" s="31">
        <v>591167548</v>
      </c>
      <c r="F327" s="31">
        <v>69984753</v>
      </c>
      <c r="G327" s="36">
        <f t="shared" si="72"/>
        <v>0.12076512747745935</v>
      </c>
      <c r="H327" s="31">
        <v>71795345</v>
      </c>
      <c r="I327" s="36">
        <f t="shared" si="73"/>
        <v>0.1238894704852809</v>
      </c>
      <c r="J327" s="31">
        <v>81867901</v>
      </c>
      <c r="K327" s="36">
        <f t="shared" si="74"/>
        <v>0.13848510676367506</v>
      </c>
      <c r="L327" s="31">
        <v>0</v>
      </c>
      <c r="M327" s="36">
        <f t="shared" si="75"/>
        <v>0</v>
      </c>
      <c r="N327" s="31">
        <f t="shared" si="76"/>
        <v>223647999</v>
      </c>
      <c r="O327" s="36">
        <f t="shared" si="77"/>
        <v>0.37831575795496813</v>
      </c>
      <c r="P327" s="31">
        <v>69723472</v>
      </c>
      <c r="Q327" s="31">
        <v>582000814</v>
      </c>
      <c r="R327" s="31">
        <v>582000814</v>
      </c>
      <c r="S327" s="31">
        <v>213762344</v>
      </c>
      <c r="T327" s="36">
        <f t="shared" si="78"/>
        <v>0.36728873715973875</v>
      </c>
      <c r="U327" s="36">
        <f t="shared" si="79"/>
        <v>0.17417992322585429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159805200</v>
      </c>
      <c r="E328" s="31">
        <v>173746400</v>
      </c>
      <c r="F328" s="31">
        <v>23526831</v>
      </c>
      <c r="G328" s="36">
        <f t="shared" si="72"/>
        <v>0.14722193645763718</v>
      </c>
      <c r="H328" s="31">
        <v>26279102</v>
      </c>
      <c r="I328" s="36">
        <f t="shared" si="73"/>
        <v>0.16444459879903783</v>
      </c>
      <c r="J328" s="31">
        <v>26348470</v>
      </c>
      <c r="K328" s="36">
        <f t="shared" si="74"/>
        <v>0.15164901258385785</v>
      </c>
      <c r="L328" s="31">
        <v>0</v>
      </c>
      <c r="M328" s="36">
        <f t="shared" si="75"/>
        <v>0</v>
      </c>
      <c r="N328" s="31">
        <f t="shared" si="76"/>
        <v>76154403</v>
      </c>
      <c r="O328" s="36">
        <f t="shared" si="77"/>
        <v>0.43830780378758927</v>
      </c>
      <c r="P328" s="31">
        <v>23641511</v>
      </c>
      <c r="Q328" s="31">
        <v>155424200</v>
      </c>
      <c r="R328" s="31">
        <v>150296800</v>
      </c>
      <c r="S328" s="31">
        <v>59463869</v>
      </c>
      <c r="T328" s="36">
        <f t="shared" si="78"/>
        <v>0.39564294782057902</v>
      </c>
      <c r="U328" s="36">
        <f t="shared" si="79"/>
        <v>0.11450025338904957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125579436</v>
      </c>
      <c r="E329" s="31">
        <v>116943042</v>
      </c>
      <c r="F329" s="31">
        <v>32704290</v>
      </c>
      <c r="G329" s="36">
        <f t="shared" si="72"/>
        <v>0.26042711324169349</v>
      </c>
      <c r="H329" s="31">
        <v>25820203</v>
      </c>
      <c r="I329" s="36">
        <f t="shared" si="73"/>
        <v>0.20560852813513195</v>
      </c>
      <c r="J329" s="31">
        <v>54066456</v>
      </c>
      <c r="K329" s="36">
        <f t="shared" si="74"/>
        <v>0.4623315340129428</v>
      </c>
      <c r="L329" s="31">
        <v>0</v>
      </c>
      <c r="M329" s="36">
        <f t="shared" si="75"/>
        <v>0</v>
      </c>
      <c r="N329" s="31">
        <f t="shared" si="76"/>
        <v>112590949</v>
      </c>
      <c r="O329" s="36">
        <f t="shared" si="77"/>
        <v>0.96278450666607429</v>
      </c>
      <c r="P329" s="31">
        <v>37659658</v>
      </c>
      <c r="Q329" s="31">
        <v>112685381</v>
      </c>
      <c r="R329" s="31">
        <v>114636297</v>
      </c>
      <c r="S329" s="31">
        <v>101077927</v>
      </c>
      <c r="T329" s="36">
        <f t="shared" si="78"/>
        <v>0.881727076372678</v>
      </c>
      <c r="U329" s="36">
        <f t="shared" si="79"/>
        <v>0.43565977152527524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162037752</v>
      </c>
      <c r="E330" s="31">
        <v>160898174</v>
      </c>
      <c r="F330" s="31">
        <v>52920061</v>
      </c>
      <c r="G330" s="36">
        <f t="shared" si="72"/>
        <v>0.32659093542596174</v>
      </c>
      <c r="H330" s="31">
        <v>36402197</v>
      </c>
      <c r="I330" s="36">
        <f t="shared" si="73"/>
        <v>0.22465256738442038</v>
      </c>
      <c r="J330" s="31">
        <v>33925097</v>
      </c>
      <c r="K330" s="36">
        <f t="shared" si="74"/>
        <v>0.21084824119880938</v>
      </c>
      <c r="L330" s="31">
        <v>0</v>
      </c>
      <c r="M330" s="36">
        <f t="shared" si="75"/>
        <v>0</v>
      </c>
      <c r="N330" s="31">
        <f t="shared" si="76"/>
        <v>123247355</v>
      </c>
      <c r="O330" s="36">
        <f t="shared" si="77"/>
        <v>0.76599598327324714</v>
      </c>
      <c r="P330" s="31">
        <v>35007471</v>
      </c>
      <c r="Q330" s="31">
        <v>136449623</v>
      </c>
      <c r="R330" s="31">
        <v>129640688</v>
      </c>
      <c r="S330" s="31">
        <v>116592628</v>
      </c>
      <c r="T330" s="36">
        <f t="shared" si="78"/>
        <v>0.89935212315442203</v>
      </c>
      <c r="U330" s="36">
        <f t="shared" si="79"/>
        <v>-3.0918371681290524E-2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1383772118</v>
      </c>
      <c r="E332" s="32">
        <f>SUM(E324:E331)</f>
        <v>1411279279</v>
      </c>
      <c r="F332" s="32">
        <f>SUM(F324:F331)</f>
        <v>240200442</v>
      </c>
      <c r="G332" s="37">
        <f t="shared" si="72"/>
        <v>0.17358381403664039</v>
      </c>
      <c r="H332" s="32">
        <f>SUM(H324:H331)</f>
        <v>242439949</v>
      </c>
      <c r="I332" s="37">
        <f t="shared" si="73"/>
        <v>0.17520222141085229</v>
      </c>
      <c r="J332" s="32">
        <f>SUM(J324:J331)</f>
        <v>281661299</v>
      </c>
      <c r="K332" s="37">
        <f t="shared" si="74"/>
        <v>0.19957871074219888</v>
      </c>
      <c r="L332" s="32">
        <f>SUM(L324:L331)</f>
        <v>0</v>
      </c>
      <c r="M332" s="37">
        <f t="shared" si="75"/>
        <v>0</v>
      </c>
      <c r="N332" s="32">
        <f t="shared" si="76"/>
        <v>764301690</v>
      </c>
      <c r="O332" s="37">
        <f t="shared" si="77"/>
        <v>0.54156657819107679</v>
      </c>
      <c r="P332" s="32">
        <f>SUM(P324:P331)</f>
        <v>259060181</v>
      </c>
      <c r="Q332" s="32">
        <f>SUM(Q324:Q331)</f>
        <v>1308614430</v>
      </c>
      <c r="R332" s="32">
        <f>SUM(R324:R331)</f>
        <v>1292169878</v>
      </c>
      <c r="S332" s="32">
        <f>SUM(S324:S331)</f>
        <v>726469323</v>
      </c>
      <c r="T332" s="37">
        <f t="shared" si="78"/>
        <v>0.56220883598092974</v>
      </c>
      <c r="U332" s="37">
        <f t="shared" si="79"/>
        <v>8.724273222058776E-2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6256200</v>
      </c>
      <c r="E333" s="31">
        <v>6361600</v>
      </c>
      <c r="F333" s="31">
        <v>1205124</v>
      </c>
      <c r="G333" s="36">
        <f t="shared" si="72"/>
        <v>0.19262875227774048</v>
      </c>
      <c r="H333" s="31">
        <v>1343816</v>
      </c>
      <c r="I333" s="36">
        <f t="shared" si="73"/>
        <v>0.21479748089894823</v>
      </c>
      <c r="J333" s="31">
        <v>1016642</v>
      </c>
      <c r="K333" s="36">
        <f t="shared" si="74"/>
        <v>0.15980916750503019</v>
      </c>
      <c r="L333" s="31">
        <v>0</v>
      </c>
      <c r="M333" s="36">
        <f t="shared" si="75"/>
        <v>0</v>
      </c>
      <c r="N333" s="31">
        <f t="shared" si="76"/>
        <v>3565582</v>
      </c>
      <c r="O333" s="36">
        <f t="shared" si="77"/>
        <v>0.5604850980885312</v>
      </c>
      <c r="P333" s="31">
        <v>1230186</v>
      </c>
      <c r="Q333" s="31">
        <v>6072684</v>
      </c>
      <c r="R333" s="31">
        <v>5124340</v>
      </c>
      <c r="S333" s="31">
        <v>3577810</v>
      </c>
      <c r="T333" s="36">
        <f t="shared" si="78"/>
        <v>0.69819918272401904</v>
      </c>
      <c r="U333" s="36">
        <f t="shared" si="79"/>
        <v>-0.1735867584251487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8834701</v>
      </c>
      <c r="E334" s="31">
        <v>10198592</v>
      </c>
      <c r="F334" s="31">
        <v>1361129</v>
      </c>
      <c r="G334" s="36">
        <f t="shared" si="72"/>
        <v>0.15406622136957437</v>
      </c>
      <c r="H334" s="31">
        <v>2840209</v>
      </c>
      <c r="I334" s="36">
        <f t="shared" si="73"/>
        <v>0.32148331901668203</v>
      </c>
      <c r="J334" s="31">
        <v>2382830</v>
      </c>
      <c r="K334" s="36">
        <f t="shared" si="74"/>
        <v>0.23364303621519519</v>
      </c>
      <c r="L334" s="31">
        <v>0</v>
      </c>
      <c r="M334" s="36">
        <f t="shared" si="75"/>
        <v>0</v>
      </c>
      <c r="N334" s="31">
        <f t="shared" si="76"/>
        <v>6584168</v>
      </c>
      <c r="O334" s="36">
        <f t="shared" si="77"/>
        <v>0.64559578420236829</v>
      </c>
      <c r="P334" s="31">
        <v>2157364</v>
      </c>
      <c r="Q334" s="31">
        <v>6907508</v>
      </c>
      <c r="R334" s="31">
        <v>7551026</v>
      </c>
      <c r="S334" s="31">
        <v>5736848</v>
      </c>
      <c r="T334" s="36">
        <f t="shared" si="78"/>
        <v>0.75974417251377491</v>
      </c>
      <c r="U334" s="36">
        <f t="shared" si="79"/>
        <v>0.10450994825166271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89078310</v>
      </c>
      <c r="E335" s="31">
        <v>69929901</v>
      </c>
      <c r="F335" s="31">
        <v>3240558</v>
      </c>
      <c r="G335" s="36">
        <f t="shared" si="72"/>
        <v>3.6378754828195553E-2</v>
      </c>
      <c r="H335" s="31">
        <v>7792356</v>
      </c>
      <c r="I335" s="36">
        <f t="shared" si="73"/>
        <v>8.7477591346310904E-2</v>
      </c>
      <c r="J335" s="31">
        <v>13893517</v>
      </c>
      <c r="K335" s="36">
        <f t="shared" si="74"/>
        <v>0.19867777304589634</v>
      </c>
      <c r="L335" s="31">
        <v>0</v>
      </c>
      <c r="M335" s="36">
        <f t="shared" si="75"/>
        <v>0</v>
      </c>
      <c r="N335" s="31">
        <f t="shared" si="76"/>
        <v>24926431</v>
      </c>
      <c r="O335" s="36">
        <f t="shared" si="77"/>
        <v>0.35644882437342507</v>
      </c>
      <c r="P335" s="31">
        <v>2487757</v>
      </c>
      <c r="Q335" s="31">
        <v>51682259</v>
      </c>
      <c r="R335" s="31">
        <v>37402953</v>
      </c>
      <c r="S335" s="31">
        <v>31164394</v>
      </c>
      <c r="T335" s="36">
        <f t="shared" si="78"/>
        <v>0.83320677915457642</v>
      </c>
      <c r="U335" s="36">
        <f t="shared" si="79"/>
        <v>4.5847564693818565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104169211</v>
      </c>
      <c r="E337" s="32">
        <f>SUM(E333:E336)</f>
        <v>86490093</v>
      </c>
      <c r="F337" s="32">
        <f>SUM(F333:F336)</f>
        <v>5806811</v>
      </c>
      <c r="G337" s="37">
        <f t="shared" si="72"/>
        <v>5.5744024018766929E-2</v>
      </c>
      <c r="H337" s="32">
        <f>SUM(H333:H336)</f>
        <v>11976381</v>
      </c>
      <c r="I337" s="37">
        <f t="shared" si="73"/>
        <v>0.11497044937779168</v>
      </c>
      <c r="J337" s="32">
        <f>SUM(J333:J336)</f>
        <v>17292989</v>
      </c>
      <c r="K337" s="37">
        <f t="shared" si="74"/>
        <v>0.19994184767497011</v>
      </c>
      <c r="L337" s="32">
        <f>SUM(L333:L336)</f>
        <v>0</v>
      </c>
      <c r="M337" s="37">
        <f t="shared" si="75"/>
        <v>0</v>
      </c>
      <c r="N337" s="32">
        <f t="shared" si="76"/>
        <v>35076181</v>
      </c>
      <c r="O337" s="37">
        <f t="shared" si="77"/>
        <v>0.4055514311910845</v>
      </c>
      <c r="P337" s="32">
        <f>SUM(P333:P336)</f>
        <v>5875307</v>
      </c>
      <c r="Q337" s="32">
        <f>SUM(Q333:Q336)</f>
        <v>64662451</v>
      </c>
      <c r="R337" s="32">
        <f>SUM(R333:R336)</f>
        <v>50078319</v>
      </c>
      <c r="S337" s="32">
        <f>SUM(S333:S336)</f>
        <v>40479052</v>
      </c>
      <c r="T337" s="37">
        <f t="shared" si="78"/>
        <v>0.80831491168862912</v>
      </c>
      <c r="U337" s="37">
        <f t="shared" si="79"/>
        <v>1.9433336845206557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16055178307</v>
      </c>
      <c r="E338" s="32">
        <f>SUM(E302,E304:E309,E311:E316,E318:E322,E324:E331,E333:E336)</f>
        <v>16255788536</v>
      </c>
      <c r="F338" s="32">
        <f>SUM(F302,F304:F309,F311:F316,F318:F322,F324:F331,F333:F336)</f>
        <v>3156834504</v>
      </c>
      <c r="G338" s="37">
        <f t="shared" si="72"/>
        <v>0.19662407004372112</v>
      </c>
      <c r="H338" s="32">
        <f>SUM(H302,H304:H309,H311:H316,H318:H322,H324:H331,H333:H336)</f>
        <v>4079585713</v>
      </c>
      <c r="I338" s="37">
        <f t="shared" si="73"/>
        <v>0.25409781411280341</v>
      </c>
      <c r="J338" s="32">
        <f>SUM(J302,J304:J309,J311:J316,J318:J322,J324:J331,J333:J336)</f>
        <v>4524072638</v>
      </c>
      <c r="K338" s="37">
        <f t="shared" si="74"/>
        <v>0.27830533277306163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11760492855</v>
      </c>
      <c r="O338" s="37">
        <f t="shared" si="77"/>
        <v>0.72346492629104164</v>
      </c>
      <c r="P338" s="32">
        <f>SUM(P302,P304:P309,P311:P316,P318:P322,P324:P331,P333:P336)</f>
        <v>3910422529</v>
      </c>
      <c r="Q338" s="32">
        <f>SUM(Q302,Q304:Q309,Q311:Q316,Q318:Q322,Q324:Q331,Q333:Q336)</f>
        <v>14247377591</v>
      </c>
      <c r="R338" s="32">
        <f>SUM(R302,R304:R309,R311:R316,R318:R322,R324:R331,R333:R336)</f>
        <v>14461073582</v>
      </c>
      <c r="S338" s="32">
        <f>SUM(S302,S304:S309,S311:S316,S318:S322,S324:S331,S333:S336)</f>
        <v>10313054387</v>
      </c>
      <c r="T338" s="37">
        <f t="shared" si="78"/>
        <v>0.71315966470406966</v>
      </c>
      <c r="U338" s="37">
        <f t="shared" si="79"/>
        <v>0.15692680380422397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101829009577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103121449483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24513043054</v>
      </c>
      <c r="G339" s="39">
        <f t="shared" si="72"/>
        <v>0.24072750148339586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25459761225</v>
      </c>
      <c r="I339" s="39">
        <f t="shared" si="73"/>
        <v>0.25002463768193783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23907841749</v>
      </c>
      <c r="K339" s="39">
        <f t="shared" si="74"/>
        <v>0.23184159909371044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73880646028</v>
      </c>
      <c r="O339" s="39">
        <f t="shared" si="77"/>
        <v>0.71644305232714489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22441775224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90874325570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92296807363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67709139118</v>
      </c>
      <c r="T339" s="39">
        <f t="shared" si="78"/>
        <v>0.73360218031922175</v>
      </c>
      <c r="U339" s="39">
        <f t="shared" si="79"/>
        <v>6.5327564792295956E-2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781468824</v>
      </c>
      <c r="E8" s="31">
        <v>810226181</v>
      </c>
      <c r="F8" s="31">
        <v>222465379</v>
      </c>
      <c r="G8" s="36">
        <f>IF(($D8       =0),0,($F8       /$D8       ))</f>
        <v>0.28467594888980496</v>
      </c>
      <c r="H8" s="31">
        <v>233634007</v>
      </c>
      <c r="I8" s="36">
        <f>IF(($D8       =0),0,($H8       /$D8       ))</f>
        <v>0.29896778966066595</v>
      </c>
      <c r="J8" s="31">
        <v>188639599</v>
      </c>
      <c r="K8" s="36">
        <f>IF(($E8       =0),0,($J8       /$E8       ))</f>
        <v>0.23282338120347656</v>
      </c>
      <c r="L8" s="31">
        <v>0</v>
      </c>
      <c r="M8" s="36">
        <f>IF(($E8       =0),0,($L8       /$E8       ))</f>
        <v>0</v>
      </c>
      <c r="N8" s="31">
        <f>$F8       +$H8       +$J8</f>
        <v>644738985</v>
      </c>
      <c r="O8" s="36">
        <f>IF(($E8       =0),0,($N8       /$E8       ))</f>
        <v>0.79575185314827535</v>
      </c>
      <c r="P8" s="31">
        <v>178222475</v>
      </c>
      <c r="Q8" s="31">
        <v>743333027</v>
      </c>
      <c r="R8" s="31">
        <v>747333027</v>
      </c>
      <c r="S8" s="31">
        <v>591611037</v>
      </c>
      <c r="T8" s="36">
        <f>IF(($R8       =0),0,($S8       /$R8       ))</f>
        <v>0.79162972279559107</v>
      </c>
      <c r="U8" s="36">
        <f>IF(($P8       =0),0,(($J8       /$P8       )-1))</f>
        <v>5.8450114105979001E-2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1224657050</v>
      </c>
      <c r="E9" s="31">
        <v>1330265000</v>
      </c>
      <c r="F9" s="31">
        <v>231690723</v>
      </c>
      <c r="G9" s="36">
        <f>IF(($D9       =0),0,($F9       /$D9       ))</f>
        <v>0.18918824906940274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       +$J9</f>
        <v>231690723</v>
      </c>
      <c r="O9" s="36">
        <f>IF(($E9       =0),0,($N9       /$E9       ))</f>
        <v>0.17416884831217841</v>
      </c>
      <c r="P9" s="31">
        <v>240690683</v>
      </c>
      <c r="Q9" s="31">
        <v>1292268720</v>
      </c>
      <c r="R9" s="31">
        <v>1306807780</v>
      </c>
      <c r="S9" s="31">
        <v>783697088</v>
      </c>
      <c r="T9" s="36">
        <f>IF(($R9       =0),0,($S9       /$R9       ))</f>
        <v>0.59970341468276234</v>
      </c>
      <c r="U9" s="36">
        <f>IF(($P9       =0),0,(($J9       /$P9       )-1))</f>
        <v>-1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2006125874</v>
      </c>
      <c r="E10" s="32">
        <f>SUM(E8:E9)</f>
        <v>2140491181</v>
      </c>
      <c r="F10" s="32">
        <f>SUM(F8:F9)</f>
        <v>454156102</v>
      </c>
      <c r="G10" s="37">
        <f t="shared" ref="G10:G54" si="0">IF(($D10      =0),0,($F10      /$D10      ))</f>
        <v>0.22638464908209444</v>
      </c>
      <c r="H10" s="32">
        <f>SUM(H8:H9)</f>
        <v>233634007</v>
      </c>
      <c r="I10" s="37">
        <f t="shared" ref="I10:I54" si="1">IF(($D10      =0),0,($H10      /$D10      ))</f>
        <v>0.11646029295966301</v>
      </c>
      <c r="J10" s="32">
        <f>SUM(J8:J9)</f>
        <v>188639599</v>
      </c>
      <c r="K10" s="37">
        <f t="shared" ref="K10:K54" si="2">IF(($E10      =0),0,($J10      /$E10      ))</f>
        <v>8.8129117594341541E-2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876429708</v>
      </c>
      <c r="O10" s="37">
        <f t="shared" ref="O10:O54" si="5">IF(($E10      =0),0,($N10      /$E10      ))</f>
        <v>0.40945261339060851</v>
      </c>
      <c r="P10" s="32">
        <f>SUM(P8:P9)</f>
        <v>418913158</v>
      </c>
      <c r="Q10" s="32">
        <f>SUM(Q8:Q9)</f>
        <v>2035601747</v>
      </c>
      <c r="R10" s="32">
        <f>SUM(R8:R9)</f>
        <v>2054140807</v>
      </c>
      <c r="S10" s="32">
        <f>SUM(S8:S9)</f>
        <v>1375308125</v>
      </c>
      <c r="T10" s="37">
        <f t="shared" ref="T10:T54" si="6">IF(($R10      =0),0,($S10      /$R10      ))</f>
        <v>0.66952962538560779</v>
      </c>
      <c r="U10" s="37">
        <f t="shared" ref="U10:U54" si="7">IF(($P10      =0),0,(($J10      /$P10      )-1))</f>
        <v>-0.54969282917582651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87622208</v>
      </c>
      <c r="E11" s="31">
        <v>87622208</v>
      </c>
      <c r="F11" s="31">
        <v>31842044</v>
      </c>
      <c r="G11" s="36">
        <f t="shared" si="0"/>
        <v>0.36340152487369415</v>
      </c>
      <c r="H11" s="31">
        <v>8438699</v>
      </c>
      <c r="I11" s="36">
        <f t="shared" si="1"/>
        <v>9.6307764807752841E-2</v>
      </c>
      <c r="J11" s="31">
        <v>12528703</v>
      </c>
      <c r="K11" s="36">
        <f t="shared" si="2"/>
        <v>0.14298547464131467</v>
      </c>
      <c r="L11" s="31">
        <v>0</v>
      </c>
      <c r="M11" s="36">
        <f t="shared" si="3"/>
        <v>0</v>
      </c>
      <c r="N11" s="31">
        <f t="shared" si="4"/>
        <v>52809446</v>
      </c>
      <c r="O11" s="36">
        <f t="shared" si="5"/>
        <v>0.6026947643227617</v>
      </c>
      <c r="P11" s="31">
        <v>12125073</v>
      </c>
      <c r="Q11" s="31">
        <v>83768837</v>
      </c>
      <c r="R11" s="31">
        <v>83768837</v>
      </c>
      <c r="S11" s="31">
        <v>54054755</v>
      </c>
      <c r="T11" s="36">
        <f t="shared" si="6"/>
        <v>0.64528477338177681</v>
      </c>
      <c r="U11" s="36">
        <f t="shared" si="7"/>
        <v>3.3288871745349446E-2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19747943</v>
      </c>
      <c r="E12" s="31">
        <v>20124564</v>
      </c>
      <c r="F12" s="31">
        <v>6321171</v>
      </c>
      <c r="G12" s="36">
        <f t="shared" si="0"/>
        <v>0.32009262939436273</v>
      </c>
      <c r="H12" s="31">
        <v>4880452</v>
      </c>
      <c r="I12" s="36">
        <f t="shared" si="1"/>
        <v>0.24713723348300123</v>
      </c>
      <c r="J12" s="31">
        <v>4096479</v>
      </c>
      <c r="K12" s="36">
        <f t="shared" si="2"/>
        <v>0.2035561615148532</v>
      </c>
      <c r="L12" s="31">
        <v>0</v>
      </c>
      <c r="M12" s="36">
        <f t="shared" si="3"/>
        <v>0</v>
      </c>
      <c r="N12" s="31">
        <f t="shared" si="4"/>
        <v>15298102</v>
      </c>
      <c r="O12" s="36">
        <f t="shared" si="5"/>
        <v>0.7601706054352283</v>
      </c>
      <c r="P12" s="31">
        <v>608744</v>
      </c>
      <c r="Q12" s="31">
        <v>19089652</v>
      </c>
      <c r="R12" s="31">
        <v>19089652</v>
      </c>
      <c r="S12" s="31">
        <v>4665361</v>
      </c>
      <c r="T12" s="36">
        <f t="shared" si="6"/>
        <v>0.244392145021816</v>
      </c>
      <c r="U12" s="36">
        <f t="shared" si="7"/>
        <v>5.7293952794606602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66425739</v>
      </c>
      <c r="E13" s="31">
        <v>67735272</v>
      </c>
      <c r="F13" s="31">
        <v>26060425</v>
      </c>
      <c r="G13" s="36">
        <f t="shared" si="0"/>
        <v>0.39232420131599893</v>
      </c>
      <c r="H13" s="31">
        <v>15690026</v>
      </c>
      <c r="I13" s="36">
        <f t="shared" si="1"/>
        <v>0.23620401121920526</v>
      </c>
      <c r="J13" s="31">
        <v>15116719</v>
      </c>
      <c r="K13" s="36">
        <f t="shared" si="2"/>
        <v>0.22317351881306388</v>
      </c>
      <c r="L13" s="31">
        <v>0</v>
      </c>
      <c r="M13" s="36">
        <f t="shared" si="3"/>
        <v>0</v>
      </c>
      <c r="N13" s="31">
        <f t="shared" si="4"/>
        <v>56867170</v>
      </c>
      <c r="O13" s="36">
        <f t="shared" si="5"/>
        <v>0.83955033058699458</v>
      </c>
      <c r="P13" s="31">
        <v>15236355</v>
      </c>
      <c r="Q13" s="31">
        <v>67903476</v>
      </c>
      <c r="R13" s="31">
        <v>67919824</v>
      </c>
      <c r="S13" s="31">
        <v>58397680</v>
      </c>
      <c r="T13" s="36">
        <f t="shared" si="6"/>
        <v>0.85980317027912201</v>
      </c>
      <c r="U13" s="36">
        <f t="shared" si="7"/>
        <v>-7.8520092239908745E-3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44675948</v>
      </c>
      <c r="E14" s="31">
        <v>55550672</v>
      </c>
      <c r="F14" s="31">
        <v>16073057</v>
      </c>
      <c r="G14" s="36">
        <f t="shared" si="0"/>
        <v>0.35976980275829851</v>
      </c>
      <c r="H14" s="31">
        <v>15054745</v>
      </c>
      <c r="I14" s="36">
        <f t="shared" si="1"/>
        <v>0.336976509149845</v>
      </c>
      <c r="J14" s="31">
        <v>13567860</v>
      </c>
      <c r="K14" s="36">
        <f t="shared" si="2"/>
        <v>0.24424294993227086</v>
      </c>
      <c r="L14" s="31">
        <v>0</v>
      </c>
      <c r="M14" s="36">
        <f t="shared" si="3"/>
        <v>0</v>
      </c>
      <c r="N14" s="31">
        <f t="shared" si="4"/>
        <v>44695662</v>
      </c>
      <c r="O14" s="36">
        <f t="shared" si="5"/>
        <v>0.80459264291168253</v>
      </c>
      <c r="P14" s="31">
        <v>-2519238</v>
      </c>
      <c r="Q14" s="31">
        <v>38205753</v>
      </c>
      <c r="R14" s="31">
        <v>38205753</v>
      </c>
      <c r="S14" s="31">
        <v>35282335</v>
      </c>
      <c r="T14" s="36">
        <f t="shared" si="6"/>
        <v>0.92348225671667827</v>
      </c>
      <c r="U14" s="36">
        <f t="shared" si="7"/>
        <v>-6.3856999616550718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17357712</v>
      </c>
      <c r="E15" s="31">
        <v>17357712</v>
      </c>
      <c r="F15" s="31">
        <v>9360676</v>
      </c>
      <c r="G15" s="36">
        <f t="shared" si="0"/>
        <v>0.53928052268640014</v>
      </c>
      <c r="H15" s="31">
        <v>5400097</v>
      </c>
      <c r="I15" s="36">
        <f t="shared" si="1"/>
        <v>0.31110649836798765</v>
      </c>
      <c r="J15" s="31">
        <v>4213063</v>
      </c>
      <c r="K15" s="36">
        <f t="shared" si="2"/>
        <v>0.24271995064787341</v>
      </c>
      <c r="L15" s="31">
        <v>0</v>
      </c>
      <c r="M15" s="36">
        <f t="shared" si="3"/>
        <v>0</v>
      </c>
      <c r="N15" s="31">
        <f t="shared" si="4"/>
        <v>18973836</v>
      </c>
      <c r="O15" s="36">
        <f t="shared" si="5"/>
        <v>1.0931069717022612</v>
      </c>
      <c r="P15" s="31">
        <v>5328424</v>
      </c>
      <c r="Q15" s="31">
        <v>13061282</v>
      </c>
      <c r="R15" s="31">
        <v>13284890</v>
      </c>
      <c r="S15" s="31">
        <v>10840473</v>
      </c>
      <c r="T15" s="36">
        <f t="shared" si="6"/>
        <v>0.81600020775482518</v>
      </c>
      <c r="U15" s="36">
        <f t="shared" si="7"/>
        <v>-0.20932286920109966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105365538</v>
      </c>
      <c r="E16" s="31">
        <v>92191679</v>
      </c>
      <c r="F16" s="31">
        <v>25683816</v>
      </c>
      <c r="G16" s="36">
        <f t="shared" si="0"/>
        <v>0.24375916915073315</v>
      </c>
      <c r="H16" s="31">
        <v>19305555</v>
      </c>
      <c r="I16" s="36">
        <f t="shared" si="1"/>
        <v>0.18322456627137423</v>
      </c>
      <c r="J16" s="31">
        <v>25706750</v>
      </c>
      <c r="K16" s="36">
        <f t="shared" si="2"/>
        <v>0.27884024110245353</v>
      </c>
      <c r="L16" s="31">
        <v>0</v>
      </c>
      <c r="M16" s="36">
        <f t="shared" si="3"/>
        <v>0</v>
      </c>
      <c r="N16" s="31">
        <f t="shared" si="4"/>
        <v>70696121</v>
      </c>
      <c r="O16" s="36">
        <f t="shared" si="5"/>
        <v>0.76683841499404737</v>
      </c>
      <c r="P16" s="31">
        <v>55845908</v>
      </c>
      <c r="Q16" s="31">
        <v>88331940</v>
      </c>
      <c r="R16" s="31">
        <v>98564584</v>
      </c>
      <c r="S16" s="31">
        <v>72678744</v>
      </c>
      <c r="T16" s="36">
        <f t="shared" si="6"/>
        <v>0.73737179269178466</v>
      </c>
      <c r="U16" s="36">
        <f t="shared" si="7"/>
        <v>-0.53968426836215111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22535295</v>
      </c>
      <c r="E17" s="31">
        <v>20814492</v>
      </c>
      <c r="F17" s="31">
        <v>5119605</v>
      </c>
      <c r="G17" s="36">
        <f t="shared" si="0"/>
        <v>0.22718162775326439</v>
      </c>
      <c r="H17" s="31">
        <v>5013633</v>
      </c>
      <c r="I17" s="36">
        <f t="shared" si="1"/>
        <v>0.22247913772595387</v>
      </c>
      <c r="J17" s="31">
        <v>5123999</v>
      </c>
      <c r="K17" s="36">
        <f t="shared" si="2"/>
        <v>0.24617458835891839</v>
      </c>
      <c r="L17" s="31">
        <v>0</v>
      </c>
      <c r="M17" s="36">
        <f t="shared" si="3"/>
        <v>0</v>
      </c>
      <c r="N17" s="31">
        <f t="shared" si="4"/>
        <v>15257237</v>
      </c>
      <c r="O17" s="36">
        <f t="shared" si="5"/>
        <v>0.73301029878605728</v>
      </c>
      <c r="P17" s="31">
        <v>4641805</v>
      </c>
      <c r="Q17" s="31">
        <v>19537676</v>
      </c>
      <c r="R17" s="31">
        <v>22002363</v>
      </c>
      <c r="S17" s="31">
        <v>14850583</v>
      </c>
      <c r="T17" s="36">
        <f t="shared" si="6"/>
        <v>0.67495400380404591</v>
      </c>
      <c r="U17" s="36">
        <f t="shared" si="7"/>
        <v>0.10388071019786493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363730383</v>
      </c>
      <c r="E19" s="32">
        <f>SUM(E11:E18)</f>
        <v>361396599</v>
      </c>
      <c r="F19" s="32">
        <f>SUM(F11:F18)</f>
        <v>120460794</v>
      </c>
      <c r="G19" s="37">
        <f t="shared" si="0"/>
        <v>0.33118155543250288</v>
      </c>
      <c r="H19" s="32">
        <f>SUM(H11:H18)</f>
        <v>73783207</v>
      </c>
      <c r="I19" s="37">
        <f t="shared" si="1"/>
        <v>0.20285137136866568</v>
      </c>
      <c r="J19" s="32">
        <f>SUM(J11:J18)</f>
        <v>80353573</v>
      </c>
      <c r="K19" s="37">
        <f t="shared" si="2"/>
        <v>0.22234180737268089</v>
      </c>
      <c r="L19" s="32">
        <f>SUM(L11:L18)</f>
        <v>0</v>
      </c>
      <c r="M19" s="37">
        <f t="shared" si="3"/>
        <v>0</v>
      </c>
      <c r="N19" s="32">
        <f t="shared" si="4"/>
        <v>274597574</v>
      </c>
      <c r="O19" s="37">
        <f t="shared" si="5"/>
        <v>0.75982334853129041</v>
      </c>
      <c r="P19" s="32">
        <f>SUM(P11:P18)</f>
        <v>91267071</v>
      </c>
      <c r="Q19" s="32">
        <f>SUM(Q11:Q18)</f>
        <v>329898616</v>
      </c>
      <c r="R19" s="32">
        <f>SUM(R11:R18)</f>
        <v>342835903</v>
      </c>
      <c r="S19" s="32">
        <f>SUM(S11:S18)</f>
        <v>250769931</v>
      </c>
      <c r="T19" s="37">
        <f t="shared" si="6"/>
        <v>0.7314576122443045</v>
      </c>
      <c r="U19" s="37">
        <f t="shared" si="7"/>
        <v>-0.1195776075688898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-1</v>
      </c>
      <c r="R22" s="31">
        <v>-1</v>
      </c>
      <c r="S22" s="31">
        <v>0</v>
      </c>
      <c r="T22" s="36">
        <f t="shared" si="6"/>
        <v>0</v>
      </c>
      <c r="U22" s="36">
        <f t="shared" si="7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70008</v>
      </c>
      <c r="E24" s="31">
        <v>70008</v>
      </c>
      <c r="F24" s="31">
        <v>5876</v>
      </c>
      <c r="G24" s="36">
        <f t="shared" si="0"/>
        <v>8.3933264769740598E-2</v>
      </c>
      <c r="H24" s="31">
        <v>7512</v>
      </c>
      <c r="I24" s="36">
        <f t="shared" si="1"/>
        <v>0.10730202262598561</v>
      </c>
      <c r="J24" s="31">
        <v>6647</v>
      </c>
      <c r="K24" s="36">
        <f t="shared" si="2"/>
        <v>9.4946291852359727E-2</v>
      </c>
      <c r="L24" s="31">
        <v>0</v>
      </c>
      <c r="M24" s="36">
        <f t="shared" si="3"/>
        <v>0</v>
      </c>
      <c r="N24" s="31">
        <f t="shared" si="4"/>
        <v>20035</v>
      </c>
      <c r="O24" s="36">
        <f t="shared" si="5"/>
        <v>0.28618157924808596</v>
      </c>
      <c r="P24" s="31">
        <v>3556</v>
      </c>
      <c r="Q24" s="31">
        <v>67122</v>
      </c>
      <c r="R24" s="31">
        <v>67122</v>
      </c>
      <c r="S24" s="31">
        <v>10763</v>
      </c>
      <c r="T24" s="36">
        <f t="shared" si="6"/>
        <v>0.16034981079228866</v>
      </c>
      <c r="U24" s="36">
        <f t="shared" si="7"/>
        <v>0.86923509561304835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190088109</v>
      </c>
      <c r="E26" s="31">
        <v>190088109</v>
      </c>
      <c r="F26" s="31">
        <v>-67023391</v>
      </c>
      <c r="G26" s="36">
        <f t="shared" si="0"/>
        <v>-0.35259118180822135</v>
      </c>
      <c r="H26" s="31">
        <v>6594660</v>
      </c>
      <c r="I26" s="36">
        <f t="shared" si="1"/>
        <v>3.4692648765315456E-2</v>
      </c>
      <c r="J26" s="31">
        <v>63268379</v>
      </c>
      <c r="K26" s="36">
        <f t="shared" si="2"/>
        <v>0.33283712133724264</v>
      </c>
      <c r="L26" s="31">
        <v>0</v>
      </c>
      <c r="M26" s="36">
        <f t="shared" si="3"/>
        <v>0</v>
      </c>
      <c r="N26" s="31">
        <f t="shared" si="4"/>
        <v>2839648</v>
      </c>
      <c r="O26" s="36">
        <f t="shared" si="5"/>
        <v>1.4938588294336707E-2</v>
      </c>
      <c r="P26" s="31">
        <v>45021944</v>
      </c>
      <c r="Q26" s="31">
        <v>401440236</v>
      </c>
      <c r="R26" s="31">
        <v>151672243</v>
      </c>
      <c r="S26" s="31">
        <v>148118598</v>
      </c>
      <c r="T26" s="36">
        <f t="shared" si="6"/>
        <v>0.97657023506931329</v>
      </c>
      <c r="U26" s="36">
        <f t="shared" si="7"/>
        <v>0.4052787014261312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190158117</v>
      </c>
      <c r="E27" s="32">
        <f>SUM(E20:E26)</f>
        <v>190158117</v>
      </c>
      <c r="F27" s="32">
        <f>SUM(F20:F26)</f>
        <v>-67017515</v>
      </c>
      <c r="G27" s="37">
        <f t="shared" si="0"/>
        <v>-0.35243047237368258</v>
      </c>
      <c r="H27" s="32">
        <f>SUM(H20:H26)</f>
        <v>6602172</v>
      </c>
      <c r="I27" s="37">
        <f t="shared" si="1"/>
        <v>3.4719380398576409E-2</v>
      </c>
      <c r="J27" s="32">
        <f>SUM(J20:J26)</f>
        <v>63275026</v>
      </c>
      <c r="K27" s="37">
        <f t="shared" si="2"/>
        <v>0.33274954021552494</v>
      </c>
      <c r="L27" s="32">
        <f>SUM(L20:L26)</f>
        <v>0</v>
      </c>
      <c r="M27" s="37">
        <f t="shared" si="3"/>
        <v>0</v>
      </c>
      <c r="N27" s="32">
        <f t="shared" si="4"/>
        <v>2859683</v>
      </c>
      <c r="O27" s="37">
        <f t="shared" si="5"/>
        <v>1.5038448240418788E-2</v>
      </c>
      <c r="P27" s="32">
        <f>SUM(P20:P26)</f>
        <v>45025500</v>
      </c>
      <c r="Q27" s="32">
        <f>SUM(Q20:Q26)</f>
        <v>401507357</v>
      </c>
      <c r="R27" s="32">
        <f>SUM(R20:R26)</f>
        <v>151739364</v>
      </c>
      <c r="S27" s="32">
        <f>SUM(S20:S26)</f>
        <v>148129361</v>
      </c>
      <c r="T27" s="37">
        <f t="shared" si="6"/>
        <v>0.97620918590379746</v>
      </c>
      <c r="U27" s="37">
        <f t="shared" si="7"/>
        <v>0.40531534352755672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13043</v>
      </c>
      <c r="E31" s="31">
        <v>2043</v>
      </c>
      <c r="F31" s="31">
        <v>476</v>
      </c>
      <c r="G31" s="36">
        <f t="shared" si="0"/>
        <v>3.6494671471287279E-2</v>
      </c>
      <c r="H31" s="31">
        <v>797</v>
      </c>
      <c r="I31" s="36">
        <f t="shared" si="1"/>
        <v>6.1105573871041936E-2</v>
      </c>
      <c r="J31" s="31">
        <v>777</v>
      </c>
      <c r="K31" s="36">
        <f t="shared" si="2"/>
        <v>0.38032305433186492</v>
      </c>
      <c r="L31" s="31">
        <v>0</v>
      </c>
      <c r="M31" s="36">
        <f t="shared" si="3"/>
        <v>0</v>
      </c>
      <c r="N31" s="31">
        <f t="shared" si="4"/>
        <v>2050</v>
      </c>
      <c r="O31" s="36">
        <f t="shared" si="5"/>
        <v>1.0034263338228095</v>
      </c>
      <c r="P31" s="31">
        <v>333</v>
      </c>
      <c r="Q31" s="31">
        <v>0</v>
      </c>
      <c r="R31" s="31">
        <v>0</v>
      </c>
      <c r="S31" s="31">
        <v>1489</v>
      </c>
      <c r="T31" s="36">
        <f t="shared" si="6"/>
        <v>0</v>
      </c>
      <c r="U31" s="36">
        <f t="shared" si="7"/>
        <v>1.3333333333333335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113880329</v>
      </c>
      <c r="E34" s="31">
        <v>113880329</v>
      </c>
      <c r="F34" s="31">
        <v>18908958</v>
      </c>
      <c r="G34" s="36">
        <f t="shared" si="0"/>
        <v>0.16604235486534291</v>
      </c>
      <c r="H34" s="31">
        <v>17697483</v>
      </c>
      <c r="I34" s="36">
        <f t="shared" si="1"/>
        <v>0.15540421383924874</v>
      </c>
      <c r="J34" s="31">
        <v>17611948</v>
      </c>
      <c r="K34" s="36">
        <f t="shared" si="2"/>
        <v>0.15465311836252246</v>
      </c>
      <c r="L34" s="31">
        <v>0</v>
      </c>
      <c r="M34" s="36">
        <f t="shared" si="3"/>
        <v>0</v>
      </c>
      <c r="N34" s="31">
        <f t="shared" si="4"/>
        <v>54218389</v>
      </c>
      <c r="O34" s="36">
        <f t="shared" si="5"/>
        <v>0.47609968706711409</v>
      </c>
      <c r="P34" s="31">
        <v>17040475</v>
      </c>
      <c r="Q34" s="31">
        <v>108457456</v>
      </c>
      <c r="R34" s="31">
        <v>108457456</v>
      </c>
      <c r="S34" s="31">
        <v>44066930</v>
      </c>
      <c r="T34" s="36">
        <f t="shared" si="6"/>
        <v>0.40630613721937198</v>
      </c>
      <c r="U34" s="36">
        <f t="shared" si="7"/>
        <v>3.3536213045704422E-2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113893372</v>
      </c>
      <c r="E35" s="32">
        <f>SUM(E28:E34)</f>
        <v>113882372</v>
      </c>
      <c r="F35" s="32">
        <f>SUM(F28:F34)</f>
        <v>18909434</v>
      </c>
      <c r="G35" s="37">
        <f t="shared" si="0"/>
        <v>0.16602751914308059</v>
      </c>
      <c r="H35" s="32">
        <f>SUM(H28:H34)</f>
        <v>17698280</v>
      </c>
      <c r="I35" s="37">
        <f t="shared" si="1"/>
        <v>0.15539341481609659</v>
      </c>
      <c r="J35" s="32">
        <f>SUM(J28:J34)</f>
        <v>17612725</v>
      </c>
      <c r="K35" s="37">
        <f t="shared" si="2"/>
        <v>0.1546571667825816</v>
      </c>
      <c r="L35" s="32">
        <f>SUM(L28:L34)</f>
        <v>0</v>
      </c>
      <c r="M35" s="37">
        <f t="shared" si="3"/>
        <v>0</v>
      </c>
      <c r="N35" s="32">
        <f t="shared" si="4"/>
        <v>54220439</v>
      </c>
      <c r="O35" s="37">
        <f t="shared" si="5"/>
        <v>0.47610914707677499</v>
      </c>
      <c r="P35" s="32">
        <f>SUM(P28:P34)</f>
        <v>17040808</v>
      </c>
      <c r="Q35" s="32">
        <f>SUM(Q28:Q34)</f>
        <v>108457456</v>
      </c>
      <c r="R35" s="32">
        <f>SUM(R28:R34)</f>
        <v>108457456</v>
      </c>
      <c r="S35" s="32">
        <f>SUM(S28:S34)</f>
        <v>44068419</v>
      </c>
      <c r="T35" s="37">
        <f t="shared" si="6"/>
        <v>0.40631986610491766</v>
      </c>
      <c r="U35" s="37">
        <f t="shared" si="7"/>
        <v>3.3561612806153329E-2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108614825</v>
      </c>
      <c r="E39" s="31">
        <v>60035992</v>
      </c>
      <c r="F39" s="31">
        <v>15367765</v>
      </c>
      <c r="G39" s="36">
        <f t="shared" si="0"/>
        <v>0.14148865037530559</v>
      </c>
      <c r="H39" s="31">
        <v>15047376</v>
      </c>
      <c r="I39" s="36">
        <f t="shared" si="1"/>
        <v>0.13853887809514032</v>
      </c>
      <c r="J39" s="31">
        <v>15377609</v>
      </c>
      <c r="K39" s="36">
        <f t="shared" si="2"/>
        <v>0.25613983358516007</v>
      </c>
      <c r="L39" s="31">
        <v>0</v>
      </c>
      <c r="M39" s="36">
        <f t="shared" si="3"/>
        <v>0</v>
      </c>
      <c r="N39" s="31">
        <f t="shared" si="4"/>
        <v>45792750</v>
      </c>
      <c r="O39" s="36">
        <f t="shared" si="5"/>
        <v>0.76275494873142102</v>
      </c>
      <c r="P39" s="31">
        <v>5993638</v>
      </c>
      <c r="Q39" s="31">
        <v>53580927</v>
      </c>
      <c r="R39" s="31">
        <v>103818515</v>
      </c>
      <c r="S39" s="31">
        <v>28975826</v>
      </c>
      <c r="T39" s="36">
        <f t="shared" si="6"/>
        <v>0.27910075577559551</v>
      </c>
      <c r="U39" s="36">
        <f t="shared" si="7"/>
        <v>1.5656552831519019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108614825</v>
      </c>
      <c r="E40" s="32">
        <f>SUM(E36:E39)</f>
        <v>60035992</v>
      </c>
      <c r="F40" s="32">
        <f>SUM(F36:F39)</f>
        <v>15367765</v>
      </c>
      <c r="G40" s="37">
        <f t="shared" si="0"/>
        <v>0.14148865037530559</v>
      </c>
      <c r="H40" s="32">
        <f>SUM(H36:H39)</f>
        <v>15047376</v>
      </c>
      <c r="I40" s="37">
        <f t="shared" si="1"/>
        <v>0.13853887809514032</v>
      </c>
      <c r="J40" s="32">
        <f>SUM(J36:J39)</f>
        <v>15377609</v>
      </c>
      <c r="K40" s="37">
        <f t="shared" si="2"/>
        <v>0.25613983358516007</v>
      </c>
      <c r="L40" s="32">
        <f>SUM(L36:L39)</f>
        <v>0</v>
      </c>
      <c r="M40" s="37">
        <f t="shared" si="3"/>
        <v>0</v>
      </c>
      <c r="N40" s="32">
        <f t="shared" si="4"/>
        <v>45792750</v>
      </c>
      <c r="O40" s="37">
        <f t="shared" si="5"/>
        <v>0.76275494873142102</v>
      </c>
      <c r="P40" s="32">
        <f>SUM(P36:P39)</f>
        <v>5993638</v>
      </c>
      <c r="Q40" s="32">
        <f>SUM(Q36:Q39)</f>
        <v>53580927</v>
      </c>
      <c r="R40" s="32">
        <f>SUM(R36:R39)</f>
        <v>103818515</v>
      </c>
      <c r="S40" s="32">
        <f>SUM(S36:S39)</f>
        <v>28975826</v>
      </c>
      <c r="T40" s="37">
        <f t="shared" si="6"/>
        <v>0.27910075577559551</v>
      </c>
      <c r="U40" s="37">
        <f t="shared" si="7"/>
        <v>1.5656552831519019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0</v>
      </c>
      <c r="E47" s="32">
        <f>SUM(E41:E46)</f>
        <v>0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0</v>
      </c>
      <c r="R47" s="32">
        <f>SUM(R41:R46)</f>
        <v>0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7675333</v>
      </c>
      <c r="E52" s="31">
        <v>7827876</v>
      </c>
      <c r="F52" s="31">
        <v>1695561</v>
      </c>
      <c r="G52" s="36">
        <f t="shared" si="0"/>
        <v>0.22091041522237537</v>
      </c>
      <c r="H52" s="31">
        <v>1689946</v>
      </c>
      <c r="I52" s="36">
        <f t="shared" si="1"/>
        <v>0.22017885087200778</v>
      </c>
      <c r="J52" s="31">
        <v>1686470</v>
      </c>
      <c r="K52" s="36">
        <f t="shared" si="2"/>
        <v>0.21544413835886006</v>
      </c>
      <c r="L52" s="31">
        <v>0</v>
      </c>
      <c r="M52" s="36">
        <f t="shared" si="3"/>
        <v>0</v>
      </c>
      <c r="N52" s="31">
        <f t="shared" si="4"/>
        <v>5071977</v>
      </c>
      <c r="O52" s="36">
        <f t="shared" si="5"/>
        <v>0.64793783141173933</v>
      </c>
      <c r="P52" s="31">
        <v>1226460</v>
      </c>
      <c r="Q52" s="31">
        <v>5295175</v>
      </c>
      <c r="R52" s="31">
        <v>4230496</v>
      </c>
      <c r="S52" s="31">
        <v>3787849</v>
      </c>
      <c r="T52" s="36">
        <f t="shared" si="6"/>
        <v>0.89536758810314443</v>
      </c>
      <c r="U52" s="36">
        <f t="shared" si="7"/>
        <v>0.3750713435415749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7675333</v>
      </c>
      <c r="E53" s="32">
        <f>SUM(E48:E52)</f>
        <v>7827876</v>
      </c>
      <c r="F53" s="32">
        <f>SUM(F48:F52)</f>
        <v>1695561</v>
      </c>
      <c r="G53" s="37">
        <f t="shared" si="0"/>
        <v>0.22091041522237537</v>
      </c>
      <c r="H53" s="32">
        <f>SUM(H48:H52)</f>
        <v>1689946</v>
      </c>
      <c r="I53" s="37">
        <f t="shared" si="1"/>
        <v>0.22017885087200778</v>
      </c>
      <c r="J53" s="32">
        <f>SUM(J48:J52)</f>
        <v>1686470</v>
      </c>
      <c r="K53" s="37">
        <f t="shared" si="2"/>
        <v>0.21544413835886006</v>
      </c>
      <c r="L53" s="32">
        <f>SUM(L48:L52)</f>
        <v>0</v>
      </c>
      <c r="M53" s="37">
        <f t="shared" si="3"/>
        <v>0</v>
      </c>
      <c r="N53" s="32">
        <f t="shared" si="4"/>
        <v>5071977</v>
      </c>
      <c r="O53" s="37">
        <f t="shared" si="5"/>
        <v>0.64793783141173933</v>
      </c>
      <c r="P53" s="32">
        <f>SUM(P48:P52)</f>
        <v>1226460</v>
      </c>
      <c r="Q53" s="32">
        <f>SUM(Q48:Q52)</f>
        <v>5295175</v>
      </c>
      <c r="R53" s="32">
        <f>SUM(R48:R52)</f>
        <v>4230496</v>
      </c>
      <c r="S53" s="32">
        <f>SUM(S48:S52)</f>
        <v>3787849</v>
      </c>
      <c r="T53" s="37">
        <f t="shared" si="6"/>
        <v>0.89536758810314443</v>
      </c>
      <c r="U53" s="37">
        <f t="shared" si="7"/>
        <v>0.3750713435415749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2790197904</v>
      </c>
      <c r="E54" s="32">
        <f>SUM(E8:E9,E11:E18,E20:E26,E28:E34,E36:E39,E41:E46,E48:E52)</f>
        <v>2873792137</v>
      </c>
      <c r="F54" s="32">
        <f>SUM(F8:F9,F11:F18,F20:F26,F28:F34,F36:F39,F41:F46,F48:F52)</f>
        <v>543572141</v>
      </c>
      <c r="G54" s="37">
        <f t="shared" si="0"/>
        <v>0.19481490550212957</v>
      </c>
      <c r="H54" s="32">
        <f>SUM(H8:H9,H11:H18,H20:H26,H28:H34,H36:H39,H41:H46,H48:H52)</f>
        <v>348454988</v>
      </c>
      <c r="I54" s="37">
        <f t="shared" si="1"/>
        <v>0.12488540239402315</v>
      </c>
      <c r="J54" s="32">
        <f>SUM(J8:J9,J11:J18,J20:J26,J28:J34,J36:J39,J41:J46,J48:J52)</f>
        <v>366945002</v>
      </c>
      <c r="K54" s="37">
        <f t="shared" si="2"/>
        <v>0.12768668870500149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1258972131</v>
      </c>
      <c r="O54" s="37">
        <f t="shared" si="5"/>
        <v>0.43808740193515255</v>
      </c>
      <c r="P54" s="32">
        <f>SUM(P8:P9,P11:P18,P20:P26,P28:P34,P36:P39,P41:P46,P48:P52)</f>
        <v>579466635</v>
      </c>
      <c r="Q54" s="32">
        <f>SUM(Q8:Q9,Q11:Q18,Q20:Q26,Q28:Q34,Q36:Q39,Q41:Q46,Q48:Q52)</f>
        <v>2934341278</v>
      </c>
      <c r="R54" s="32">
        <f>SUM(R8:R9,R11:R18,R20:R26,R28:R34,R36:R39,R41:R46,R48:R52)</f>
        <v>2765222541</v>
      </c>
      <c r="S54" s="32">
        <f>SUM(S8:S9,S11:S18,S20:S26,S28:S34,S36:S39,S41:S46,S48:S52)</f>
        <v>1851039511</v>
      </c>
      <c r="T54" s="37">
        <f t="shared" si="6"/>
        <v>0.66939983439112283</v>
      </c>
      <c r="U54" s="37">
        <f t="shared" si="7"/>
        <v>-0.36675387358583644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1072670166</v>
      </c>
      <c r="E57" s="31">
        <v>1072670166</v>
      </c>
      <c r="F57" s="31">
        <v>312778699</v>
      </c>
      <c r="G57" s="36">
        <f t="shared" ref="G57:G85" si="8">IF(($D57      =0),0,($F57      /$D57      ))</f>
        <v>0.29158888623364582</v>
      </c>
      <c r="H57" s="31">
        <v>251179116</v>
      </c>
      <c r="I57" s="36">
        <f t="shared" ref="I57:I85" si="9">IF(($D57      =0),0,($H57      /$D57      ))</f>
        <v>0.23416248904977935</v>
      </c>
      <c r="J57" s="31">
        <v>211274413</v>
      </c>
      <c r="K57" s="36">
        <f t="shared" ref="K57:K85" si="10">IF(($E57      =0),0,($J57      /$E57      ))</f>
        <v>0.19696120922971583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775232228</v>
      </c>
      <c r="O57" s="36">
        <f t="shared" ref="O57:O85" si="13">IF(($E57      =0),0,($N57      /$E57      ))</f>
        <v>0.72271258451314102</v>
      </c>
      <c r="P57" s="31">
        <v>234492753</v>
      </c>
      <c r="Q57" s="31">
        <v>819242028</v>
      </c>
      <c r="R57" s="31">
        <v>819242028</v>
      </c>
      <c r="S57" s="31">
        <v>670769402</v>
      </c>
      <c r="T57" s="36">
        <f t="shared" ref="T57:T85" si="14">IF(($R57      =0),0,($S57      /$R57      ))</f>
        <v>0.81876829932362793</v>
      </c>
      <c r="U57" s="36">
        <f t="shared" ref="U57:U85" si="15">IF(($P57      =0),0,(($J57      /$P57      )-1))</f>
        <v>-9.9015170844107048E-2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1072670166</v>
      </c>
      <c r="E58" s="32">
        <f>E57</f>
        <v>1072670166</v>
      </c>
      <c r="F58" s="32">
        <f>F57</f>
        <v>312778699</v>
      </c>
      <c r="G58" s="37">
        <f t="shared" si="8"/>
        <v>0.29158888623364582</v>
      </c>
      <c r="H58" s="32">
        <f>H57</f>
        <v>251179116</v>
      </c>
      <c r="I58" s="37">
        <f t="shared" si="9"/>
        <v>0.23416248904977935</v>
      </c>
      <c r="J58" s="32">
        <f>J57</f>
        <v>211274413</v>
      </c>
      <c r="K58" s="37">
        <f t="shared" si="10"/>
        <v>0.19696120922971583</v>
      </c>
      <c r="L58" s="32">
        <f>L57</f>
        <v>0</v>
      </c>
      <c r="M58" s="37">
        <f t="shared" si="11"/>
        <v>0</v>
      </c>
      <c r="N58" s="32">
        <f t="shared" si="12"/>
        <v>775232228</v>
      </c>
      <c r="O58" s="37">
        <f t="shared" si="13"/>
        <v>0.72271258451314102</v>
      </c>
      <c r="P58" s="32">
        <f>P57</f>
        <v>234492753</v>
      </c>
      <c r="Q58" s="32">
        <f>Q57</f>
        <v>819242028</v>
      </c>
      <c r="R58" s="32">
        <f>R57</f>
        <v>819242028</v>
      </c>
      <c r="S58" s="32">
        <f>S57</f>
        <v>670769402</v>
      </c>
      <c r="T58" s="37">
        <f t="shared" si="14"/>
        <v>0.81876829932362793</v>
      </c>
      <c r="U58" s="37">
        <f t="shared" si="15"/>
        <v>-9.9015170844107048E-2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21500405</v>
      </c>
      <c r="E59" s="31">
        <v>21500405</v>
      </c>
      <c r="F59" s="31">
        <v>11455176</v>
      </c>
      <c r="G59" s="36">
        <f t="shared" si="8"/>
        <v>0.53278884746589661</v>
      </c>
      <c r="H59" s="31">
        <v>11640367</v>
      </c>
      <c r="I59" s="36">
        <f t="shared" si="9"/>
        <v>0.54140222009771444</v>
      </c>
      <c r="J59" s="31">
        <v>10842919</v>
      </c>
      <c r="K59" s="36">
        <f t="shared" si="10"/>
        <v>0.50431231411687361</v>
      </c>
      <c r="L59" s="31">
        <v>0</v>
      </c>
      <c r="M59" s="36">
        <f t="shared" si="11"/>
        <v>0</v>
      </c>
      <c r="N59" s="31">
        <f t="shared" si="12"/>
        <v>33938462</v>
      </c>
      <c r="O59" s="36">
        <f t="shared" si="13"/>
        <v>1.5785033816804845</v>
      </c>
      <c r="P59" s="31">
        <v>11459027</v>
      </c>
      <c r="Q59" s="31">
        <v>25514388</v>
      </c>
      <c r="R59" s="31">
        <v>26147949</v>
      </c>
      <c r="S59" s="31">
        <v>25503757</v>
      </c>
      <c r="T59" s="36">
        <f t="shared" si="14"/>
        <v>0.97536357440501353</v>
      </c>
      <c r="U59" s="36">
        <f t="shared" si="15"/>
        <v>-5.37661705483371E-2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15649018</v>
      </c>
      <c r="E60" s="31">
        <v>15648750</v>
      </c>
      <c r="F60" s="31">
        <v>6669063</v>
      </c>
      <c r="G60" s="36">
        <f t="shared" si="8"/>
        <v>0.42616495169217644</v>
      </c>
      <c r="H60" s="31">
        <v>7524723</v>
      </c>
      <c r="I60" s="36">
        <f t="shared" si="9"/>
        <v>0.48084314300104963</v>
      </c>
      <c r="J60" s="31">
        <v>7905989</v>
      </c>
      <c r="K60" s="36">
        <f t="shared" si="10"/>
        <v>0.50521536863966765</v>
      </c>
      <c r="L60" s="31">
        <v>0</v>
      </c>
      <c r="M60" s="36">
        <f t="shared" si="11"/>
        <v>0</v>
      </c>
      <c r="N60" s="31">
        <f t="shared" si="12"/>
        <v>22099775</v>
      </c>
      <c r="O60" s="36">
        <f t="shared" si="13"/>
        <v>1.412238996724978</v>
      </c>
      <c r="P60" s="31">
        <v>3701235</v>
      </c>
      <c r="Q60" s="31">
        <v>34107708</v>
      </c>
      <c r="R60" s="31">
        <v>34107708</v>
      </c>
      <c r="S60" s="31">
        <v>3701235</v>
      </c>
      <c r="T60" s="36">
        <f t="shared" si="14"/>
        <v>0.10851608674496685</v>
      </c>
      <c r="U60" s="36">
        <f t="shared" si="15"/>
        <v>1.1360408080005726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21605124</v>
      </c>
      <c r="E61" s="31">
        <v>21605124</v>
      </c>
      <c r="F61" s="31">
        <v>1289449</v>
      </c>
      <c r="G61" s="36">
        <f t="shared" si="8"/>
        <v>5.9682554934653465E-2</v>
      </c>
      <c r="H61" s="31">
        <v>1289574</v>
      </c>
      <c r="I61" s="36">
        <f t="shared" si="9"/>
        <v>5.9688340599202298E-2</v>
      </c>
      <c r="J61" s="31">
        <v>1290638</v>
      </c>
      <c r="K61" s="36">
        <f t="shared" si="10"/>
        <v>5.9737588175841988E-2</v>
      </c>
      <c r="L61" s="31">
        <v>0</v>
      </c>
      <c r="M61" s="36">
        <f t="shared" si="11"/>
        <v>0</v>
      </c>
      <c r="N61" s="31">
        <f t="shared" si="12"/>
        <v>3869661</v>
      </c>
      <c r="O61" s="36">
        <f t="shared" si="13"/>
        <v>0.17910848370969776</v>
      </c>
      <c r="P61" s="31">
        <v>0</v>
      </c>
      <c r="Q61" s="31">
        <v>20950932</v>
      </c>
      <c r="R61" s="31">
        <v>20950932</v>
      </c>
      <c r="S61" s="31">
        <v>3402355</v>
      </c>
      <c r="T61" s="36">
        <f t="shared" si="14"/>
        <v>0.16239635544614436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58754547</v>
      </c>
      <c r="E63" s="32">
        <f>SUM(E59:E62)</f>
        <v>58754279</v>
      </c>
      <c r="F63" s="32">
        <f>SUM(F59:F62)</f>
        <v>19413688</v>
      </c>
      <c r="G63" s="37">
        <f t="shared" si="8"/>
        <v>0.33042018007559482</v>
      </c>
      <c r="H63" s="32">
        <f>SUM(H59:H62)</f>
        <v>20454664</v>
      </c>
      <c r="I63" s="37">
        <f t="shared" si="9"/>
        <v>0.34813754925214552</v>
      </c>
      <c r="J63" s="32">
        <f>SUM(J59:J62)</f>
        <v>20039546</v>
      </c>
      <c r="K63" s="37">
        <f t="shared" si="10"/>
        <v>0.34107381353450017</v>
      </c>
      <c r="L63" s="32">
        <f>SUM(L59:L62)</f>
        <v>0</v>
      </c>
      <c r="M63" s="37">
        <f t="shared" si="11"/>
        <v>0</v>
      </c>
      <c r="N63" s="32">
        <f t="shared" si="12"/>
        <v>59907898</v>
      </c>
      <c r="O63" s="37">
        <f t="shared" si="13"/>
        <v>1.0196346380150456</v>
      </c>
      <c r="P63" s="32">
        <f>SUM(P59:P62)</f>
        <v>15160262</v>
      </c>
      <c r="Q63" s="32">
        <f>SUM(Q59:Q62)</f>
        <v>80573028</v>
      </c>
      <c r="R63" s="32">
        <f>SUM(R59:R62)</f>
        <v>81206589</v>
      </c>
      <c r="S63" s="32">
        <f>SUM(S59:S62)</f>
        <v>32607347</v>
      </c>
      <c r="T63" s="37">
        <f t="shared" si="14"/>
        <v>0.40153573006249532</v>
      </c>
      <c r="U63" s="37">
        <f t="shared" si="15"/>
        <v>0.32184694433381167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23682972</v>
      </c>
      <c r="E64" s="31">
        <v>23682972</v>
      </c>
      <c r="F64" s="31">
        <v>8975333</v>
      </c>
      <c r="G64" s="36">
        <f t="shared" si="8"/>
        <v>0.37897832248418822</v>
      </c>
      <c r="H64" s="31">
        <v>9376208</v>
      </c>
      <c r="I64" s="36">
        <f t="shared" si="9"/>
        <v>0.3959050409720537</v>
      </c>
      <c r="J64" s="31">
        <v>9310295</v>
      </c>
      <c r="K64" s="36">
        <f t="shared" si="10"/>
        <v>0.39312190209911152</v>
      </c>
      <c r="L64" s="31">
        <v>0</v>
      </c>
      <c r="M64" s="36">
        <f t="shared" si="11"/>
        <v>0</v>
      </c>
      <c r="N64" s="31">
        <f t="shared" si="12"/>
        <v>27661836</v>
      </c>
      <c r="O64" s="36">
        <f t="shared" si="13"/>
        <v>1.1680052655553534</v>
      </c>
      <c r="P64" s="31">
        <v>9401848</v>
      </c>
      <c r="Q64" s="31">
        <v>27215269</v>
      </c>
      <c r="R64" s="31">
        <v>27215269</v>
      </c>
      <c r="S64" s="31">
        <v>21305569</v>
      </c>
      <c r="T64" s="36">
        <f t="shared" si="14"/>
        <v>0.78285351506171041</v>
      </c>
      <c r="U64" s="36">
        <f t="shared" si="15"/>
        <v>-9.7377664476174797E-3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46027009</v>
      </c>
      <c r="E65" s="31">
        <v>52542601</v>
      </c>
      <c r="F65" s="31">
        <v>11804346</v>
      </c>
      <c r="G65" s="36">
        <f t="shared" si="8"/>
        <v>0.2564656330373325</v>
      </c>
      <c r="H65" s="31">
        <v>11765140</v>
      </c>
      <c r="I65" s="36">
        <f t="shared" si="9"/>
        <v>0.25561382882819955</v>
      </c>
      <c r="J65" s="31">
        <v>11951020</v>
      </c>
      <c r="K65" s="36">
        <f t="shared" si="10"/>
        <v>0.22745390925736622</v>
      </c>
      <c r="L65" s="31">
        <v>0</v>
      </c>
      <c r="M65" s="36">
        <f t="shared" si="11"/>
        <v>0</v>
      </c>
      <c r="N65" s="31">
        <f t="shared" si="12"/>
        <v>35520506</v>
      </c>
      <c r="O65" s="36">
        <f t="shared" si="13"/>
        <v>0.67603250170276119</v>
      </c>
      <c r="P65" s="31">
        <v>11007287</v>
      </c>
      <c r="Q65" s="31">
        <v>47891273</v>
      </c>
      <c r="R65" s="31">
        <v>47891273</v>
      </c>
      <c r="S65" s="31">
        <v>32622291</v>
      </c>
      <c r="T65" s="36">
        <f t="shared" si="14"/>
        <v>0.68117402099543267</v>
      </c>
      <c r="U65" s="36">
        <f t="shared" si="15"/>
        <v>8.5737112151250239E-2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10500000</v>
      </c>
      <c r="E66" s="31">
        <v>19500000</v>
      </c>
      <c r="F66" s="31">
        <v>2008147</v>
      </c>
      <c r="G66" s="36">
        <f t="shared" si="8"/>
        <v>0.19125209523809525</v>
      </c>
      <c r="H66" s="31">
        <v>3784598</v>
      </c>
      <c r="I66" s="36">
        <f t="shared" si="9"/>
        <v>0.36043790476190474</v>
      </c>
      <c r="J66" s="31">
        <v>4912525</v>
      </c>
      <c r="K66" s="36">
        <f t="shared" si="10"/>
        <v>0.251924358974359</v>
      </c>
      <c r="L66" s="31">
        <v>0</v>
      </c>
      <c r="M66" s="36">
        <f t="shared" si="11"/>
        <v>0</v>
      </c>
      <c r="N66" s="31">
        <f t="shared" si="12"/>
        <v>10705270</v>
      </c>
      <c r="O66" s="36">
        <f t="shared" si="13"/>
        <v>0.54898820512820512</v>
      </c>
      <c r="P66" s="31">
        <v>4124748</v>
      </c>
      <c r="Q66" s="31">
        <v>14411000</v>
      </c>
      <c r="R66" s="31">
        <v>12411000</v>
      </c>
      <c r="S66" s="31">
        <v>8801388</v>
      </c>
      <c r="T66" s="36">
        <f t="shared" si="14"/>
        <v>0.70916026105873819</v>
      </c>
      <c r="U66" s="36">
        <f t="shared" si="15"/>
        <v>0.19098791004929261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302009980</v>
      </c>
      <c r="E67" s="31">
        <v>302009980</v>
      </c>
      <c r="F67" s="31">
        <v>94884899</v>
      </c>
      <c r="G67" s="36">
        <f t="shared" si="8"/>
        <v>0.31417802484540414</v>
      </c>
      <c r="H67" s="31">
        <v>90915263</v>
      </c>
      <c r="I67" s="36">
        <f t="shared" si="9"/>
        <v>0.30103396914234426</v>
      </c>
      <c r="J67" s="31">
        <v>92072880</v>
      </c>
      <c r="K67" s="36">
        <f t="shared" si="10"/>
        <v>0.30486701134843291</v>
      </c>
      <c r="L67" s="31">
        <v>0</v>
      </c>
      <c r="M67" s="36">
        <f t="shared" si="11"/>
        <v>0</v>
      </c>
      <c r="N67" s="31">
        <f t="shared" si="12"/>
        <v>277873042</v>
      </c>
      <c r="O67" s="36">
        <f t="shared" si="13"/>
        <v>0.92007900533618125</v>
      </c>
      <c r="P67" s="31">
        <v>88415844</v>
      </c>
      <c r="Q67" s="31">
        <v>284915075</v>
      </c>
      <c r="R67" s="31">
        <v>284915075</v>
      </c>
      <c r="S67" s="31">
        <v>267869187</v>
      </c>
      <c r="T67" s="36">
        <f t="shared" si="14"/>
        <v>0.94017203898389723</v>
      </c>
      <c r="U67" s="36">
        <f t="shared" si="15"/>
        <v>4.1361772218110548E-2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69701686</v>
      </c>
      <c r="E68" s="31">
        <v>74771990</v>
      </c>
      <c r="F68" s="31">
        <v>13207459</v>
      </c>
      <c r="G68" s="36">
        <f t="shared" si="8"/>
        <v>0.18948550254580643</v>
      </c>
      <c r="H68" s="31">
        <v>34497567</v>
      </c>
      <c r="I68" s="36">
        <f t="shared" si="9"/>
        <v>0.49493160036329681</v>
      </c>
      <c r="J68" s="31">
        <v>-3754634</v>
      </c>
      <c r="K68" s="36">
        <f t="shared" si="10"/>
        <v>-5.0214445275563749E-2</v>
      </c>
      <c r="L68" s="31">
        <v>0</v>
      </c>
      <c r="M68" s="36">
        <f t="shared" si="11"/>
        <v>0</v>
      </c>
      <c r="N68" s="31">
        <f t="shared" si="12"/>
        <v>43950392</v>
      </c>
      <c r="O68" s="36">
        <f t="shared" si="13"/>
        <v>0.58779219330661125</v>
      </c>
      <c r="P68" s="31">
        <v>10061152</v>
      </c>
      <c r="Q68" s="31">
        <v>72344496</v>
      </c>
      <c r="R68" s="31">
        <v>72318192</v>
      </c>
      <c r="S68" s="31">
        <v>32952533</v>
      </c>
      <c r="T68" s="36">
        <f t="shared" si="14"/>
        <v>0.45566035445133918</v>
      </c>
      <c r="U68" s="36">
        <f t="shared" si="15"/>
        <v>-1.3731813215822601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451921647</v>
      </c>
      <c r="E70" s="32">
        <f>SUM(E64:E69)</f>
        <v>472507543</v>
      </c>
      <c r="F70" s="32">
        <f>SUM(F64:F69)</f>
        <v>130880184</v>
      </c>
      <c r="G70" s="37">
        <f t="shared" si="8"/>
        <v>0.28960813200435165</v>
      </c>
      <c r="H70" s="32">
        <f>SUM(H64:H69)</f>
        <v>150338776</v>
      </c>
      <c r="I70" s="37">
        <f t="shared" si="9"/>
        <v>0.33266557819922266</v>
      </c>
      <c r="J70" s="32">
        <f>SUM(J64:J69)</f>
        <v>114492086</v>
      </c>
      <c r="K70" s="37">
        <f t="shared" si="10"/>
        <v>0.24230742492083349</v>
      </c>
      <c r="L70" s="32">
        <f>SUM(L64:L69)</f>
        <v>0</v>
      </c>
      <c r="M70" s="37">
        <f t="shared" si="11"/>
        <v>0</v>
      </c>
      <c r="N70" s="32">
        <f t="shared" si="12"/>
        <v>395711046</v>
      </c>
      <c r="O70" s="37">
        <f t="shared" si="13"/>
        <v>0.8374703258440892</v>
      </c>
      <c r="P70" s="32">
        <f>SUM(P64:P69)</f>
        <v>123010879</v>
      </c>
      <c r="Q70" s="32">
        <f>SUM(Q64:Q69)</f>
        <v>446777113</v>
      </c>
      <c r="R70" s="32">
        <f>SUM(R64:R69)</f>
        <v>444750809</v>
      </c>
      <c r="S70" s="32">
        <f>SUM(S64:S69)</f>
        <v>363550968</v>
      </c>
      <c r="T70" s="37">
        <f t="shared" si="14"/>
        <v>0.81742620956086898</v>
      </c>
      <c r="U70" s="37">
        <f t="shared" si="15"/>
        <v>-6.9252354501100677E-2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102135096</v>
      </c>
      <c r="E71" s="31">
        <v>108405044</v>
      </c>
      <c r="F71" s="31">
        <v>40027581</v>
      </c>
      <c r="G71" s="36">
        <f t="shared" si="8"/>
        <v>0.3919081938298663</v>
      </c>
      <c r="H71" s="31">
        <v>34951549</v>
      </c>
      <c r="I71" s="36">
        <f t="shared" si="9"/>
        <v>0.34220899934337951</v>
      </c>
      <c r="J71" s="31">
        <v>29858145</v>
      </c>
      <c r="K71" s="36">
        <f t="shared" si="10"/>
        <v>0.27543132587077773</v>
      </c>
      <c r="L71" s="31">
        <v>0</v>
      </c>
      <c r="M71" s="36">
        <f t="shared" si="11"/>
        <v>0</v>
      </c>
      <c r="N71" s="31">
        <f t="shared" si="12"/>
        <v>104837275</v>
      </c>
      <c r="O71" s="36">
        <f t="shared" si="13"/>
        <v>0.96708853326050026</v>
      </c>
      <c r="P71" s="31">
        <v>48525433</v>
      </c>
      <c r="Q71" s="31">
        <v>104573244</v>
      </c>
      <c r="R71" s="31">
        <v>114182804</v>
      </c>
      <c r="S71" s="31">
        <v>100200527</v>
      </c>
      <c r="T71" s="36">
        <f t="shared" si="14"/>
        <v>0.87754480963700976</v>
      </c>
      <c r="U71" s="36">
        <f t="shared" si="15"/>
        <v>-0.38469080739578354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100653129</v>
      </c>
      <c r="E72" s="31">
        <v>147675093</v>
      </c>
      <c r="F72" s="31">
        <v>30927117</v>
      </c>
      <c r="G72" s="36">
        <f t="shared" si="8"/>
        <v>0.30726433750509635</v>
      </c>
      <c r="H72" s="31">
        <v>21429675</v>
      </c>
      <c r="I72" s="36">
        <f t="shared" si="9"/>
        <v>0.21290619787885581</v>
      </c>
      <c r="J72" s="31">
        <v>38954908</v>
      </c>
      <c r="K72" s="36">
        <f t="shared" si="10"/>
        <v>0.26378793612813234</v>
      </c>
      <c r="L72" s="31">
        <v>0</v>
      </c>
      <c r="M72" s="36">
        <f t="shared" si="11"/>
        <v>0</v>
      </c>
      <c r="N72" s="31">
        <f t="shared" si="12"/>
        <v>91311700</v>
      </c>
      <c r="O72" s="36">
        <f t="shared" si="13"/>
        <v>0.61832837308590693</v>
      </c>
      <c r="P72" s="31">
        <v>28298425</v>
      </c>
      <c r="Q72" s="31">
        <v>104123328</v>
      </c>
      <c r="R72" s="31">
        <v>104123328</v>
      </c>
      <c r="S72" s="31">
        <v>73170656</v>
      </c>
      <c r="T72" s="36">
        <f t="shared" si="14"/>
        <v>0.70273066953833818</v>
      </c>
      <c r="U72" s="36">
        <f t="shared" si="15"/>
        <v>0.37657512741433496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60366528</v>
      </c>
      <c r="E73" s="31">
        <v>60366528</v>
      </c>
      <c r="F73" s="31">
        <v>17642357</v>
      </c>
      <c r="G73" s="36">
        <f t="shared" si="8"/>
        <v>0.29225396232826245</v>
      </c>
      <c r="H73" s="31">
        <v>13693666</v>
      </c>
      <c r="I73" s="36">
        <f t="shared" si="9"/>
        <v>0.22684203404906772</v>
      </c>
      <c r="J73" s="31">
        <v>16897288</v>
      </c>
      <c r="K73" s="36">
        <f t="shared" si="10"/>
        <v>0.27991154303258919</v>
      </c>
      <c r="L73" s="31">
        <v>0</v>
      </c>
      <c r="M73" s="36">
        <f t="shared" si="11"/>
        <v>0</v>
      </c>
      <c r="N73" s="31">
        <f t="shared" si="12"/>
        <v>48233311</v>
      </c>
      <c r="O73" s="36">
        <f t="shared" si="13"/>
        <v>0.79900753940991931</v>
      </c>
      <c r="P73" s="31">
        <v>9034150</v>
      </c>
      <c r="Q73" s="31">
        <v>38510416</v>
      </c>
      <c r="R73" s="31">
        <v>38500896</v>
      </c>
      <c r="S73" s="31">
        <v>32185169</v>
      </c>
      <c r="T73" s="36">
        <f t="shared" si="14"/>
        <v>0.83595896053951579</v>
      </c>
      <c r="U73" s="36">
        <f t="shared" si="15"/>
        <v>0.87037939374484585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72301254</v>
      </c>
      <c r="E74" s="31">
        <v>78271467</v>
      </c>
      <c r="F74" s="31">
        <v>16988011</v>
      </c>
      <c r="G74" s="36">
        <f t="shared" si="8"/>
        <v>0.23496149873140512</v>
      </c>
      <c r="H74" s="31">
        <v>19613916</v>
      </c>
      <c r="I74" s="36">
        <f t="shared" si="9"/>
        <v>0.27128044003220192</v>
      </c>
      <c r="J74" s="31">
        <v>18153601</v>
      </c>
      <c r="K74" s="36">
        <f t="shared" si="10"/>
        <v>0.23193127324418233</v>
      </c>
      <c r="L74" s="31">
        <v>0</v>
      </c>
      <c r="M74" s="36">
        <f t="shared" si="11"/>
        <v>0</v>
      </c>
      <c r="N74" s="31">
        <f t="shared" si="12"/>
        <v>54755528</v>
      </c>
      <c r="O74" s="36">
        <f t="shared" si="13"/>
        <v>0.69955924040621342</v>
      </c>
      <c r="P74" s="31">
        <v>16254030</v>
      </c>
      <c r="Q74" s="31">
        <v>59461221</v>
      </c>
      <c r="R74" s="31">
        <v>70203512</v>
      </c>
      <c r="S74" s="31">
        <v>49912399</v>
      </c>
      <c r="T74" s="36">
        <f t="shared" si="14"/>
        <v>0.71096726613905015</v>
      </c>
      <c r="U74" s="36">
        <f t="shared" si="15"/>
        <v>0.11686769373503059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38899415</v>
      </c>
      <c r="E75" s="31">
        <v>38899415</v>
      </c>
      <c r="F75" s="31">
        <v>3173524</v>
      </c>
      <c r="G75" s="36">
        <f t="shared" si="8"/>
        <v>8.1582820718512097E-2</v>
      </c>
      <c r="H75" s="31">
        <v>4778005</v>
      </c>
      <c r="I75" s="36">
        <f t="shared" si="9"/>
        <v>0.1228297392133018</v>
      </c>
      <c r="J75" s="31">
        <v>4513695</v>
      </c>
      <c r="K75" s="36">
        <f t="shared" si="10"/>
        <v>0.11603503548832289</v>
      </c>
      <c r="L75" s="31">
        <v>0</v>
      </c>
      <c r="M75" s="36">
        <f t="shared" si="11"/>
        <v>0</v>
      </c>
      <c r="N75" s="31">
        <f t="shared" si="12"/>
        <v>12465224</v>
      </c>
      <c r="O75" s="36">
        <f t="shared" si="13"/>
        <v>0.32044759542013679</v>
      </c>
      <c r="P75" s="31">
        <v>1536108</v>
      </c>
      <c r="Q75" s="31">
        <v>0</v>
      </c>
      <c r="R75" s="31">
        <v>37771467</v>
      </c>
      <c r="S75" s="31">
        <v>1536108</v>
      </c>
      <c r="T75" s="36">
        <f t="shared" si="14"/>
        <v>4.0668476021860626E-2</v>
      </c>
      <c r="U75" s="36">
        <f t="shared" si="15"/>
        <v>1.9383969095922944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56766525</v>
      </c>
      <c r="E76" s="31">
        <v>44490069</v>
      </c>
      <c r="F76" s="31">
        <v>5711847</v>
      </c>
      <c r="G76" s="36">
        <f t="shared" si="8"/>
        <v>0.10061998686726024</v>
      </c>
      <c r="H76" s="31">
        <v>8404034</v>
      </c>
      <c r="I76" s="36">
        <f t="shared" si="9"/>
        <v>0.14804559553363536</v>
      </c>
      <c r="J76" s="31">
        <v>5638969</v>
      </c>
      <c r="K76" s="36">
        <f t="shared" si="10"/>
        <v>0.12674669036813585</v>
      </c>
      <c r="L76" s="31">
        <v>0</v>
      </c>
      <c r="M76" s="36">
        <f t="shared" si="11"/>
        <v>0</v>
      </c>
      <c r="N76" s="31">
        <f t="shared" si="12"/>
        <v>19754850</v>
      </c>
      <c r="O76" s="36">
        <f t="shared" si="13"/>
        <v>0.44402830663175641</v>
      </c>
      <c r="P76" s="31">
        <v>7098536</v>
      </c>
      <c r="Q76" s="31">
        <v>73323012</v>
      </c>
      <c r="R76" s="31">
        <v>54474284</v>
      </c>
      <c r="S76" s="31">
        <v>19058870</v>
      </c>
      <c r="T76" s="36">
        <f t="shared" si="14"/>
        <v>0.34986912356663558</v>
      </c>
      <c r="U76" s="36">
        <f t="shared" si="15"/>
        <v>-0.20561521417937445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431121947</v>
      </c>
      <c r="E78" s="32">
        <f>SUM(E71:E77)</f>
        <v>478107616</v>
      </c>
      <c r="F78" s="32">
        <f>SUM(F71:F77)</f>
        <v>114470437</v>
      </c>
      <c r="G78" s="37">
        <f t="shared" si="8"/>
        <v>0.26551753580756582</v>
      </c>
      <c r="H78" s="32">
        <f>SUM(H71:H77)</f>
        <v>102870845</v>
      </c>
      <c r="I78" s="37">
        <f t="shared" si="9"/>
        <v>0.23861194197102659</v>
      </c>
      <c r="J78" s="32">
        <f>SUM(J71:J77)</f>
        <v>114016606</v>
      </c>
      <c r="K78" s="37">
        <f t="shared" si="10"/>
        <v>0.23847477468336334</v>
      </c>
      <c r="L78" s="32">
        <f>SUM(L71:L77)</f>
        <v>0</v>
      </c>
      <c r="M78" s="37">
        <f t="shared" si="11"/>
        <v>0</v>
      </c>
      <c r="N78" s="32">
        <f t="shared" si="12"/>
        <v>331357888</v>
      </c>
      <c r="O78" s="37">
        <f t="shared" si="13"/>
        <v>0.69306130442398139</v>
      </c>
      <c r="P78" s="32">
        <f>SUM(P71:P77)</f>
        <v>110746682</v>
      </c>
      <c r="Q78" s="32">
        <f>SUM(Q71:Q77)</f>
        <v>379991221</v>
      </c>
      <c r="R78" s="32">
        <f>SUM(R71:R77)</f>
        <v>419256291</v>
      </c>
      <c r="S78" s="32">
        <f>SUM(S71:S77)</f>
        <v>276063729</v>
      </c>
      <c r="T78" s="37">
        <f t="shared" si="14"/>
        <v>0.6584605524738566</v>
      </c>
      <c r="U78" s="37">
        <f t="shared" si="15"/>
        <v>2.9526157722720825E-2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116972491</v>
      </c>
      <c r="E79" s="31">
        <v>121045658</v>
      </c>
      <c r="F79" s="31">
        <v>35100837</v>
      </c>
      <c r="G79" s="36">
        <f t="shared" si="8"/>
        <v>0.30007770801427147</v>
      </c>
      <c r="H79" s="31">
        <v>32364970</v>
      </c>
      <c r="I79" s="36">
        <f t="shared" si="9"/>
        <v>0.27668873017331913</v>
      </c>
      <c r="J79" s="31">
        <v>30412652</v>
      </c>
      <c r="K79" s="36">
        <f t="shared" si="10"/>
        <v>0.25124942523754135</v>
      </c>
      <c r="L79" s="31">
        <v>0</v>
      </c>
      <c r="M79" s="36">
        <f t="shared" si="11"/>
        <v>0</v>
      </c>
      <c r="N79" s="31">
        <f t="shared" si="12"/>
        <v>97878459</v>
      </c>
      <c r="O79" s="36">
        <f t="shared" si="13"/>
        <v>0.80860776517898725</v>
      </c>
      <c r="P79" s="31">
        <v>23203607</v>
      </c>
      <c r="Q79" s="31">
        <v>103334049</v>
      </c>
      <c r="R79" s="31">
        <v>111956409</v>
      </c>
      <c r="S79" s="31">
        <v>67202560</v>
      </c>
      <c r="T79" s="36">
        <f t="shared" si="14"/>
        <v>0.60025648018060318</v>
      </c>
      <c r="U79" s="36">
        <f t="shared" si="15"/>
        <v>0.31068639457649838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82316305</v>
      </c>
      <c r="E80" s="31">
        <v>89090839</v>
      </c>
      <c r="F80" s="31">
        <v>26130722</v>
      </c>
      <c r="G80" s="36">
        <f t="shared" si="8"/>
        <v>0.31744284440366949</v>
      </c>
      <c r="H80" s="31">
        <v>16093320</v>
      </c>
      <c r="I80" s="36">
        <f t="shared" si="9"/>
        <v>0.19550585998727713</v>
      </c>
      <c r="J80" s="31">
        <v>18037727</v>
      </c>
      <c r="K80" s="36">
        <f t="shared" si="10"/>
        <v>0.20246444193886198</v>
      </c>
      <c r="L80" s="31">
        <v>0</v>
      </c>
      <c r="M80" s="36">
        <f t="shared" si="11"/>
        <v>0</v>
      </c>
      <c r="N80" s="31">
        <f t="shared" si="12"/>
        <v>60261769</v>
      </c>
      <c r="O80" s="36">
        <f t="shared" si="13"/>
        <v>0.6764081433782434</v>
      </c>
      <c r="P80" s="31">
        <v>24521195</v>
      </c>
      <c r="Q80" s="31">
        <v>96971187</v>
      </c>
      <c r="R80" s="31">
        <v>98774952</v>
      </c>
      <c r="S80" s="31">
        <v>68763985</v>
      </c>
      <c r="T80" s="36">
        <f t="shared" si="14"/>
        <v>0.69616824516401687</v>
      </c>
      <c r="U80" s="36">
        <f t="shared" si="15"/>
        <v>-0.26440261169979684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98996290</v>
      </c>
      <c r="E81" s="31">
        <v>98996290</v>
      </c>
      <c r="F81" s="31">
        <v>20654150</v>
      </c>
      <c r="G81" s="36">
        <f t="shared" si="8"/>
        <v>0.20863559634406501</v>
      </c>
      <c r="H81" s="31">
        <v>26850561</v>
      </c>
      <c r="I81" s="36">
        <f t="shared" si="9"/>
        <v>0.27122795207780009</v>
      </c>
      <c r="J81" s="31">
        <v>31045315</v>
      </c>
      <c r="K81" s="36">
        <f t="shared" si="10"/>
        <v>0.31360079251454775</v>
      </c>
      <c r="L81" s="31">
        <v>0</v>
      </c>
      <c r="M81" s="36">
        <f t="shared" si="11"/>
        <v>0</v>
      </c>
      <c r="N81" s="31">
        <f t="shared" si="12"/>
        <v>78550026</v>
      </c>
      <c r="O81" s="36">
        <f t="shared" si="13"/>
        <v>0.79346434093641283</v>
      </c>
      <c r="P81" s="31">
        <v>28835366</v>
      </c>
      <c r="Q81" s="31">
        <v>123098060</v>
      </c>
      <c r="R81" s="31">
        <v>123888060</v>
      </c>
      <c r="S81" s="31">
        <v>69935746</v>
      </c>
      <c r="T81" s="36">
        <f t="shared" si="14"/>
        <v>0.5645075562568338</v>
      </c>
      <c r="U81" s="36">
        <f t="shared" si="15"/>
        <v>7.6640227143293327E-2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29359491</v>
      </c>
      <c r="E82" s="31">
        <v>28517254</v>
      </c>
      <c r="F82" s="31">
        <v>7269826</v>
      </c>
      <c r="G82" s="36">
        <f t="shared" si="8"/>
        <v>0.24761417015029313</v>
      </c>
      <c r="H82" s="31">
        <v>7502877</v>
      </c>
      <c r="I82" s="36">
        <f t="shared" si="9"/>
        <v>0.25555201212446088</v>
      </c>
      <c r="J82" s="31">
        <v>6889025</v>
      </c>
      <c r="K82" s="36">
        <f t="shared" si="10"/>
        <v>0.24157392573632791</v>
      </c>
      <c r="L82" s="31">
        <v>0</v>
      </c>
      <c r="M82" s="36">
        <f t="shared" si="11"/>
        <v>0</v>
      </c>
      <c r="N82" s="31">
        <f t="shared" si="12"/>
        <v>21661728</v>
      </c>
      <c r="O82" s="36">
        <f t="shared" si="13"/>
        <v>0.75960076660957609</v>
      </c>
      <c r="P82" s="31">
        <v>12492349</v>
      </c>
      <c r="Q82" s="31">
        <v>25640654</v>
      </c>
      <c r="R82" s="31">
        <v>28122116</v>
      </c>
      <c r="S82" s="31">
        <v>43036989</v>
      </c>
      <c r="T82" s="36">
        <f t="shared" si="14"/>
        <v>1.5303609799490194</v>
      </c>
      <c r="U82" s="36">
        <f t="shared" si="15"/>
        <v>-0.44854046264637659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327644577</v>
      </c>
      <c r="E84" s="32">
        <f>SUM(E79:E83)</f>
        <v>337650041</v>
      </c>
      <c r="F84" s="32">
        <f>SUM(F79:F83)</f>
        <v>89155535</v>
      </c>
      <c r="G84" s="37">
        <f t="shared" si="8"/>
        <v>0.2721105162683648</v>
      </c>
      <c r="H84" s="32">
        <f>SUM(H79:H83)</f>
        <v>82811728</v>
      </c>
      <c r="I84" s="37">
        <f t="shared" si="9"/>
        <v>0.25274866063173085</v>
      </c>
      <c r="J84" s="32">
        <f>SUM(J79:J83)</f>
        <v>86384719</v>
      </c>
      <c r="K84" s="37">
        <f t="shared" si="10"/>
        <v>0.25584098477867501</v>
      </c>
      <c r="L84" s="32">
        <f>SUM(L79:L83)</f>
        <v>0</v>
      </c>
      <c r="M84" s="37">
        <f t="shared" si="11"/>
        <v>0</v>
      </c>
      <c r="N84" s="32">
        <f t="shared" si="12"/>
        <v>258351982</v>
      </c>
      <c r="O84" s="37">
        <f t="shared" si="13"/>
        <v>0.76514719570254697</v>
      </c>
      <c r="P84" s="32">
        <f>SUM(P79:P83)</f>
        <v>89052517</v>
      </c>
      <c r="Q84" s="32">
        <f>SUM(Q79:Q83)</f>
        <v>349043950</v>
      </c>
      <c r="R84" s="32">
        <f>SUM(R79:R83)</f>
        <v>362741537</v>
      </c>
      <c r="S84" s="32">
        <f>SUM(S79:S83)</f>
        <v>248939280</v>
      </c>
      <c r="T84" s="37">
        <f t="shared" si="14"/>
        <v>0.68627177923657523</v>
      </c>
      <c r="U84" s="37">
        <f t="shared" si="15"/>
        <v>-2.9957581097904251E-2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2342112884</v>
      </c>
      <c r="E85" s="32">
        <f>SUM(E57,E59:E62,E64:E69,E71:E77,E79:E83)</f>
        <v>2419689645</v>
      </c>
      <c r="F85" s="32">
        <f>SUM(F57,F59:F62,F64:F69,F71:F77,F79:F83)</f>
        <v>666698543</v>
      </c>
      <c r="G85" s="37">
        <f t="shared" si="8"/>
        <v>0.28465687864769884</v>
      </c>
      <c r="H85" s="32">
        <f>SUM(H57,H59:H62,H64:H69,H71:H77,H79:H83)</f>
        <v>607655129</v>
      </c>
      <c r="I85" s="37">
        <f t="shared" si="9"/>
        <v>0.25944741312477232</v>
      </c>
      <c r="J85" s="32">
        <f>SUM(J57,J59:J62,J64:J69,J71:J77,J79:J83)</f>
        <v>546207370</v>
      </c>
      <c r="K85" s="37">
        <f t="shared" si="10"/>
        <v>0.22573447430693122</v>
      </c>
      <c r="L85" s="32">
        <f>SUM(L57,L59:L62,L64:L69,L71:L77,L79:L83)</f>
        <v>0</v>
      </c>
      <c r="M85" s="37">
        <f t="shared" si="11"/>
        <v>0</v>
      </c>
      <c r="N85" s="32">
        <f t="shared" si="12"/>
        <v>1820561042</v>
      </c>
      <c r="O85" s="37">
        <f t="shared" si="13"/>
        <v>0.75239444271788003</v>
      </c>
      <c r="P85" s="32">
        <f>SUM(P57,P59:P62,P64:P69,P71:P77,P79:P83)</f>
        <v>572463093</v>
      </c>
      <c r="Q85" s="32">
        <f>SUM(Q57,Q59:Q62,Q64:Q69,Q71:Q77,Q79:Q83)</f>
        <v>2075627340</v>
      </c>
      <c r="R85" s="32">
        <f>SUM(R57,R59:R62,R64:R69,R71:R77,R79:R83)</f>
        <v>2127197254</v>
      </c>
      <c r="S85" s="32">
        <f>SUM(S57,S59:S62,S64:S69,S71:S77,S79:S83)</f>
        <v>1591930726</v>
      </c>
      <c r="T85" s="37">
        <f t="shared" si="14"/>
        <v>0.74837005501324327</v>
      </c>
      <c r="U85" s="37">
        <f t="shared" si="15"/>
        <v>-4.5864481607725271E-2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1155490799</v>
      </c>
      <c r="E88" s="31">
        <v>1109316025</v>
      </c>
      <c r="F88" s="31">
        <v>298868257</v>
      </c>
      <c r="G88" s="36">
        <f t="shared" ref="G88:G99" si="16">IF(($D88      =0),0,($F88      /$D88      ))</f>
        <v>0.25865048623377224</v>
      </c>
      <c r="H88" s="31">
        <v>270410131</v>
      </c>
      <c r="I88" s="36">
        <f t="shared" ref="I88:I99" si="17">IF(($D88      =0),0,($H88      /$D88      ))</f>
        <v>0.23402188164027085</v>
      </c>
      <c r="J88" s="31">
        <v>278367962</v>
      </c>
      <c r="K88" s="36">
        <f t="shared" ref="K88:K99" si="18">IF(($E88      =0),0,($J88      /$E88      ))</f>
        <v>0.25093657328172103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847646350</v>
      </c>
      <c r="O88" s="36">
        <f t="shared" ref="O88:O99" si="21">IF(($E88      =0),0,($N88      /$E88      ))</f>
        <v>0.76411620394648139</v>
      </c>
      <c r="P88" s="31">
        <v>295219817</v>
      </c>
      <c r="Q88" s="31">
        <v>742551825</v>
      </c>
      <c r="R88" s="31">
        <v>725002361</v>
      </c>
      <c r="S88" s="31">
        <v>851225373</v>
      </c>
      <c r="T88" s="36">
        <f t="shared" ref="T88:T99" si="22">IF(($R88      =0),0,($S88      /$R88      ))</f>
        <v>1.1741001392407879</v>
      </c>
      <c r="U88" s="36">
        <f t="shared" ref="U88:U99" si="23">IF(($P88      =0),0,(($J88      /$P88      )-1))</f>
        <v>-5.7082397690125242E-2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8100840000</v>
      </c>
      <c r="E89" s="31">
        <v>8100840000</v>
      </c>
      <c r="F89" s="31">
        <v>2086858126</v>
      </c>
      <c r="G89" s="36">
        <f t="shared" si="16"/>
        <v>0.25761009055850997</v>
      </c>
      <c r="H89" s="31">
        <v>2062881849</v>
      </c>
      <c r="I89" s="36">
        <f t="shared" si="17"/>
        <v>0.25465036329565821</v>
      </c>
      <c r="J89" s="31">
        <v>1989556757</v>
      </c>
      <c r="K89" s="36">
        <f t="shared" si="18"/>
        <v>0.24559882148024156</v>
      </c>
      <c r="L89" s="31">
        <v>0</v>
      </c>
      <c r="M89" s="36">
        <f t="shared" si="19"/>
        <v>0</v>
      </c>
      <c r="N89" s="31">
        <f t="shared" si="20"/>
        <v>6139296732</v>
      </c>
      <c r="O89" s="36">
        <f t="shared" si="21"/>
        <v>0.75785927533440978</v>
      </c>
      <c r="P89" s="31">
        <v>1958747683</v>
      </c>
      <c r="Q89" s="31">
        <v>7245832000</v>
      </c>
      <c r="R89" s="31">
        <v>7245832000</v>
      </c>
      <c r="S89" s="31">
        <v>5660815593</v>
      </c>
      <c r="T89" s="36">
        <f t="shared" si="22"/>
        <v>0.78125128943094457</v>
      </c>
      <c r="U89" s="36">
        <f t="shared" si="23"/>
        <v>1.5728965127766337E-2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2087300997</v>
      </c>
      <c r="E90" s="31">
        <v>2101996234</v>
      </c>
      <c r="F90" s="31">
        <v>507835390</v>
      </c>
      <c r="G90" s="36">
        <f t="shared" si="16"/>
        <v>0.24329763207601246</v>
      </c>
      <c r="H90" s="31">
        <v>499491957</v>
      </c>
      <c r="I90" s="36">
        <f t="shared" si="17"/>
        <v>0.23930039688473353</v>
      </c>
      <c r="J90" s="31">
        <v>469031805</v>
      </c>
      <c r="K90" s="36">
        <f t="shared" si="18"/>
        <v>0.22313636790274097</v>
      </c>
      <c r="L90" s="31">
        <v>0</v>
      </c>
      <c r="M90" s="36">
        <f t="shared" si="19"/>
        <v>0</v>
      </c>
      <c r="N90" s="31">
        <f t="shared" si="20"/>
        <v>1476359152</v>
      </c>
      <c r="O90" s="36">
        <f t="shared" si="21"/>
        <v>0.70236051241184094</v>
      </c>
      <c r="P90" s="31">
        <v>549355513</v>
      </c>
      <c r="Q90" s="31">
        <v>2042275994</v>
      </c>
      <c r="R90" s="31">
        <v>1883398354</v>
      </c>
      <c r="S90" s="31">
        <v>1500382269</v>
      </c>
      <c r="T90" s="36">
        <f t="shared" si="22"/>
        <v>0.79663564843489287</v>
      </c>
      <c r="U90" s="36">
        <f t="shared" si="23"/>
        <v>-0.14621443873632334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11343631796</v>
      </c>
      <c r="E91" s="32">
        <f>SUM(E88:E90)</f>
        <v>11312152259</v>
      </c>
      <c r="F91" s="32">
        <f>SUM(F88:F90)</f>
        <v>2893561773</v>
      </c>
      <c r="G91" s="37">
        <f t="shared" si="16"/>
        <v>0.25508248372627274</v>
      </c>
      <c r="H91" s="32">
        <f>SUM(H88:H90)</f>
        <v>2832783937</v>
      </c>
      <c r="I91" s="37">
        <f t="shared" si="17"/>
        <v>0.24972460213305744</v>
      </c>
      <c r="J91" s="32">
        <f>SUM(J88:J90)</f>
        <v>2736956524</v>
      </c>
      <c r="K91" s="37">
        <f t="shared" si="18"/>
        <v>0.24194834557875269</v>
      </c>
      <c r="L91" s="32">
        <f>SUM(L88:L90)</f>
        <v>0</v>
      </c>
      <c r="M91" s="37">
        <f t="shared" si="19"/>
        <v>0</v>
      </c>
      <c r="N91" s="32">
        <f t="shared" si="20"/>
        <v>8463302234</v>
      </c>
      <c r="O91" s="37">
        <f t="shared" si="21"/>
        <v>0.74816021215295769</v>
      </c>
      <c r="P91" s="32">
        <f>SUM(P88:P90)</f>
        <v>2803323013</v>
      </c>
      <c r="Q91" s="32">
        <f>SUM(Q88:Q90)</f>
        <v>10030659819</v>
      </c>
      <c r="R91" s="32">
        <f>SUM(R88:R90)</f>
        <v>9854232715</v>
      </c>
      <c r="S91" s="32">
        <f>SUM(S88:S90)</f>
        <v>8012423235</v>
      </c>
      <c r="T91" s="37">
        <f t="shared" si="22"/>
        <v>0.81309458247353761</v>
      </c>
      <c r="U91" s="37">
        <f t="shared" si="23"/>
        <v>-2.3674221162611309E-2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707900345</v>
      </c>
      <c r="E92" s="31">
        <v>669956432</v>
      </c>
      <c r="F92" s="31">
        <v>90828945</v>
      </c>
      <c r="G92" s="36">
        <f t="shared" si="16"/>
        <v>0.12830753034878095</v>
      </c>
      <c r="H92" s="31">
        <v>210814466</v>
      </c>
      <c r="I92" s="36">
        <f t="shared" si="17"/>
        <v>0.29780246257684762</v>
      </c>
      <c r="J92" s="31">
        <v>256666902</v>
      </c>
      <c r="K92" s="36">
        <f t="shared" si="18"/>
        <v>0.38310984079036353</v>
      </c>
      <c r="L92" s="31">
        <v>0</v>
      </c>
      <c r="M92" s="36">
        <f t="shared" si="19"/>
        <v>0</v>
      </c>
      <c r="N92" s="31">
        <f t="shared" si="20"/>
        <v>558310313</v>
      </c>
      <c r="O92" s="36">
        <f t="shared" si="21"/>
        <v>0.83335316497118128</v>
      </c>
      <c r="P92" s="31">
        <v>286219586</v>
      </c>
      <c r="Q92" s="31">
        <v>653147685</v>
      </c>
      <c r="R92" s="31">
        <v>653147685</v>
      </c>
      <c r="S92" s="31">
        <v>483421472</v>
      </c>
      <c r="T92" s="36">
        <f t="shared" si="22"/>
        <v>0.74014113974850881</v>
      </c>
      <c r="U92" s="36">
        <f t="shared" si="23"/>
        <v>-0.10325178794717427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95293079</v>
      </c>
      <c r="E93" s="31">
        <v>95293079</v>
      </c>
      <c r="F93" s="31">
        <v>26299909</v>
      </c>
      <c r="G93" s="36">
        <f t="shared" si="16"/>
        <v>0.27598970750016377</v>
      </c>
      <c r="H93" s="31">
        <v>24634959</v>
      </c>
      <c r="I93" s="36">
        <f t="shared" si="17"/>
        <v>0.25851781953650588</v>
      </c>
      <c r="J93" s="31">
        <v>22752574</v>
      </c>
      <c r="K93" s="36">
        <f t="shared" si="18"/>
        <v>0.23876418139453759</v>
      </c>
      <c r="L93" s="31">
        <v>0</v>
      </c>
      <c r="M93" s="36">
        <f t="shared" si="19"/>
        <v>0</v>
      </c>
      <c r="N93" s="31">
        <f t="shared" si="20"/>
        <v>73687442</v>
      </c>
      <c r="O93" s="36">
        <f t="shared" si="21"/>
        <v>0.77327170843120729</v>
      </c>
      <c r="P93" s="31">
        <v>22223546</v>
      </c>
      <c r="Q93" s="31">
        <v>89841150</v>
      </c>
      <c r="R93" s="31">
        <v>89551150</v>
      </c>
      <c r="S93" s="31">
        <v>71444998</v>
      </c>
      <c r="T93" s="36">
        <f t="shared" si="22"/>
        <v>0.7978121777330609</v>
      </c>
      <c r="U93" s="36">
        <f t="shared" si="23"/>
        <v>2.3804841945565203E-2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100702937</v>
      </c>
      <c r="E94" s="31">
        <v>106845327</v>
      </c>
      <c r="F94" s="31">
        <v>34007256</v>
      </c>
      <c r="G94" s="36">
        <f t="shared" si="16"/>
        <v>0.33769875053395909</v>
      </c>
      <c r="H94" s="31">
        <v>30325620</v>
      </c>
      <c r="I94" s="36">
        <f t="shared" si="17"/>
        <v>0.30113937987727207</v>
      </c>
      <c r="J94" s="31">
        <v>26867178</v>
      </c>
      <c r="K94" s="36">
        <f t="shared" si="18"/>
        <v>0.2514586154993938</v>
      </c>
      <c r="L94" s="31">
        <v>0</v>
      </c>
      <c r="M94" s="36">
        <f t="shared" si="19"/>
        <v>0</v>
      </c>
      <c r="N94" s="31">
        <f t="shared" si="20"/>
        <v>91200054</v>
      </c>
      <c r="O94" s="36">
        <f t="shared" si="21"/>
        <v>0.85357082579755683</v>
      </c>
      <c r="P94" s="31">
        <v>12268247</v>
      </c>
      <c r="Q94" s="31">
        <v>42708441</v>
      </c>
      <c r="R94" s="31">
        <v>47742206</v>
      </c>
      <c r="S94" s="31">
        <v>36186172</v>
      </c>
      <c r="T94" s="36">
        <f t="shared" si="22"/>
        <v>0.75794930799804261</v>
      </c>
      <c r="U94" s="36">
        <f t="shared" si="23"/>
        <v>1.189976938025457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903896361</v>
      </c>
      <c r="E96" s="32">
        <f>SUM(E92:E95)</f>
        <v>872094838</v>
      </c>
      <c r="F96" s="32">
        <f>SUM(F92:F95)</f>
        <v>151136110</v>
      </c>
      <c r="G96" s="37">
        <f t="shared" si="16"/>
        <v>0.16720513160689668</v>
      </c>
      <c r="H96" s="32">
        <f>SUM(H92:H95)</f>
        <v>265775045</v>
      </c>
      <c r="I96" s="37">
        <f t="shared" si="17"/>
        <v>0.29403265293154557</v>
      </c>
      <c r="J96" s="32">
        <f>SUM(J92:J95)</f>
        <v>306286654</v>
      </c>
      <c r="K96" s="37">
        <f t="shared" si="18"/>
        <v>0.35120796575566932</v>
      </c>
      <c r="L96" s="32">
        <f>SUM(L92:L95)</f>
        <v>0</v>
      </c>
      <c r="M96" s="37">
        <f t="shared" si="19"/>
        <v>0</v>
      </c>
      <c r="N96" s="32">
        <f t="shared" si="20"/>
        <v>723197809</v>
      </c>
      <c r="O96" s="37">
        <f t="shared" si="21"/>
        <v>0.82926509536340132</v>
      </c>
      <c r="P96" s="32">
        <f>SUM(P92:P95)</f>
        <v>320711379</v>
      </c>
      <c r="Q96" s="32">
        <f>SUM(Q92:Q95)</f>
        <v>785697276</v>
      </c>
      <c r="R96" s="32">
        <f>SUM(R92:R95)</f>
        <v>790441041</v>
      </c>
      <c r="S96" s="32">
        <f>SUM(S92:S95)</f>
        <v>591052642</v>
      </c>
      <c r="T96" s="37">
        <f t="shared" si="22"/>
        <v>0.74775044733538831</v>
      </c>
      <c r="U96" s="37">
        <f t="shared" si="23"/>
        <v>-4.4977278464447656E-2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482226580</v>
      </c>
      <c r="E97" s="31">
        <v>454531775</v>
      </c>
      <c r="F97" s="31">
        <v>150905965</v>
      </c>
      <c r="G97" s="36">
        <f t="shared" si="16"/>
        <v>0.31293580913768793</v>
      </c>
      <c r="H97" s="31">
        <v>127173908</v>
      </c>
      <c r="I97" s="36">
        <f t="shared" si="17"/>
        <v>0.263722310785938</v>
      </c>
      <c r="J97" s="31">
        <v>65390735</v>
      </c>
      <c r="K97" s="36">
        <f t="shared" si="18"/>
        <v>0.1438639465854725</v>
      </c>
      <c r="L97" s="31">
        <v>0</v>
      </c>
      <c r="M97" s="36">
        <f t="shared" si="19"/>
        <v>0</v>
      </c>
      <c r="N97" s="31">
        <f t="shared" si="20"/>
        <v>343470608</v>
      </c>
      <c r="O97" s="36">
        <f t="shared" si="21"/>
        <v>0.75565807912989147</v>
      </c>
      <c r="P97" s="31">
        <v>141552980</v>
      </c>
      <c r="Q97" s="31">
        <v>424251246</v>
      </c>
      <c r="R97" s="31">
        <v>424638655</v>
      </c>
      <c r="S97" s="31">
        <v>307897959</v>
      </c>
      <c r="T97" s="36">
        <f t="shared" si="22"/>
        <v>0.72508226788726993</v>
      </c>
      <c r="U97" s="36">
        <f t="shared" si="23"/>
        <v>-0.53804762711459697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102383960</v>
      </c>
      <c r="E98" s="31">
        <v>120682950</v>
      </c>
      <c r="F98" s="31">
        <v>2274332</v>
      </c>
      <c r="G98" s="36">
        <f t="shared" si="16"/>
        <v>2.2213753013655656E-2</v>
      </c>
      <c r="H98" s="31">
        <v>2186757</v>
      </c>
      <c r="I98" s="36">
        <f t="shared" si="17"/>
        <v>2.1358394420376004E-2</v>
      </c>
      <c r="J98" s="31">
        <v>-1086275</v>
      </c>
      <c r="K98" s="36">
        <f t="shared" si="18"/>
        <v>-9.0010643591327526E-3</v>
      </c>
      <c r="L98" s="31">
        <v>0</v>
      </c>
      <c r="M98" s="36">
        <f t="shared" si="19"/>
        <v>0</v>
      </c>
      <c r="N98" s="31">
        <f t="shared" si="20"/>
        <v>3374814</v>
      </c>
      <c r="O98" s="36">
        <f t="shared" si="21"/>
        <v>2.79642981879379E-2</v>
      </c>
      <c r="P98" s="31">
        <v>-1133709</v>
      </c>
      <c r="Q98" s="31">
        <v>83457565</v>
      </c>
      <c r="R98" s="31">
        <v>29781185</v>
      </c>
      <c r="S98" s="31">
        <v>12812569</v>
      </c>
      <c r="T98" s="36">
        <f t="shared" si="22"/>
        <v>0.43022361266014097</v>
      </c>
      <c r="U98" s="36">
        <f t="shared" si="23"/>
        <v>-4.1839660794789513E-2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204318240</v>
      </c>
      <c r="E99" s="31">
        <v>146249449</v>
      </c>
      <c r="F99" s="31">
        <v>42545976</v>
      </c>
      <c r="G99" s="36">
        <f t="shared" si="16"/>
        <v>0.20823386105910074</v>
      </c>
      <c r="H99" s="31">
        <v>34341683</v>
      </c>
      <c r="I99" s="36">
        <f t="shared" si="17"/>
        <v>0.1680793795013113</v>
      </c>
      <c r="J99" s="31">
        <v>42227619</v>
      </c>
      <c r="K99" s="36">
        <f t="shared" si="18"/>
        <v>0.28873694423286339</v>
      </c>
      <c r="L99" s="31">
        <v>0</v>
      </c>
      <c r="M99" s="36">
        <f t="shared" si="19"/>
        <v>0</v>
      </c>
      <c r="N99" s="31">
        <f t="shared" si="20"/>
        <v>119115278</v>
      </c>
      <c r="O99" s="36">
        <f t="shared" si="21"/>
        <v>0.81446650783621077</v>
      </c>
      <c r="P99" s="31">
        <v>44198582</v>
      </c>
      <c r="Q99" s="31">
        <v>174672495</v>
      </c>
      <c r="R99" s="31">
        <v>174672495</v>
      </c>
      <c r="S99" s="31">
        <v>134245710</v>
      </c>
      <c r="T99" s="36">
        <f t="shared" si="22"/>
        <v>0.76855666371514297</v>
      </c>
      <c r="U99" s="36">
        <f t="shared" si="23"/>
        <v>-4.4593353696279259E-2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788928780</v>
      </c>
      <c r="E101" s="32">
        <f>SUM(E97:E100)</f>
        <v>721464174</v>
      </c>
      <c r="F101" s="32">
        <f>SUM(F97:F100)</f>
        <v>195726273</v>
      </c>
      <c r="G101" s="37">
        <f>IF(($D101     =0),0,($F101     /$D101     ))</f>
        <v>0.24809118131043464</v>
      </c>
      <c r="H101" s="32">
        <f>SUM(H97:H100)</f>
        <v>163702348</v>
      </c>
      <c r="I101" s="37">
        <f>IF(($D101     =0),0,($H101     /$D101     ))</f>
        <v>0.20749952612959563</v>
      </c>
      <c r="J101" s="32">
        <f>SUM(J97:J100)</f>
        <v>106532079</v>
      </c>
      <c r="K101" s="37">
        <f>IF(($E101     =0),0,($J101     /$E101     ))</f>
        <v>0.14766094123476184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465960700</v>
      </c>
      <c r="O101" s="37">
        <f>IF(($E101     =0),0,($N101     /$E101     ))</f>
        <v>0.64585424584090301</v>
      </c>
      <c r="P101" s="32">
        <f>SUM(P97:P100)</f>
        <v>184617853</v>
      </c>
      <c r="Q101" s="32">
        <f>SUM(Q97:Q100)</f>
        <v>682381306</v>
      </c>
      <c r="R101" s="32">
        <f>SUM(R97:R100)</f>
        <v>629092335</v>
      </c>
      <c r="S101" s="32">
        <f>SUM(S97:S100)</f>
        <v>454956238</v>
      </c>
      <c r="T101" s="37">
        <f>IF(($R101     =0),0,($S101     /$R101     ))</f>
        <v>0.72319469287445692</v>
      </c>
      <c r="U101" s="37">
        <f>IF(($P101     =0),0,(($J101     /$P101     )-1))</f>
        <v>-0.42295895402921835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13036456937</v>
      </c>
      <c r="E102" s="32">
        <f>SUM(E88:E90,E92:E95,E97:E100)</f>
        <v>12905711271</v>
      </c>
      <c r="F102" s="32">
        <f>SUM(F88:F90,F92:F95,F97:F100)</f>
        <v>3240424156</v>
      </c>
      <c r="G102" s="37">
        <f>IF(($D102     =0),0,($F102     /$D102     ))</f>
        <v>0.24856632224995476</v>
      </c>
      <c r="H102" s="32">
        <f>SUM(H88:H90,H92:H95,H97:H100)</f>
        <v>3262261330</v>
      </c>
      <c r="I102" s="37">
        <f>IF(($D102     =0),0,($H102     /$D102     ))</f>
        <v>0.25024140729073924</v>
      </c>
      <c r="J102" s="32">
        <f>SUM(J88:J90,J92:J95,J97:J100)</f>
        <v>3149775257</v>
      </c>
      <c r="K102" s="37">
        <f>IF(($E102     =0),0,($J102     /$E102     ))</f>
        <v>0.24406057061556588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9652460743</v>
      </c>
      <c r="O102" s="37">
        <f>IF(($E102     =0),0,($N102     /$E102     ))</f>
        <v>0.74792164029655051</v>
      </c>
      <c r="P102" s="32">
        <f>SUM(P88:P90,P92:P95,P97:P100)</f>
        <v>3308652245</v>
      </c>
      <c r="Q102" s="32">
        <f>SUM(Q88:Q90,Q92:Q95,Q97:Q100)</f>
        <v>11498738401</v>
      </c>
      <c r="R102" s="32">
        <f>SUM(R88:R90,R92:R95,R97:R100)</f>
        <v>11273766091</v>
      </c>
      <c r="S102" s="32">
        <f>SUM(S88:S90,S92:S95,S97:S100)</f>
        <v>9058432115</v>
      </c>
      <c r="T102" s="37">
        <f>IF(($R102     =0),0,($S102     /$R102     ))</f>
        <v>0.80349654604165233</v>
      </c>
      <c r="U102" s="37">
        <f>IF(($P102     =0),0,(($J102     /$P102     )-1))</f>
        <v>-4.801864210422635E-2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2840441030</v>
      </c>
      <c r="E105" s="31">
        <v>3018441030</v>
      </c>
      <c r="F105" s="31">
        <v>821658147</v>
      </c>
      <c r="G105" s="36">
        <f t="shared" ref="G105:G136" si="24">IF(($D105     =0),0,($F105     /$D105     ))</f>
        <v>0.28927132734735916</v>
      </c>
      <c r="H105" s="31">
        <v>859421784</v>
      </c>
      <c r="I105" s="36">
        <f t="shared" ref="I105:I136" si="25">IF(($D105     =0),0,($H105     /$D105     ))</f>
        <v>0.30256631801998718</v>
      </c>
      <c r="J105" s="31">
        <v>561975420</v>
      </c>
      <c r="K105" s="36">
        <f t="shared" ref="K105:K136" si="26">IF(($E105     =0),0,($J105     /$E105     ))</f>
        <v>0.186180685464642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2243055351</v>
      </c>
      <c r="O105" s="36">
        <f t="shared" ref="O105:O136" si="29">IF(($E105     =0),0,($N105     /$E105     ))</f>
        <v>0.74311716833507258</v>
      </c>
      <c r="P105" s="31">
        <v>727009381</v>
      </c>
      <c r="Q105" s="31">
        <v>2779393860</v>
      </c>
      <c r="R105" s="31">
        <v>2779393860</v>
      </c>
      <c r="S105" s="31">
        <v>1784357282</v>
      </c>
      <c r="T105" s="36">
        <f t="shared" ref="T105:T136" si="30">IF(($R105     =0),0,($S105     /$R105     ))</f>
        <v>0.64199511543858701</v>
      </c>
      <c r="U105" s="36">
        <f t="shared" ref="U105:U136" si="31">IF(($P105     =0),0,(($J105     /$P105     )-1))</f>
        <v>-0.22700389474066496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2840441030</v>
      </c>
      <c r="E106" s="32">
        <f>E105</f>
        <v>3018441030</v>
      </c>
      <c r="F106" s="32">
        <f>F105</f>
        <v>821658147</v>
      </c>
      <c r="G106" s="37">
        <f t="shared" si="24"/>
        <v>0.28927132734735916</v>
      </c>
      <c r="H106" s="32">
        <f>H105</f>
        <v>859421784</v>
      </c>
      <c r="I106" s="37">
        <f t="shared" si="25"/>
        <v>0.30256631801998718</v>
      </c>
      <c r="J106" s="32">
        <f>J105</f>
        <v>561975420</v>
      </c>
      <c r="K106" s="37">
        <f t="shared" si="26"/>
        <v>0.186180685464642</v>
      </c>
      <c r="L106" s="32">
        <f>L105</f>
        <v>0</v>
      </c>
      <c r="M106" s="37">
        <f t="shared" si="27"/>
        <v>0</v>
      </c>
      <c r="N106" s="32">
        <f t="shared" si="28"/>
        <v>2243055351</v>
      </c>
      <c r="O106" s="37">
        <f t="shared" si="29"/>
        <v>0.74311716833507258</v>
      </c>
      <c r="P106" s="32">
        <f>P105</f>
        <v>727009381</v>
      </c>
      <c r="Q106" s="32">
        <f>Q105</f>
        <v>2779393860</v>
      </c>
      <c r="R106" s="32">
        <f>R105</f>
        <v>2779393860</v>
      </c>
      <c r="S106" s="32">
        <f>S105</f>
        <v>1784357282</v>
      </c>
      <c r="T106" s="37">
        <f t="shared" si="30"/>
        <v>0.64199511543858701</v>
      </c>
      <c r="U106" s="37">
        <f t="shared" si="31"/>
        <v>-0.22700389474066496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138778851</v>
      </c>
      <c r="E111" s="31">
        <v>191047903</v>
      </c>
      <c r="F111" s="31">
        <v>38428346</v>
      </c>
      <c r="G111" s="36">
        <f t="shared" si="24"/>
        <v>0.27690347429090617</v>
      </c>
      <c r="H111" s="31">
        <v>36913766</v>
      </c>
      <c r="I111" s="36">
        <f t="shared" si="25"/>
        <v>0.26598985172459744</v>
      </c>
      <c r="J111" s="31">
        <v>40027094</v>
      </c>
      <c r="K111" s="36">
        <f t="shared" si="26"/>
        <v>0.20951339099492758</v>
      </c>
      <c r="L111" s="31">
        <v>0</v>
      </c>
      <c r="M111" s="36">
        <f t="shared" si="27"/>
        <v>0</v>
      </c>
      <c r="N111" s="31">
        <f t="shared" si="28"/>
        <v>115369206</v>
      </c>
      <c r="O111" s="36">
        <f t="shared" si="29"/>
        <v>0.60387580386056372</v>
      </c>
      <c r="P111" s="31">
        <v>35479562</v>
      </c>
      <c r="Q111" s="31">
        <v>142543859</v>
      </c>
      <c r="R111" s="31">
        <v>142543859</v>
      </c>
      <c r="S111" s="31">
        <v>103076006</v>
      </c>
      <c r="T111" s="36">
        <f t="shared" si="30"/>
        <v>0.72311783000065966</v>
      </c>
      <c r="U111" s="36">
        <f t="shared" si="31"/>
        <v>0.12817328466456268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138778851</v>
      </c>
      <c r="E112" s="32">
        <f>SUM(E107:E111)</f>
        <v>191047903</v>
      </c>
      <c r="F112" s="32">
        <f>SUM(F107:F111)</f>
        <v>38428346</v>
      </c>
      <c r="G112" s="37">
        <f t="shared" si="24"/>
        <v>0.27690347429090617</v>
      </c>
      <c r="H112" s="32">
        <f>SUM(H107:H111)</f>
        <v>36913766</v>
      </c>
      <c r="I112" s="37">
        <f t="shared" si="25"/>
        <v>0.26598985172459744</v>
      </c>
      <c r="J112" s="32">
        <f>SUM(J107:J111)</f>
        <v>40027094</v>
      </c>
      <c r="K112" s="37">
        <f t="shared" si="26"/>
        <v>0.20951339099492758</v>
      </c>
      <c r="L112" s="32">
        <f>SUM(L107:L111)</f>
        <v>0</v>
      </c>
      <c r="M112" s="37">
        <f t="shared" si="27"/>
        <v>0</v>
      </c>
      <c r="N112" s="32">
        <f t="shared" si="28"/>
        <v>115369206</v>
      </c>
      <c r="O112" s="37">
        <f t="shared" si="29"/>
        <v>0.60387580386056372</v>
      </c>
      <c r="P112" s="32">
        <f>SUM(P107:P111)</f>
        <v>35479562</v>
      </c>
      <c r="Q112" s="32">
        <f>SUM(Q107:Q111)</f>
        <v>142543859</v>
      </c>
      <c r="R112" s="32">
        <f>SUM(R107:R111)</f>
        <v>142543859</v>
      </c>
      <c r="S112" s="32">
        <f>SUM(S107:S111)</f>
        <v>103076006</v>
      </c>
      <c r="T112" s="37">
        <f t="shared" si="30"/>
        <v>0.72311783000065966</v>
      </c>
      <c r="U112" s="37">
        <f t="shared" si="31"/>
        <v>0.12817328466456268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76973</v>
      </c>
      <c r="E114" s="31">
        <v>100835</v>
      </c>
      <c r="F114" s="31">
        <v>28621</v>
      </c>
      <c r="G114" s="36">
        <f t="shared" si="24"/>
        <v>0.37183168123887594</v>
      </c>
      <c r="H114" s="31">
        <v>27115</v>
      </c>
      <c r="I114" s="36">
        <f t="shared" si="25"/>
        <v>0.35226637911995118</v>
      </c>
      <c r="J114" s="31">
        <v>20488</v>
      </c>
      <c r="K114" s="36">
        <f t="shared" si="26"/>
        <v>0.2031834184558933</v>
      </c>
      <c r="L114" s="31">
        <v>0</v>
      </c>
      <c r="M114" s="36">
        <f t="shared" si="27"/>
        <v>0</v>
      </c>
      <c r="N114" s="31">
        <f t="shared" si="28"/>
        <v>76224</v>
      </c>
      <c r="O114" s="36">
        <f t="shared" si="29"/>
        <v>0.75592800119006298</v>
      </c>
      <c r="P114" s="31">
        <v>18724</v>
      </c>
      <c r="Q114" s="31">
        <v>59111</v>
      </c>
      <c r="R114" s="31">
        <v>73800</v>
      </c>
      <c r="S114" s="31">
        <v>52717</v>
      </c>
      <c r="T114" s="36">
        <f t="shared" si="30"/>
        <v>0.71432249322493224</v>
      </c>
      <c r="U114" s="36">
        <f t="shared" si="31"/>
        <v>9.421063875240332E-2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285517088</v>
      </c>
      <c r="E117" s="31">
        <v>295517088</v>
      </c>
      <c r="F117" s="31">
        <v>96848071</v>
      </c>
      <c r="G117" s="36">
        <f t="shared" si="24"/>
        <v>0.33920236325750142</v>
      </c>
      <c r="H117" s="31">
        <v>117477786</v>
      </c>
      <c r="I117" s="36">
        <f t="shared" si="25"/>
        <v>0.4114562348016102</v>
      </c>
      <c r="J117" s="31">
        <v>71167395</v>
      </c>
      <c r="K117" s="36">
        <f t="shared" si="26"/>
        <v>0.24082328193488425</v>
      </c>
      <c r="L117" s="31">
        <v>0</v>
      </c>
      <c r="M117" s="36">
        <f t="shared" si="27"/>
        <v>0</v>
      </c>
      <c r="N117" s="31">
        <f t="shared" si="28"/>
        <v>285493252</v>
      </c>
      <c r="O117" s="36">
        <f t="shared" si="29"/>
        <v>0.96608035065640607</v>
      </c>
      <c r="P117" s="31">
        <v>115951738</v>
      </c>
      <c r="Q117" s="31">
        <v>248813258</v>
      </c>
      <c r="R117" s="31">
        <v>308813258</v>
      </c>
      <c r="S117" s="31">
        <v>286151299</v>
      </c>
      <c r="T117" s="36">
        <f t="shared" si="30"/>
        <v>0.92661597773758797</v>
      </c>
      <c r="U117" s="36">
        <f t="shared" si="31"/>
        <v>-0.38623261515924845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93389836</v>
      </c>
      <c r="E120" s="31">
        <v>99389836</v>
      </c>
      <c r="F120" s="31">
        <v>35364512</v>
      </c>
      <c r="G120" s="36">
        <f t="shared" si="24"/>
        <v>0.3786762405279307</v>
      </c>
      <c r="H120" s="31">
        <v>25652964</v>
      </c>
      <c r="I120" s="36">
        <f t="shared" si="25"/>
        <v>0.27468689419263997</v>
      </c>
      <c r="J120" s="31">
        <v>11943836</v>
      </c>
      <c r="K120" s="36">
        <f t="shared" si="26"/>
        <v>0.12017160386500689</v>
      </c>
      <c r="L120" s="31">
        <v>0</v>
      </c>
      <c r="M120" s="36">
        <f t="shared" si="27"/>
        <v>0</v>
      </c>
      <c r="N120" s="31">
        <f t="shared" si="28"/>
        <v>72961312</v>
      </c>
      <c r="O120" s="36">
        <f t="shared" si="29"/>
        <v>0.73409228686120376</v>
      </c>
      <c r="P120" s="31">
        <v>24624180</v>
      </c>
      <c r="Q120" s="31">
        <v>73633767</v>
      </c>
      <c r="R120" s="31">
        <v>88125536</v>
      </c>
      <c r="S120" s="31">
        <v>59291243</v>
      </c>
      <c r="T120" s="36">
        <f t="shared" si="30"/>
        <v>0.67280433902836068</v>
      </c>
      <c r="U120" s="36">
        <f t="shared" si="31"/>
        <v>-0.51495497515044164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378983897</v>
      </c>
      <c r="E121" s="32">
        <f>SUM(E113:E120)</f>
        <v>395007759</v>
      </c>
      <c r="F121" s="32">
        <f>SUM(F113:F120)</f>
        <v>132241204</v>
      </c>
      <c r="G121" s="37">
        <f t="shared" si="24"/>
        <v>0.3489362082315598</v>
      </c>
      <c r="H121" s="32">
        <f>SUM(H113:H120)</f>
        <v>143157865</v>
      </c>
      <c r="I121" s="37">
        <f t="shared" si="25"/>
        <v>0.37774128698666054</v>
      </c>
      <c r="J121" s="32">
        <f>SUM(J113:J120)</f>
        <v>83131719</v>
      </c>
      <c r="K121" s="37">
        <f t="shared" si="26"/>
        <v>0.21045591410775299</v>
      </c>
      <c r="L121" s="32">
        <f>SUM(L113:L120)</f>
        <v>0</v>
      </c>
      <c r="M121" s="37">
        <f t="shared" si="27"/>
        <v>0</v>
      </c>
      <c r="N121" s="32">
        <f t="shared" si="28"/>
        <v>358530788</v>
      </c>
      <c r="O121" s="37">
        <f t="shared" si="29"/>
        <v>0.90765505191000562</v>
      </c>
      <c r="P121" s="32">
        <f>SUM(P113:P120)</f>
        <v>140594642</v>
      </c>
      <c r="Q121" s="32">
        <f>SUM(Q113:Q120)</f>
        <v>322506136</v>
      </c>
      <c r="R121" s="32">
        <f>SUM(R113:R120)</f>
        <v>397012594</v>
      </c>
      <c r="S121" s="32">
        <f>SUM(S113:S120)</f>
        <v>345495259</v>
      </c>
      <c r="T121" s="37">
        <f t="shared" si="30"/>
        <v>0.87023752954295452</v>
      </c>
      <c r="U121" s="37">
        <f t="shared" si="31"/>
        <v>-0.40871346292129684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15319584</v>
      </c>
      <c r="E131" s="31">
        <v>17321009</v>
      </c>
      <c r="F131" s="31">
        <v>4100902</v>
      </c>
      <c r="G131" s="36">
        <f t="shared" si="24"/>
        <v>0.26769016704370041</v>
      </c>
      <c r="H131" s="31">
        <v>6032905</v>
      </c>
      <c r="I131" s="36">
        <f t="shared" si="25"/>
        <v>0.39380344792652333</v>
      </c>
      <c r="J131" s="31">
        <v>7470561</v>
      </c>
      <c r="K131" s="36">
        <f t="shared" si="26"/>
        <v>0.43130056684342116</v>
      </c>
      <c r="L131" s="31">
        <v>0</v>
      </c>
      <c r="M131" s="36">
        <f t="shared" si="27"/>
        <v>0</v>
      </c>
      <c r="N131" s="31">
        <f t="shared" si="28"/>
        <v>17604368</v>
      </c>
      <c r="O131" s="36">
        <f t="shared" si="29"/>
        <v>1.0163592663683738</v>
      </c>
      <c r="P131" s="31">
        <v>3355893</v>
      </c>
      <c r="Q131" s="31">
        <v>19298127</v>
      </c>
      <c r="R131" s="31">
        <v>14688000</v>
      </c>
      <c r="S131" s="31">
        <v>9624630</v>
      </c>
      <c r="T131" s="36">
        <f t="shared" si="30"/>
        <v>0.65527165032679735</v>
      </c>
      <c r="U131" s="36">
        <f t="shared" si="31"/>
        <v>1.2261022624976423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15319584</v>
      </c>
      <c r="E132" s="32">
        <f>SUM(E127:E131)</f>
        <v>17321009</v>
      </c>
      <c r="F132" s="32">
        <f>SUM(F127:F131)</f>
        <v>4100902</v>
      </c>
      <c r="G132" s="37">
        <f t="shared" si="24"/>
        <v>0.26769016704370041</v>
      </c>
      <c r="H132" s="32">
        <f>SUM(H127:H131)</f>
        <v>6032905</v>
      </c>
      <c r="I132" s="37">
        <f t="shared" si="25"/>
        <v>0.39380344792652333</v>
      </c>
      <c r="J132" s="32">
        <f>SUM(J127:J131)</f>
        <v>7470561</v>
      </c>
      <c r="K132" s="37">
        <f t="shared" si="26"/>
        <v>0.43130056684342116</v>
      </c>
      <c r="L132" s="32">
        <f>SUM(L127:L131)</f>
        <v>0</v>
      </c>
      <c r="M132" s="37">
        <f t="shared" si="27"/>
        <v>0</v>
      </c>
      <c r="N132" s="32">
        <f t="shared" si="28"/>
        <v>17604368</v>
      </c>
      <c r="O132" s="37">
        <f t="shared" si="29"/>
        <v>1.0163592663683738</v>
      </c>
      <c r="P132" s="32">
        <f>SUM(P127:P131)</f>
        <v>3355893</v>
      </c>
      <c r="Q132" s="32">
        <f>SUM(Q127:Q131)</f>
        <v>19298127</v>
      </c>
      <c r="R132" s="32">
        <f>SUM(R127:R131)</f>
        <v>14688000</v>
      </c>
      <c r="S132" s="32">
        <f>SUM(S127:S131)</f>
        <v>9624630</v>
      </c>
      <c r="T132" s="37">
        <f t="shared" si="30"/>
        <v>0.65527165032679735</v>
      </c>
      <c r="U132" s="37">
        <f t="shared" si="31"/>
        <v>1.2261022624976423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341834637</v>
      </c>
      <c r="E133" s="31">
        <v>341534637</v>
      </c>
      <c r="F133" s="31">
        <v>105333010</v>
      </c>
      <c r="G133" s="36">
        <f t="shared" si="24"/>
        <v>0.30814024852607313</v>
      </c>
      <c r="H133" s="31">
        <v>111661471</v>
      </c>
      <c r="I133" s="36">
        <f t="shared" si="25"/>
        <v>0.32665347192420408</v>
      </c>
      <c r="J133" s="31">
        <v>81853729</v>
      </c>
      <c r="K133" s="36">
        <f t="shared" si="26"/>
        <v>0.23966450290077021</v>
      </c>
      <c r="L133" s="31">
        <v>0</v>
      </c>
      <c r="M133" s="36">
        <f t="shared" si="27"/>
        <v>0</v>
      </c>
      <c r="N133" s="31">
        <f t="shared" si="28"/>
        <v>298848210</v>
      </c>
      <c r="O133" s="36">
        <f t="shared" si="29"/>
        <v>0.87501581867375866</v>
      </c>
      <c r="P133" s="31">
        <v>74135731</v>
      </c>
      <c r="Q133" s="31">
        <v>348793625</v>
      </c>
      <c r="R133" s="31">
        <v>364209794</v>
      </c>
      <c r="S133" s="31">
        <v>313538313</v>
      </c>
      <c r="T133" s="36">
        <f t="shared" si="30"/>
        <v>0.86087282155844491</v>
      </c>
      <c r="U133" s="36">
        <f t="shared" si="31"/>
        <v>0.10410631818009586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11197625</v>
      </c>
      <c r="E136" s="31">
        <v>10421049</v>
      </c>
      <c r="F136" s="31">
        <v>1649101</v>
      </c>
      <c r="G136" s="36">
        <f t="shared" si="24"/>
        <v>0.14727239035063239</v>
      </c>
      <c r="H136" s="31">
        <v>2533055</v>
      </c>
      <c r="I136" s="36">
        <f t="shared" si="25"/>
        <v>0.22621359440059835</v>
      </c>
      <c r="J136" s="31">
        <v>2191544</v>
      </c>
      <c r="K136" s="36">
        <f t="shared" si="26"/>
        <v>0.21029975005395329</v>
      </c>
      <c r="L136" s="31">
        <v>0</v>
      </c>
      <c r="M136" s="36">
        <f t="shared" si="27"/>
        <v>0</v>
      </c>
      <c r="N136" s="31">
        <f t="shared" si="28"/>
        <v>6373700</v>
      </c>
      <c r="O136" s="36">
        <f t="shared" si="29"/>
        <v>0.61161788990724442</v>
      </c>
      <c r="P136" s="31">
        <v>1356963</v>
      </c>
      <c r="Q136" s="31">
        <v>12057477</v>
      </c>
      <c r="R136" s="31">
        <v>12057477</v>
      </c>
      <c r="S136" s="31">
        <v>3445108</v>
      </c>
      <c r="T136" s="36">
        <f t="shared" si="30"/>
        <v>0.28572378782061952</v>
      </c>
      <c r="U136" s="36">
        <f t="shared" si="31"/>
        <v>0.61503592949844621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353032262</v>
      </c>
      <c r="E137" s="32">
        <f>SUM(E133:E136)</f>
        <v>351955686</v>
      </c>
      <c r="F137" s="32">
        <f>SUM(F133:F136)</f>
        <v>106982111</v>
      </c>
      <c r="G137" s="37">
        <f t="shared" ref="G137:G170" si="32">IF(($D137     =0),0,($F137     /$D137     ))</f>
        <v>0.30303777449098973</v>
      </c>
      <c r="H137" s="32">
        <f>SUM(H133:H136)</f>
        <v>114194526</v>
      </c>
      <c r="I137" s="37">
        <f t="shared" ref="I137:I170" si="33">IF(($D137     =0),0,($H137     /$D137     ))</f>
        <v>0.32346767786339031</v>
      </c>
      <c r="J137" s="32">
        <f>SUM(J133:J136)</f>
        <v>84045273</v>
      </c>
      <c r="K137" s="37">
        <f t="shared" ref="K137:K170" si="34">IF(($E137     =0),0,($J137     /$E137     ))</f>
        <v>0.23879504250998235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305221910</v>
      </c>
      <c r="O137" s="37">
        <f t="shared" ref="O137:O170" si="37">IF(($E137     =0),0,($N137     /$E137     ))</f>
        <v>0.86721687456982866</v>
      </c>
      <c r="P137" s="32">
        <f>SUM(P133:P136)</f>
        <v>75492694</v>
      </c>
      <c r="Q137" s="32">
        <f>SUM(Q133:Q136)</f>
        <v>360851102</v>
      </c>
      <c r="R137" s="32">
        <f>SUM(R133:R136)</f>
        <v>376267271</v>
      </c>
      <c r="S137" s="32">
        <f>SUM(S133:S136)</f>
        <v>316983421</v>
      </c>
      <c r="T137" s="37">
        <f t="shared" ref="T137:T170" si="38">IF(($R137     =0),0,($S137     /$R137     ))</f>
        <v>0.84244218254103742</v>
      </c>
      <c r="U137" s="37">
        <f t="shared" ref="U137:U170" si="39">IF(($P137     =0),0,(($J137     /$P137     )-1))</f>
        <v>0.11329015493870176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48057856</v>
      </c>
      <c r="E140" s="31">
        <v>48057856</v>
      </c>
      <c r="F140" s="31">
        <v>21292201</v>
      </c>
      <c r="G140" s="36">
        <f t="shared" si="32"/>
        <v>0.44305349368894026</v>
      </c>
      <c r="H140" s="31">
        <v>12204613</v>
      </c>
      <c r="I140" s="36">
        <f t="shared" si="33"/>
        <v>0.2539566683956937</v>
      </c>
      <c r="J140" s="31">
        <v>-2052303</v>
      </c>
      <c r="K140" s="36">
        <f t="shared" si="34"/>
        <v>-4.2704838934138054E-2</v>
      </c>
      <c r="L140" s="31">
        <v>0</v>
      </c>
      <c r="M140" s="36">
        <f t="shared" si="35"/>
        <v>0</v>
      </c>
      <c r="N140" s="31">
        <f t="shared" si="36"/>
        <v>31444511</v>
      </c>
      <c r="O140" s="36">
        <f t="shared" si="37"/>
        <v>0.65430532315049594</v>
      </c>
      <c r="P140" s="31">
        <v>7471414</v>
      </c>
      <c r="Q140" s="31">
        <v>29199060</v>
      </c>
      <c r="R140" s="31">
        <v>46032429</v>
      </c>
      <c r="S140" s="31">
        <v>24526546</v>
      </c>
      <c r="T140" s="36">
        <f t="shared" si="38"/>
        <v>0.53281016302659157</v>
      </c>
      <c r="U140" s="36">
        <f t="shared" si="39"/>
        <v>-1.2746873617229617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18737533</v>
      </c>
      <c r="E143" s="31">
        <v>17063853</v>
      </c>
      <c r="F143" s="31">
        <v>4055692</v>
      </c>
      <c r="G143" s="36">
        <f t="shared" si="32"/>
        <v>0.2164474907128916</v>
      </c>
      <c r="H143" s="31">
        <v>4396551</v>
      </c>
      <c r="I143" s="36">
        <f t="shared" si="33"/>
        <v>0.23463873285773532</v>
      </c>
      <c r="J143" s="31">
        <v>4333755</v>
      </c>
      <c r="K143" s="36">
        <f t="shared" si="34"/>
        <v>0.25397282782499359</v>
      </c>
      <c r="L143" s="31">
        <v>0</v>
      </c>
      <c r="M143" s="36">
        <f t="shared" si="35"/>
        <v>0</v>
      </c>
      <c r="N143" s="31">
        <f t="shared" si="36"/>
        <v>12785998</v>
      </c>
      <c r="O143" s="36">
        <f t="shared" si="37"/>
        <v>0.74930310288069168</v>
      </c>
      <c r="P143" s="31">
        <v>4995665</v>
      </c>
      <c r="Q143" s="31">
        <v>18106402</v>
      </c>
      <c r="R143" s="31">
        <v>17965036</v>
      </c>
      <c r="S143" s="31">
        <v>14307172</v>
      </c>
      <c r="T143" s="36">
        <f t="shared" si="38"/>
        <v>0.79638983189346235</v>
      </c>
      <c r="U143" s="36">
        <f t="shared" si="39"/>
        <v>-0.13249687479044336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66795389</v>
      </c>
      <c r="E144" s="32">
        <f>SUM(E138:E143)</f>
        <v>65121709</v>
      </c>
      <c r="F144" s="32">
        <f>SUM(F138:F143)</f>
        <v>25347893</v>
      </c>
      <c r="G144" s="37">
        <f t="shared" si="32"/>
        <v>0.37948567078485013</v>
      </c>
      <c r="H144" s="32">
        <f>SUM(H138:H143)</f>
        <v>16601164</v>
      </c>
      <c r="I144" s="37">
        <f t="shared" si="33"/>
        <v>0.24853757495146858</v>
      </c>
      <c r="J144" s="32">
        <f>SUM(J138:J143)</f>
        <v>2281452</v>
      </c>
      <c r="K144" s="37">
        <f t="shared" si="34"/>
        <v>3.5033662891125909E-2</v>
      </c>
      <c r="L144" s="32">
        <f>SUM(L138:L143)</f>
        <v>0</v>
      </c>
      <c r="M144" s="37">
        <f t="shared" si="35"/>
        <v>0</v>
      </c>
      <c r="N144" s="32">
        <f t="shared" si="36"/>
        <v>44230509</v>
      </c>
      <c r="O144" s="37">
        <f t="shared" si="37"/>
        <v>0.67919760828144116</v>
      </c>
      <c r="P144" s="32">
        <f>SUM(P138:P143)</f>
        <v>12467079</v>
      </c>
      <c r="Q144" s="32">
        <f>SUM(Q138:Q143)</f>
        <v>47305462</v>
      </c>
      <c r="R144" s="32">
        <f>SUM(R138:R143)</f>
        <v>63997465</v>
      </c>
      <c r="S144" s="32">
        <f>SUM(S138:S143)</f>
        <v>38833718</v>
      </c>
      <c r="T144" s="37">
        <f t="shared" si="38"/>
        <v>0.60680087875355693</v>
      </c>
      <c r="U144" s="37">
        <f t="shared" si="39"/>
        <v>-0.81700188151530928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502871</v>
      </c>
      <c r="E149" s="31">
        <v>502871</v>
      </c>
      <c r="F149" s="31">
        <v>39432</v>
      </c>
      <c r="G149" s="36">
        <f t="shared" si="32"/>
        <v>7.8413748257505397E-2</v>
      </c>
      <c r="H149" s="31">
        <v>165997</v>
      </c>
      <c r="I149" s="36">
        <f t="shared" si="33"/>
        <v>0.33009857398816</v>
      </c>
      <c r="J149" s="31">
        <v>174372</v>
      </c>
      <c r="K149" s="36">
        <f t="shared" si="34"/>
        <v>0.34675294459215189</v>
      </c>
      <c r="L149" s="31">
        <v>0</v>
      </c>
      <c r="M149" s="36">
        <f t="shared" si="35"/>
        <v>0</v>
      </c>
      <c r="N149" s="31">
        <f t="shared" si="36"/>
        <v>379801</v>
      </c>
      <c r="O149" s="36">
        <f t="shared" si="37"/>
        <v>0.75526526683781725</v>
      </c>
      <c r="P149" s="31">
        <v>194772</v>
      </c>
      <c r="Q149" s="31">
        <v>481677</v>
      </c>
      <c r="R149" s="31">
        <v>481677</v>
      </c>
      <c r="S149" s="31">
        <v>472266</v>
      </c>
      <c r="T149" s="36">
        <f t="shared" si="38"/>
        <v>0.98046201084959428</v>
      </c>
      <c r="U149" s="36">
        <f t="shared" si="39"/>
        <v>-0.1047378473291849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502871</v>
      </c>
      <c r="E150" s="32">
        <f>SUM(E145:E149)</f>
        <v>502871</v>
      </c>
      <c r="F150" s="32">
        <f>SUM(F145:F149)</f>
        <v>39432</v>
      </c>
      <c r="G150" s="37">
        <f t="shared" si="32"/>
        <v>7.8413748257505397E-2</v>
      </c>
      <c r="H150" s="32">
        <f>SUM(H145:H149)</f>
        <v>165997</v>
      </c>
      <c r="I150" s="37">
        <f t="shared" si="33"/>
        <v>0.33009857398816</v>
      </c>
      <c r="J150" s="32">
        <f>SUM(J145:J149)</f>
        <v>174372</v>
      </c>
      <c r="K150" s="37">
        <f t="shared" si="34"/>
        <v>0.34675294459215189</v>
      </c>
      <c r="L150" s="32">
        <f>SUM(L145:L149)</f>
        <v>0</v>
      </c>
      <c r="M150" s="37">
        <f t="shared" si="35"/>
        <v>0</v>
      </c>
      <c r="N150" s="32">
        <f t="shared" si="36"/>
        <v>379801</v>
      </c>
      <c r="O150" s="37">
        <f t="shared" si="37"/>
        <v>0.75526526683781725</v>
      </c>
      <c r="P150" s="32">
        <f>SUM(P145:P149)</f>
        <v>194772</v>
      </c>
      <c r="Q150" s="32">
        <f>SUM(Q145:Q149)</f>
        <v>481677</v>
      </c>
      <c r="R150" s="32">
        <f>SUM(R145:R149)</f>
        <v>481677</v>
      </c>
      <c r="S150" s="32">
        <f>SUM(S145:S149)</f>
        <v>472266</v>
      </c>
      <c r="T150" s="37">
        <f t="shared" si="38"/>
        <v>0.98046201084959428</v>
      </c>
      <c r="U150" s="37">
        <f t="shared" si="39"/>
        <v>-0.1047378473291849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272653700</v>
      </c>
      <c r="E152" s="31">
        <v>282653699</v>
      </c>
      <c r="F152" s="31">
        <v>90306431</v>
      </c>
      <c r="G152" s="36">
        <f t="shared" si="32"/>
        <v>0.33121293054156242</v>
      </c>
      <c r="H152" s="31">
        <v>82009818</v>
      </c>
      <c r="I152" s="36">
        <f t="shared" si="33"/>
        <v>0.30078380744512179</v>
      </c>
      <c r="J152" s="31">
        <v>71163070</v>
      </c>
      <c r="K152" s="36">
        <f t="shared" si="34"/>
        <v>0.25176769400778298</v>
      </c>
      <c r="L152" s="31">
        <v>0</v>
      </c>
      <c r="M152" s="36">
        <f t="shared" si="35"/>
        <v>0</v>
      </c>
      <c r="N152" s="31">
        <f t="shared" si="36"/>
        <v>243479319</v>
      </c>
      <c r="O152" s="36">
        <f t="shared" si="37"/>
        <v>0.86140503330189921</v>
      </c>
      <c r="P152" s="31">
        <v>65650551</v>
      </c>
      <c r="Q152" s="31">
        <v>254798100</v>
      </c>
      <c r="R152" s="31">
        <v>256423294</v>
      </c>
      <c r="S152" s="31">
        <v>223365050</v>
      </c>
      <c r="T152" s="36">
        <f t="shared" si="38"/>
        <v>0.87107940357399827</v>
      </c>
      <c r="U152" s="36">
        <f t="shared" si="39"/>
        <v>8.396759685992583E-2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41412850</v>
      </c>
      <c r="E156" s="31">
        <v>39824021</v>
      </c>
      <c r="F156" s="31">
        <v>16004486</v>
      </c>
      <c r="G156" s="36">
        <f t="shared" si="32"/>
        <v>0.38646183491355945</v>
      </c>
      <c r="H156" s="31">
        <v>11107069</v>
      </c>
      <c r="I156" s="36">
        <f t="shared" si="33"/>
        <v>0.26820344410008007</v>
      </c>
      <c r="J156" s="31">
        <v>6885112</v>
      </c>
      <c r="K156" s="36">
        <f t="shared" si="34"/>
        <v>0.17288841827398593</v>
      </c>
      <c r="L156" s="31">
        <v>0</v>
      </c>
      <c r="M156" s="36">
        <f t="shared" si="35"/>
        <v>0</v>
      </c>
      <c r="N156" s="31">
        <f t="shared" si="36"/>
        <v>33996667</v>
      </c>
      <c r="O156" s="36">
        <f t="shared" si="37"/>
        <v>0.8536723853173942</v>
      </c>
      <c r="P156" s="31">
        <v>2522696</v>
      </c>
      <c r="Q156" s="31">
        <v>20606915</v>
      </c>
      <c r="R156" s="31">
        <v>20788990</v>
      </c>
      <c r="S156" s="31">
        <v>17475091</v>
      </c>
      <c r="T156" s="36">
        <f t="shared" si="38"/>
        <v>0.84059355456902907</v>
      </c>
      <c r="U156" s="36">
        <f t="shared" si="39"/>
        <v>1.729267418666379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314066550</v>
      </c>
      <c r="E157" s="32">
        <f>SUM(E151:E156)</f>
        <v>322477720</v>
      </c>
      <c r="F157" s="32">
        <f>SUM(F151:F156)</f>
        <v>106310917</v>
      </c>
      <c r="G157" s="37">
        <f t="shared" si="32"/>
        <v>0.33849805717928255</v>
      </c>
      <c r="H157" s="32">
        <f>SUM(H151:H156)</f>
        <v>93116887</v>
      </c>
      <c r="I157" s="37">
        <f t="shared" si="33"/>
        <v>0.29648775713300252</v>
      </c>
      <c r="J157" s="32">
        <f>SUM(J151:J156)</f>
        <v>78048182</v>
      </c>
      <c r="K157" s="37">
        <f t="shared" si="34"/>
        <v>0.2420265871391053</v>
      </c>
      <c r="L157" s="32">
        <f>SUM(L151:L156)</f>
        <v>0</v>
      </c>
      <c r="M157" s="37">
        <f t="shared" si="35"/>
        <v>0</v>
      </c>
      <c r="N157" s="32">
        <f t="shared" si="36"/>
        <v>277475986</v>
      </c>
      <c r="O157" s="37">
        <f t="shared" si="37"/>
        <v>0.86045009869208944</v>
      </c>
      <c r="P157" s="32">
        <f>SUM(P151:P156)</f>
        <v>68173247</v>
      </c>
      <c r="Q157" s="32">
        <f>SUM(Q151:Q156)</f>
        <v>275405015</v>
      </c>
      <c r="R157" s="32">
        <f>SUM(R151:R156)</f>
        <v>277212284</v>
      </c>
      <c r="S157" s="32">
        <f>SUM(S151:S156)</f>
        <v>240840141</v>
      </c>
      <c r="T157" s="37">
        <f t="shared" si="38"/>
        <v>0.86879317728935845</v>
      </c>
      <c r="U157" s="37">
        <f t="shared" si="39"/>
        <v>0.1448505892641434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437369932</v>
      </c>
      <c r="E162" s="31">
        <v>437829271</v>
      </c>
      <c r="F162" s="31">
        <v>159023646</v>
      </c>
      <c r="G162" s="36">
        <f t="shared" si="32"/>
        <v>0.36359071432464179</v>
      </c>
      <c r="H162" s="31">
        <v>136204056</v>
      </c>
      <c r="I162" s="36">
        <f t="shared" si="33"/>
        <v>0.31141614005601098</v>
      </c>
      <c r="J162" s="31">
        <v>99210612</v>
      </c>
      <c r="K162" s="36">
        <f t="shared" si="34"/>
        <v>0.22659657216020168</v>
      </c>
      <c r="L162" s="31">
        <v>0</v>
      </c>
      <c r="M162" s="36">
        <f t="shared" si="35"/>
        <v>0</v>
      </c>
      <c r="N162" s="31">
        <f t="shared" si="36"/>
        <v>394438314</v>
      </c>
      <c r="O162" s="36">
        <f t="shared" si="37"/>
        <v>0.9008952578686773</v>
      </c>
      <c r="P162" s="31">
        <v>103152152</v>
      </c>
      <c r="Q162" s="31">
        <v>370065116</v>
      </c>
      <c r="R162" s="31">
        <v>409698539</v>
      </c>
      <c r="S162" s="31">
        <v>372602203</v>
      </c>
      <c r="T162" s="36">
        <f t="shared" si="38"/>
        <v>0.90945455629266958</v>
      </c>
      <c r="U162" s="36">
        <f t="shared" si="39"/>
        <v>-3.8210933301711436E-2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437369932</v>
      </c>
      <c r="E163" s="32">
        <f>SUM(E158:E162)</f>
        <v>437829271</v>
      </c>
      <c r="F163" s="32">
        <f>SUM(F158:F162)</f>
        <v>159023646</v>
      </c>
      <c r="G163" s="37">
        <f t="shared" si="32"/>
        <v>0.36359071432464179</v>
      </c>
      <c r="H163" s="32">
        <f>SUM(H158:H162)</f>
        <v>136204056</v>
      </c>
      <c r="I163" s="37">
        <f t="shared" si="33"/>
        <v>0.31141614005601098</v>
      </c>
      <c r="J163" s="32">
        <f>SUM(J158:J162)</f>
        <v>99210612</v>
      </c>
      <c r="K163" s="37">
        <f t="shared" si="34"/>
        <v>0.22659657216020168</v>
      </c>
      <c r="L163" s="32">
        <f>SUM(L158:L162)</f>
        <v>0</v>
      </c>
      <c r="M163" s="37">
        <f t="shared" si="35"/>
        <v>0</v>
      </c>
      <c r="N163" s="32">
        <f t="shared" si="36"/>
        <v>394438314</v>
      </c>
      <c r="O163" s="37">
        <f t="shared" si="37"/>
        <v>0.9008952578686773</v>
      </c>
      <c r="P163" s="32">
        <f>SUM(P158:P162)</f>
        <v>103152152</v>
      </c>
      <c r="Q163" s="32">
        <f>SUM(Q158:Q162)</f>
        <v>370065116</v>
      </c>
      <c r="R163" s="32">
        <f>SUM(R158:R162)</f>
        <v>409698539</v>
      </c>
      <c r="S163" s="32">
        <f>SUM(S158:S162)</f>
        <v>372602203</v>
      </c>
      <c r="T163" s="37">
        <f t="shared" si="38"/>
        <v>0.90945455629266958</v>
      </c>
      <c r="U163" s="37">
        <f t="shared" si="39"/>
        <v>-3.8210933301711436E-2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15952079</v>
      </c>
      <c r="E168" s="31">
        <v>13864732</v>
      </c>
      <c r="F168" s="31">
        <v>3453370</v>
      </c>
      <c r="G168" s="36">
        <f t="shared" si="32"/>
        <v>0.21648400813461369</v>
      </c>
      <c r="H168" s="31">
        <v>3155932</v>
      </c>
      <c r="I168" s="36">
        <f t="shared" si="33"/>
        <v>0.19783828803756551</v>
      </c>
      <c r="J168" s="31">
        <v>3127702</v>
      </c>
      <c r="K168" s="36">
        <f t="shared" si="34"/>
        <v>0.22558690640396079</v>
      </c>
      <c r="L168" s="31">
        <v>0</v>
      </c>
      <c r="M168" s="36">
        <f t="shared" si="35"/>
        <v>0</v>
      </c>
      <c r="N168" s="31">
        <f t="shared" si="36"/>
        <v>9737004</v>
      </c>
      <c r="O168" s="36">
        <f t="shared" si="37"/>
        <v>0.70228577083206511</v>
      </c>
      <c r="P168" s="31">
        <v>3135949</v>
      </c>
      <c r="Q168" s="31">
        <v>15382121</v>
      </c>
      <c r="R168" s="31">
        <v>15291358</v>
      </c>
      <c r="S168" s="31">
        <v>9976345</v>
      </c>
      <c r="T168" s="36">
        <f t="shared" si="38"/>
        <v>0.6524172019254274</v>
      </c>
      <c r="U168" s="36">
        <f t="shared" si="39"/>
        <v>-2.6298259314804229E-3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15952079</v>
      </c>
      <c r="E169" s="32">
        <f>SUM(E164:E168)</f>
        <v>13864732</v>
      </c>
      <c r="F169" s="32">
        <f>SUM(F164:F168)</f>
        <v>3453370</v>
      </c>
      <c r="G169" s="37">
        <f t="shared" si="32"/>
        <v>0.21648400813461369</v>
      </c>
      <c r="H169" s="32">
        <f>SUM(H164:H168)</f>
        <v>3155932</v>
      </c>
      <c r="I169" s="37">
        <f t="shared" si="33"/>
        <v>0.19783828803756551</v>
      </c>
      <c r="J169" s="32">
        <f>SUM(J164:J168)</f>
        <v>3127702</v>
      </c>
      <c r="K169" s="37">
        <f t="shared" si="34"/>
        <v>0.22558690640396079</v>
      </c>
      <c r="L169" s="32">
        <f>SUM(L164:L168)</f>
        <v>0</v>
      </c>
      <c r="M169" s="37">
        <f t="shared" si="35"/>
        <v>0</v>
      </c>
      <c r="N169" s="32">
        <f t="shared" si="36"/>
        <v>9737004</v>
      </c>
      <c r="O169" s="37">
        <f t="shared" si="37"/>
        <v>0.70228577083206511</v>
      </c>
      <c r="P169" s="32">
        <f>SUM(P164:P168)</f>
        <v>3135949</v>
      </c>
      <c r="Q169" s="32">
        <f>SUM(Q164:Q168)</f>
        <v>15382121</v>
      </c>
      <c r="R169" s="32">
        <f>SUM(R164:R168)</f>
        <v>15291358</v>
      </c>
      <c r="S169" s="32">
        <f>SUM(S164:S168)</f>
        <v>9976345</v>
      </c>
      <c r="T169" s="37">
        <f t="shared" si="38"/>
        <v>0.6524172019254274</v>
      </c>
      <c r="U169" s="37">
        <f t="shared" si="39"/>
        <v>-2.6298259314804229E-3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4561242445</v>
      </c>
      <c r="E170" s="32">
        <f>SUM(E105,E107:E111,E113:E120,E122:E125,E127:E131,E133:E136,E138:E143,E145:E149,E151:E156,E158:E162,E164:E168)</f>
        <v>4813569690</v>
      </c>
      <c r="F170" s="32">
        <f>SUM(F105,F107:F111,F113:F120,F122:F125,F127:F131,F133:F136,F138:F143,F145:F149,F151:F156,F158:F162,F164:F168)</f>
        <v>1397585968</v>
      </c>
      <c r="G170" s="37">
        <f t="shared" si="32"/>
        <v>0.30640466602077321</v>
      </c>
      <c r="H170" s="32">
        <f>SUM(H105,H107:H111,H113:H120,H122:H125,H127:H131,H133:H136,H138:H143,H145:H149,H151:H156,H158:H162,H164:H168)</f>
        <v>1408964882</v>
      </c>
      <c r="I170" s="37">
        <f t="shared" si="33"/>
        <v>0.30889936217806113</v>
      </c>
      <c r="J170" s="32">
        <f>SUM(J105,J107:J111,J113:J120,J122:J125,J127:J131,J133:J136,J138:J143,J145:J149,J151:J156,J158:J162,J164:J168)</f>
        <v>959492387</v>
      </c>
      <c r="K170" s="37">
        <f t="shared" si="34"/>
        <v>0.19933073556477376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3766043237</v>
      </c>
      <c r="O170" s="37">
        <f t="shared" si="37"/>
        <v>0.78238053659507734</v>
      </c>
      <c r="P170" s="32">
        <f>SUM(P105,P107:P111,P113:P120,P122:P125,P127:P131,P133:P136,P138:P143,P145:P149,P151:P156,P158:P162,P164:P168)</f>
        <v>1169055371</v>
      </c>
      <c r="Q170" s="32">
        <f>SUM(Q105,Q107:Q111,Q113:Q120,Q122:Q125,Q127:Q131,Q133:Q136,Q138:Q143,Q145:Q149,Q151:Q156,Q158:Q162,Q164:Q168)</f>
        <v>4333232475</v>
      </c>
      <c r="R170" s="32">
        <f>SUM(R105,R107:R111,R113:R120,R122:R125,R127:R131,R133:R136,R138:R143,R145:R149,R151:R156,R158:R162,R164:R168)</f>
        <v>4476586907</v>
      </c>
      <c r="S170" s="32">
        <f>SUM(S105,S107:S111,S113:S120,S122:S125,S127:S131,S133:S136,S138:S143,S145:S149,S151:S156,S158:S162,S164:S168)</f>
        <v>3222261271</v>
      </c>
      <c r="T170" s="37">
        <f t="shared" si="38"/>
        <v>0.71980313080963043</v>
      </c>
      <c r="U170" s="37">
        <f t="shared" si="39"/>
        <v>-0.17925839031964896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-571348</v>
      </c>
      <c r="Q174" s="31">
        <v>0</v>
      </c>
      <c r="R174" s="31">
        <v>0</v>
      </c>
      <c r="S174" s="31">
        <v>-17851</v>
      </c>
      <c r="T174" s="36">
        <f t="shared" si="46"/>
        <v>0</v>
      </c>
      <c r="U174" s="36">
        <f t="shared" si="47"/>
        <v>-1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13273281</v>
      </c>
      <c r="G175" s="36">
        <f t="shared" si="40"/>
        <v>0</v>
      </c>
      <c r="H175" s="31">
        <v>7357084</v>
      </c>
      <c r="I175" s="36">
        <f t="shared" si="41"/>
        <v>0</v>
      </c>
      <c r="J175" s="31">
        <v>1973674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22604039</v>
      </c>
      <c r="O175" s="36">
        <f t="shared" si="45"/>
        <v>0</v>
      </c>
      <c r="P175" s="31">
        <v>5681582</v>
      </c>
      <c r="Q175" s="31">
        <v>0</v>
      </c>
      <c r="R175" s="31">
        <v>67991699</v>
      </c>
      <c r="S175" s="31">
        <v>26272359</v>
      </c>
      <c r="T175" s="36">
        <f t="shared" si="46"/>
        <v>0.38640539045803224</v>
      </c>
      <c r="U175" s="36">
        <f t="shared" si="47"/>
        <v>-0.65261893606393429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140000</v>
      </c>
      <c r="F177" s="31">
        <v>271119</v>
      </c>
      <c r="G177" s="36">
        <f t="shared" si="40"/>
        <v>0</v>
      </c>
      <c r="H177" s="31">
        <v>-88220</v>
      </c>
      <c r="I177" s="36">
        <f t="shared" si="41"/>
        <v>0</v>
      </c>
      <c r="J177" s="31">
        <v>-90668</v>
      </c>
      <c r="K177" s="36">
        <f t="shared" si="42"/>
        <v>-0.64762857142857144</v>
      </c>
      <c r="L177" s="31">
        <v>0</v>
      </c>
      <c r="M177" s="36">
        <f t="shared" si="43"/>
        <v>0</v>
      </c>
      <c r="N177" s="31">
        <f t="shared" si="44"/>
        <v>92231</v>
      </c>
      <c r="O177" s="36">
        <f t="shared" si="45"/>
        <v>0.65879285714285718</v>
      </c>
      <c r="P177" s="31">
        <v>244405</v>
      </c>
      <c r="Q177" s="31">
        <v>0</v>
      </c>
      <c r="R177" s="31">
        <v>352500</v>
      </c>
      <c r="S177" s="31">
        <v>727040</v>
      </c>
      <c r="T177" s="36">
        <f t="shared" si="46"/>
        <v>2.0625248226950355</v>
      </c>
      <c r="U177" s="36">
        <f t="shared" si="47"/>
        <v>-1.3709744072338945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136516572</v>
      </c>
      <c r="E178" s="31">
        <v>136516572</v>
      </c>
      <c r="F178" s="31">
        <v>8074883</v>
      </c>
      <c r="G178" s="36">
        <f t="shared" si="40"/>
        <v>5.9149470878890803E-2</v>
      </c>
      <c r="H178" s="31">
        <v>8452719</v>
      </c>
      <c r="I178" s="36">
        <f t="shared" si="41"/>
        <v>6.1917164166706444E-2</v>
      </c>
      <c r="J178" s="31">
        <v>18746031</v>
      </c>
      <c r="K178" s="36">
        <f t="shared" si="42"/>
        <v>0.13731688926381772</v>
      </c>
      <c r="L178" s="31">
        <v>0</v>
      </c>
      <c r="M178" s="36">
        <f t="shared" si="43"/>
        <v>0</v>
      </c>
      <c r="N178" s="31">
        <f t="shared" si="44"/>
        <v>35273633</v>
      </c>
      <c r="O178" s="36">
        <f t="shared" si="45"/>
        <v>0.25838352430941497</v>
      </c>
      <c r="P178" s="31">
        <v>11427274</v>
      </c>
      <c r="Q178" s="31">
        <v>4854768</v>
      </c>
      <c r="R178" s="31">
        <v>63742268</v>
      </c>
      <c r="S178" s="31">
        <v>31592593</v>
      </c>
      <c r="T178" s="36">
        <f t="shared" si="46"/>
        <v>0.49563019941493142</v>
      </c>
      <c r="U178" s="36">
        <f t="shared" si="47"/>
        <v>0.64046394616948898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136516572</v>
      </c>
      <c r="E179" s="32">
        <f>SUM(E173:E178)</f>
        <v>136656572</v>
      </c>
      <c r="F179" s="32">
        <f>SUM(F173:F178)</f>
        <v>21619283</v>
      </c>
      <c r="G179" s="37">
        <f t="shared" si="40"/>
        <v>0.15836379923164201</v>
      </c>
      <c r="H179" s="32">
        <f>SUM(H173:H178)</f>
        <v>15721583</v>
      </c>
      <c r="I179" s="37">
        <f t="shared" si="41"/>
        <v>0.11516245075359789</v>
      </c>
      <c r="J179" s="32">
        <f>SUM(J173:J178)</f>
        <v>20629037</v>
      </c>
      <c r="K179" s="37">
        <f t="shared" si="42"/>
        <v>0.15095532324636388</v>
      </c>
      <c r="L179" s="32">
        <f>SUM(L173:L178)</f>
        <v>0</v>
      </c>
      <c r="M179" s="37">
        <f t="shared" si="43"/>
        <v>0</v>
      </c>
      <c r="N179" s="32">
        <f t="shared" si="44"/>
        <v>57969903</v>
      </c>
      <c r="O179" s="37">
        <f t="shared" si="45"/>
        <v>0.42420135491178573</v>
      </c>
      <c r="P179" s="32">
        <f>SUM(P173:P178)</f>
        <v>16781913</v>
      </c>
      <c r="Q179" s="32">
        <f>SUM(Q173:Q178)</f>
        <v>4854768</v>
      </c>
      <c r="R179" s="32">
        <f>SUM(R173:R178)</f>
        <v>132086467</v>
      </c>
      <c r="S179" s="32">
        <f>SUM(S173:S178)</f>
        <v>58574141</v>
      </c>
      <c r="T179" s="37">
        <f t="shared" si="46"/>
        <v>0.44345300718808689</v>
      </c>
      <c r="U179" s="37">
        <f t="shared" si="47"/>
        <v>0.22924228006664071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536862</v>
      </c>
      <c r="G180" s="36">
        <f t="shared" si="40"/>
        <v>0</v>
      </c>
      <c r="H180" s="31">
        <v>604232</v>
      </c>
      <c r="I180" s="36">
        <f t="shared" si="41"/>
        <v>0</v>
      </c>
      <c r="J180" s="31">
        <v>606264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1747358</v>
      </c>
      <c r="O180" s="36">
        <f t="shared" si="45"/>
        <v>0</v>
      </c>
      <c r="P180" s="31">
        <v>528621</v>
      </c>
      <c r="Q180" s="31">
        <v>0</v>
      </c>
      <c r="R180" s="31">
        <v>0</v>
      </c>
      <c r="S180" s="31">
        <v>1541410</v>
      </c>
      <c r="T180" s="36">
        <f t="shared" si="46"/>
        <v>0</v>
      </c>
      <c r="U180" s="36">
        <f t="shared" si="47"/>
        <v>0.14687838735124026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93453016</v>
      </c>
      <c r="E184" s="31">
        <v>83427191</v>
      </c>
      <c r="F184" s="31">
        <v>38927976</v>
      </c>
      <c r="G184" s="36">
        <f t="shared" si="40"/>
        <v>0.41655130745058028</v>
      </c>
      <c r="H184" s="31">
        <v>31107795</v>
      </c>
      <c r="I184" s="36">
        <f t="shared" si="41"/>
        <v>0.33287095838619057</v>
      </c>
      <c r="J184" s="31">
        <v>23356797</v>
      </c>
      <c r="K184" s="36">
        <f t="shared" si="42"/>
        <v>0.27996624026332134</v>
      </c>
      <c r="L184" s="31">
        <v>0</v>
      </c>
      <c r="M184" s="36">
        <f t="shared" si="43"/>
        <v>0</v>
      </c>
      <c r="N184" s="31">
        <f t="shared" si="44"/>
        <v>93392568</v>
      </c>
      <c r="O184" s="36">
        <f t="shared" si="45"/>
        <v>1.1194499884336271</v>
      </c>
      <c r="P184" s="31">
        <v>22500015</v>
      </c>
      <c r="Q184" s="31">
        <v>90011998</v>
      </c>
      <c r="R184" s="31">
        <v>90000468</v>
      </c>
      <c r="S184" s="31">
        <v>89640395</v>
      </c>
      <c r="T184" s="36">
        <f t="shared" si="46"/>
        <v>0.99599920969299849</v>
      </c>
      <c r="U184" s="36">
        <f t="shared" si="47"/>
        <v>3.8079174613883549E-2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93453016</v>
      </c>
      <c r="E185" s="32">
        <f>SUM(E180:E184)</f>
        <v>83427191</v>
      </c>
      <c r="F185" s="32">
        <f>SUM(F180:F184)</f>
        <v>39464838</v>
      </c>
      <c r="G185" s="37">
        <f t="shared" si="40"/>
        <v>0.42229603376310509</v>
      </c>
      <c r="H185" s="32">
        <f>SUM(H180:H184)</f>
        <v>31712027</v>
      </c>
      <c r="I185" s="37">
        <f t="shared" si="41"/>
        <v>0.33933658171074971</v>
      </c>
      <c r="J185" s="32">
        <f>SUM(J180:J184)</f>
        <v>23963061</v>
      </c>
      <c r="K185" s="37">
        <f t="shared" si="42"/>
        <v>0.28723322351821723</v>
      </c>
      <c r="L185" s="32">
        <f>SUM(L180:L184)</f>
        <v>0</v>
      </c>
      <c r="M185" s="37">
        <f t="shared" si="43"/>
        <v>0</v>
      </c>
      <c r="N185" s="32">
        <f t="shared" si="44"/>
        <v>95139926</v>
      </c>
      <c r="O185" s="37">
        <f t="shared" si="45"/>
        <v>1.1403946945786536</v>
      </c>
      <c r="P185" s="32">
        <f>SUM(P180:P184)</f>
        <v>23028636</v>
      </c>
      <c r="Q185" s="32">
        <f>SUM(Q180:Q184)</f>
        <v>90011998</v>
      </c>
      <c r="R185" s="32">
        <f>SUM(R180:R184)</f>
        <v>90000468</v>
      </c>
      <c r="S185" s="32">
        <f>SUM(S180:S184)</f>
        <v>91181805</v>
      </c>
      <c r="T185" s="37">
        <f t="shared" si="46"/>
        <v>1.0131258984119949</v>
      </c>
      <c r="U185" s="37">
        <f t="shared" si="47"/>
        <v>4.0576654214344199E-2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60132</v>
      </c>
      <c r="G186" s="36">
        <f t="shared" si="40"/>
        <v>0</v>
      </c>
      <c r="H186" s="31">
        <v>60736</v>
      </c>
      <c r="I186" s="36">
        <f t="shared" si="41"/>
        <v>0</v>
      </c>
      <c r="J186" s="31">
        <v>39112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159980</v>
      </c>
      <c r="O186" s="36">
        <f t="shared" si="45"/>
        <v>0</v>
      </c>
      <c r="P186" s="31">
        <v>-73387</v>
      </c>
      <c r="Q186" s="31">
        <v>0</v>
      </c>
      <c r="R186" s="31">
        <v>0</v>
      </c>
      <c r="S186" s="31">
        <v>33631</v>
      </c>
      <c r="T186" s="36">
        <f t="shared" si="46"/>
        <v>0</v>
      </c>
      <c r="U186" s="36">
        <f t="shared" si="47"/>
        <v>-1.5329554280730919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365798</v>
      </c>
      <c r="E187" s="31">
        <v>365798</v>
      </c>
      <c r="F187" s="31">
        <v>66148</v>
      </c>
      <c r="G187" s="36">
        <f t="shared" si="40"/>
        <v>0.18083204391494759</v>
      </c>
      <c r="H187" s="31">
        <v>62096</v>
      </c>
      <c r="I187" s="36">
        <f t="shared" si="41"/>
        <v>0.16975489204424299</v>
      </c>
      <c r="J187" s="31">
        <v>20639</v>
      </c>
      <c r="K187" s="36">
        <f t="shared" si="42"/>
        <v>5.642185031082729E-2</v>
      </c>
      <c r="L187" s="31">
        <v>0</v>
      </c>
      <c r="M187" s="36">
        <f t="shared" si="43"/>
        <v>0</v>
      </c>
      <c r="N187" s="31">
        <f t="shared" si="44"/>
        <v>148883</v>
      </c>
      <c r="O187" s="36">
        <f t="shared" si="45"/>
        <v>0.40700878627001785</v>
      </c>
      <c r="P187" s="31">
        <v>87149</v>
      </c>
      <c r="Q187" s="31">
        <v>2884853</v>
      </c>
      <c r="R187" s="31">
        <v>884853</v>
      </c>
      <c r="S187" s="31">
        <v>267157</v>
      </c>
      <c r="T187" s="36">
        <f t="shared" si="46"/>
        <v>0.30192246621755253</v>
      </c>
      <c r="U187" s="36">
        <f t="shared" si="47"/>
        <v>-0.76317571056466516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212653340</v>
      </c>
      <c r="E188" s="31">
        <v>219664284</v>
      </c>
      <c r="F188" s="31">
        <v>53000881</v>
      </c>
      <c r="G188" s="36">
        <f t="shared" si="40"/>
        <v>0.24923606184600722</v>
      </c>
      <c r="H188" s="31">
        <v>61836769</v>
      </c>
      <c r="I188" s="36">
        <f t="shared" si="41"/>
        <v>0.29078672829686097</v>
      </c>
      <c r="J188" s="31">
        <v>59917409</v>
      </c>
      <c r="K188" s="36">
        <f t="shared" si="42"/>
        <v>0.27276809824941772</v>
      </c>
      <c r="L188" s="31">
        <v>0</v>
      </c>
      <c r="M188" s="36">
        <f t="shared" si="43"/>
        <v>0</v>
      </c>
      <c r="N188" s="31">
        <f t="shared" si="44"/>
        <v>174755059</v>
      </c>
      <c r="O188" s="36">
        <f t="shared" si="45"/>
        <v>0.79555518001278713</v>
      </c>
      <c r="P188" s="31">
        <v>49976238</v>
      </c>
      <c r="Q188" s="31">
        <v>165534272</v>
      </c>
      <c r="R188" s="31">
        <v>181460110</v>
      </c>
      <c r="S188" s="31">
        <v>159374825</v>
      </c>
      <c r="T188" s="36">
        <f t="shared" si="46"/>
        <v>0.87829123987635627</v>
      </c>
      <c r="U188" s="36">
        <f t="shared" si="47"/>
        <v>0.19891795376834898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2524994</v>
      </c>
      <c r="Q190" s="31">
        <v>10100000</v>
      </c>
      <c r="R190" s="31">
        <v>10100000</v>
      </c>
      <c r="S190" s="31">
        <v>10100001</v>
      </c>
      <c r="T190" s="36">
        <f t="shared" si="46"/>
        <v>1.0000000990099009</v>
      </c>
      <c r="U190" s="36">
        <f t="shared" si="47"/>
        <v>-1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213019138</v>
      </c>
      <c r="E191" s="32">
        <f>SUM(E186:E190)</f>
        <v>220030082</v>
      </c>
      <c r="F191" s="32">
        <f>SUM(F186:F190)</f>
        <v>53127161</v>
      </c>
      <c r="G191" s="37">
        <f t="shared" si="40"/>
        <v>0.24940088246906716</v>
      </c>
      <c r="H191" s="32">
        <f>SUM(H186:H190)</f>
        <v>61959601</v>
      </c>
      <c r="I191" s="37">
        <f t="shared" si="41"/>
        <v>0.29086401147675284</v>
      </c>
      <c r="J191" s="32">
        <f>SUM(J186:J190)</f>
        <v>59977160</v>
      </c>
      <c r="K191" s="37">
        <f t="shared" si="42"/>
        <v>0.27258618210213637</v>
      </c>
      <c r="L191" s="32">
        <f>SUM(L186:L190)</f>
        <v>0</v>
      </c>
      <c r="M191" s="37">
        <f t="shared" si="43"/>
        <v>0</v>
      </c>
      <c r="N191" s="32">
        <f t="shared" si="44"/>
        <v>175063922</v>
      </c>
      <c r="O191" s="37">
        <f t="shared" si="45"/>
        <v>0.79563630758452386</v>
      </c>
      <c r="P191" s="32">
        <f>SUM(P186:P190)</f>
        <v>52514994</v>
      </c>
      <c r="Q191" s="32">
        <f>SUM(Q186:Q190)</f>
        <v>178519125</v>
      </c>
      <c r="R191" s="32">
        <f>SUM(R186:R190)</f>
        <v>192444963</v>
      </c>
      <c r="S191" s="32">
        <f>SUM(S186:S190)</f>
        <v>169775614</v>
      </c>
      <c r="T191" s="37">
        <f t="shared" si="46"/>
        <v>0.88220346925889659</v>
      </c>
      <c r="U191" s="37">
        <f t="shared" si="47"/>
        <v>0.14209591264544374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33278230</v>
      </c>
      <c r="E192" s="31">
        <v>39316005</v>
      </c>
      <c r="F192" s="31">
        <v>7582895</v>
      </c>
      <c r="G192" s="36">
        <f t="shared" si="40"/>
        <v>0.22786353120343239</v>
      </c>
      <c r="H192" s="31">
        <v>7760673</v>
      </c>
      <c r="I192" s="36">
        <f t="shared" si="41"/>
        <v>0.23320570234654908</v>
      </c>
      <c r="J192" s="31">
        <v>7852759</v>
      </c>
      <c r="K192" s="36">
        <f t="shared" si="42"/>
        <v>0.19973440841713191</v>
      </c>
      <c r="L192" s="31">
        <v>0</v>
      </c>
      <c r="M192" s="36">
        <f t="shared" si="43"/>
        <v>0</v>
      </c>
      <c r="N192" s="31">
        <f t="shared" si="44"/>
        <v>23196327</v>
      </c>
      <c r="O192" s="36">
        <f t="shared" si="45"/>
        <v>0.58999705081938003</v>
      </c>
      <c r="P192" s="31">
        <v>7483477</v>
      </c>
      <c r="Q192" s="31">
        <v>33193560</v>
      </c>
      <c r="R192" s="31">
        <v>33193560</v>
      </c>
      <c r="S192" s="31">
        <v>23674191</v>
      </c>
      <c r="T192" s="36">
        <f t="shared" si="46"/>
        <v>0.7132163889621963</v>
      </c>
      <c r="U192" s="36">
        <f t="shared" si="47"/>
        <v>4.9346313217772941E-2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38113894</v>
      </c>
      <c r="E193" s="31">
        <v>40113894</v>
      </c>
      <c r="F193" s="31">
        <v>11276102</v>
      </c>
      <c r="G193" s="36">
        <f t="shared" si="40"/>
        <v>0.29585279320974128</v>
      </c>
      <c r="H193" s="31">
        <v>11021116</v>
      </c>
      <c r="I193" s="36">
        <f t="shared" si="41"/>
        <v>0.28916268697184289</v>
      </c>
      <c r="J193" s="31">
        <v>10973402</v>
      </c>
      <c r="K193" s="36">
        <f t="shared" si="42"/>
        <v>0.27355613992498462</v>
      </c>
      <c r="L193" s="31">
        <v>0</v>
      </c>
      <c r="M193" s="36">
        <f t="shared" si="43"/>
        <v>0</v>
      </c>
      <c r="N193" s="31">
        <f t="shared" si="44"/>
        <v>33270620</v>
      </c>
      <c r="O193" s="36">
        <f t="shared" si="45"/>
        <v>0.82940389681440552</v>
      </c>
      <c r="P193" s="31">
        <v>9978020</v>
      </c>
      <c r="Q193" s="31">
        <v>34898848</v>
      </c>
      <c r="R193" s="31">
        <v>36032283</v>
      </c>
      <c r="S193" s="31">
        <v>29941855</v>
      </c>
      <c r="T193" s="36">
        <f t="shared" si="46"/>
        <v>0.83097301938930712</v>
      </c>
      <c r="U193" s="36">
        <f t="shared" si="47"/>
        <v>9.9757466912273163E-2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34021931</v>
      </c>
      <c r="E194" s="31">
        <v>31882996</v>
      </c>
      <c r="F194" s="31">
        <v>7445345</v>
      </c>
      <c r="G194" s="36">
        <f t="shared" si="40"/>
        <v>0.21883957733028145</v>
      </c>
      <c r="H194" s="31">
        <v>6754114</v>
      </c>
      <c r="I194" s="36">
        <f t="shared" si="41"/>
        <v>0.19852235900425522</v>
      </c>
      <c r="J194" s="31">
        <v>6927309</v>
      </c>
      <c r="K194" s="36">
        <f t="shared" si="42"/>
        <v>0.21727283722019097</v>
      </c>
      <c r="L194" s="31">
        <v>0</v>
      </c>
      <c r="M194" s="36">
        <f t="shared" si="43"/>
        <v>0</v>
      </c>
      <c r="N194" s="31">
        <f t="shared" si="44"/>
        <v>21126768</v>
      </c>
      <c r="O194" s="36">
        <f t="shared" si="45"/>
        <v>0.66263433963357776</v>
      </c>
      <c r="P194" s="31">
        <v>6605504</v>
      </c>
      <c r="Q194" s="31">
        <v>26739620</v>
      </c>
      <c r="R194" s="31">
        <v>30484958</v>
      </c>
      <c r="S194" s="31">
        <v>21074211</v>
      </c>
      <c r="T194" s="36">
        <f t="shared" si="46"/>
        <v>0.69129867261093159</v>
      </c>
      <c r="U194" s="36">
        <f t="shared" si="47"/>
        <v>4.8717705719351523E-2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33837897</v>
      </c>
      <c r="E195" s="31">
        <v>33819477</v>
      </c>
      <c r="F195" s="31">
        <v>6138723</v>
      </c>
      <c r="G195" s="36">
        <f t="shared" si="40"/>
        <v>0.18141561811598397</v>
      </c>
      <c r="H195" s="31">
        <v>6596189</v>
      </c>
      <c r="I195" s="36">
        <f t="shared" si="41"/>
        <v>0.19493495709854547</v>
      </c>
      <c r="J195" s="31">
        <v>6490745</v>
      </c>
      <c r="K195" s="36">
        <f t="shared" si="42"/>
        <v>0.19192328136830739</v>
      </c>
      <c r="L195" s="31">
        <v>0</v>
      </c>
      <c r="M195" s="36">
        <f t="shared" si="43"/>
        <v>0</v>
      </c>
      <c r="N195" s="31">
        <f t="shared" si="44"/>
        <v>19225657</v>
      </c>
      <c r="O195" s="36">
        <f t="shared" si="45"/>
        <v>0.56847883839244473</v>
      </c>
      <c r="P195" s="31">
        <v>6170636</v>
      </c>
      <c r="Q195" s="31">
        <v>32020112</v>
      </c>
      <c r="R195" s="31">
        <v>32435236</v>
      </c>
      <c r="S195" s="31">
        <v>18535961</v>
      </c>
      <c r="T195" s="36">
        <f t="shared" si="46"/>
        <v>0.57147606387078542</v>
      </c>
      <c r="U195" s="36">
        <f t="shared" si="47"/>
        <v>5.1876176134842522E-2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56876580</v>
      </c>
      <c r="E196" s="31">
        <v>58900000</v>
      </c>
      <c r="F196" s="31">
        <v>13406806</v>
      </c>
      <c r="G196" s="36">
        <f t="shared" si="40"/>
        <v>0.23571751325413728</v>
      </c>
      <c r="H196" s="31">
        <v>12379826</v>
      </c>
      <c r="I196" s="36">
        <f t="shared" si="41"/>
        <v>0.21766122365303961</v>
      </c>
      <c r="J196" s="31">
        <v>12529695</v>
      </c>
      <c r="K196" s="36">
        <f t="shared" si="42"/>
        <v>0.21272826825127333</v>
      </c>
      <c r="L196" s="31">
        <v>0</v>
      </c>
      <c r="M196" s="36">
        <f t="shared" si="43"/>
        <v>0</v>
      </c>
      <c r="N196" s="31">
        <f t="shared" si="44"/>
        <v>38316327</v>
      </c>
      <c r="O196" s="36">
        <f t="shared" si="45"/>
        <v>0.6505318675721562</v>
      </c>
      <c r="P196" s="31">
        <v>12177224</v>
      </c>
      <c r="Q196" s="31">
        <v>54531712</v>
      </c>
      <c r="R196" s="31">
        <v>54531712</v>
      </c>
      <c r="S196" s="31">
        <v>38154435</v>
      </c>
      <c r="T196" s="36">
        <f t="shared" si="46"/>
        <v>0.69967425559645002</v>
      </c>
      <c r="U196" s="36">
        <f t="shared" si="47"/>
        <v>2.8945102759052377E-2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196128532</v>
      </c>
      <c r="E198" s="32">
        <f>SUM(E192:E197)</f>
        <v>204032372</v>
      </c>
      <c r="F198" s="32">
        <f>SUM(F192:F197)</f>
        <v>45849871</v>
      </c>
      <c r="G198" s="37">
        <f t="shared" si="40"/>
        <v>0.23377460960142199</v>
      </c>
      <c r="H198" s="32">
        <f>SUM(H192:H197)</f>
        <v>44511918</v>
      </c>
      <c r="I198" s="37">
        <f t="shared" si="41"/>
        <v>0.22695279236577368</v>
      </c>
      <c r="J198" s="32">
        <f>SUM(J192:J197)</f>
        <v>44773910</v>
      </c>
      <c r="K198" s="37">
        <f t="shared" si="42"/>
        <v>0.21944512805056249</v>
      </c>
      <c r="L198" s="32">
        <f>SUM(L192:L197)</f>
        <v>0</v>
      </c>
      <c r="M198" s="37">
        <f t="shared" si="43"/>
        <v>0</v>
      </c>
      <c r="N198" s="32">
        <f t="shared" si="44"/>
        <v>135135699</v>
      </c>
      <c r="O198" s="37">
        <f t="shared" si="45"/>
        <v>0.662324795204557</v>
      </c>
      <c r="P198" s="32">
        <f>SUM(P192:P197)</f>
        <v>42414861</v>
      </c>
      <c r="Q198" s="32">
        <f>SUM(Q192:Q197)</f>
        <v>181383852</v>
      </c>
      <c r="R198" s="32">
        <f>SUM(R192:R197)</f>
        <v>186677749</v>
      </c>
      <c r="S198" s="32">
        <f>SUM(S192:S197)</f>
        <v>131380653</v>
      </c>
      <c r="T198" s="37">
        <f t="shared" si="46"/>
        <v>0.7037831434318399</v>
      </c>
      <c r="U198" s="37">
        <f t="shared" si="47"/>
        <v>5.5618454107394077E-2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241908</v>
      </c>
      <c r="G203" s="36">
        <f t="shared" si="40"/>
        <v>0</v>
      </c>
      <c r="H203" s="31">
        <v>243493</v>
      </c>
      <c r="I203" s="36">
        <f t="shared" si="41"/>
        <v>0</v>
      </c>
      <c r="J203" s="31">
        <v>245999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731400</v>
      </c>
      <c r="O203" s="36">
        <f t="shared" si="45"/>
        <v>0</v>
      </c>
      <c r="P203" s="31">
        <v>233089</v>
      </c>
      <c r="Q203" s="31">
        <v>0</v>
      </c>
      <c r="R203" s="31">
        <v>0</v>
      </c>
      <c r="S203" s="31">
        <v>695156</v>
      </c>
      <c r="T203" s="36">
        <f t="shared" si="46"/>
        <v>0</v>
      </c>
      <c r="U203" s="36">
        <f t="shared" si="47"/>
        <v>5.5386569078763825E-2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0</v>
      </c>
      <c r="E204" s="32">
        <f>SUM(E199:E203)</f>
        <v>0</v>
      </c>
      <c r="F204" s="32">
        <f>SUM(F199:F203)</f>
        <v>241908</v>
      </c>
      <c r="G204" s="37">
        <f t="shared" si="40"/>
        <v>0</v>
      </c>
      <c r="H204" s="32">
        <f>SUM(H199:H203)</f>
        <v>243493</v>
      </c>
      <c r="I204" s="37">
        <f t="shared" si="41"/>
        <v>0</v>
      </c>
      <c r="J204" s="32">
        <f>SUM(J199:J203)</f>
        <v>245999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731400</v>
      </c>
      <c r="O204" s="37">
        <f t="shared" si="45"/>
        <v>0</v>
      </c>
      <c r="P204" s="32">
        <f>SUM(P199:P203)</f>
        <v>233089</v>
      </c>
      <c r="Q204" s="32">
        <f>SUM(Q199:Q203)</f>
        <v>0</v>
      </c>
      <c r="R204" s="32">
        <f>SUM(R199:R203)</f>
        <v>0</v>
      </c>
      <c r="S204" s="32">
        <f>SUM(S199:S203)</f>
        <v>695156</v>
      </c>
      <c r="T204" s="37">
        <f t="shared" si="46"/>
        <v>0</v>
      </c>
      <c r="U204" s="37">
        <f t="shared" si="47"/>
        <v>5.5386569078763825E-2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639117258</v>
      </c>
      <c r="E205" s="32">
        <f>SUM(E173:E178,E180:E184,E186:E190,E192:E197,E199:E203)</f>
        <v>644146217</v>
      </c>
      <c r="F205" s="32">
        <f>SUM(F173:F178,F180:F184,F186:F190,F192:F197,F199:F203)</f>
        <v>160303061</v>
      </c>
      <c r="G205" s="37">
        <f t="shared" si="40"/>
        <v>0.2508194842080137</v>
      </c>
      <c r="H205" s="32">
        <f>SUM(H173:H178,H180:H184,H186:H190,H192:H197,H199:H203)</f>
        <v>154148622</v>
      </c>
      <c r="I205" s="37">
        <f t="shared" si="41"/>
        <v>0.24118989132351046</v>
      </c>
      <c r="J205" s="32">
        <f>SUM(J173:J178,J180:J184,J186:J190,J192:J197,J199:J203)</f>
        <v>149589167</v>
      </c>
      <c r="K205" s="37">
        <f t="shared" si="42"/>
        <v>0.23222858887021919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464040850</v>
      </c>
      <c r="O205" s="37">
        <f t="shared" si="45"/>
        <v>0.72039676358139659</v>
      </c>
      <c r="P205" s="32">
        <f>SUM(P173:P178,P180:P184,P186:P190,P192:P197,P199:P203)</f>
        <v>134973493</v>
      </c>
      <c r="Q205" s="32">
        <f>SUM(Q173:Q178,Q180:Q184,Q186:Q190,Q192:Q197,Q199:Q203)</f>
        <v>454769743</v>
      </c>
      <c r="R205" s="32">
        <f>SUM(R173:R178,R180:R184,R186:R190,R192:R197,R199:R203)</f>
        <v>601209647</v>
      </c>
      <c r="S205" s="32">
        <f>SUM(S173:S178,S180:S184,S186:S190,S192:S197,S199:S203)</f>
        <v>451607369</v>
      </c>
      <c r="T205" s="37">
        <f t="shared" si="46"/>
        <v>0.75116454177589065</v>
      </c>
      <c r="U205" s="37">
        <f t="shared" si="47"/>
        <v>0.10828551351190119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18193171</v>
      </c>
      <c r="E208" s="31">
        <v>18193171</v>
      </c>
      <c r="F208" s="31">
        <v>5275251</v>
      </c>
      <c r="G208" s="36">
        <f t="shared" ref="G208:G231" si="48">IF(($D208     =0),0,($F208     /$D208     ))</f>
        <v>0.28995775392865819</v>
      </c>
      <c r="H208" s="31">
        <v>5508690</v>
      </c>
      <c r="I208" s="36">
        <f t="shared" ref="I208:I231" si="49">IF(($D208     =0),0,($H208     /$D208     ))</f>
        <v>0.30278888710494722</v>
      </c>
      <c r="J208" s="31">
        <v>5349628</v>
      </c>
      <c r="K208" s="36">
        <f t="shared" ref="K208:K231" si="50">IF(($E208     =0),0,($J208     /$E208     ))</f>
        <v>0.29404593624717756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16133569</v>
      </c>
      <c r="O208" s="36">
        <f t="shared" ref="O208:O231" si="53">IF(($E208     =0),0,($N208     /$E208     ))</f>
        <v>0.88679257728078298</v>
      </c>
      <c r="P208" s="31">
        <v>4618603</v>
      </c>
      <c r="Q208" s="31">
        <v>12393141</v>
      </c>
      <c r="R208" s="31">
        <v>15576091</v>
      </c>
      <c r="S208" s="31">
        <v>12180373</v>
      </c>
      <c r="T208" s="36">
        <f t="shared" ref="T208:T231" si="54">IF(($R208     =0),0,($S208     /$R208     ))</f>
        <v>0.78199164347460481</v>
      </c>
      <c r="U208" s="36">
        <f t="shared" ref="U208:U231" si="55">IF(($P208     =0),0,(($J208     /$P208     )-1))</f>
        <v>0.15827837984775917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76199819</v>
      </c>
      <c r="E209" s="31">
        <v>73016051</v>
      </c>
      <c r="F209" s="31">
        <v>18355251</v>
      </c>
      <c r="G209" s="36">
        <f t="shared" si="48"/>
        <v>0.2408831312315847</v>
      </c>
      <c r="H209" s="31">
        <v>18030208</v>
      </c>
      <c r="I209" s="36">
        <f t="shared" si="49"/>
        <v>0.23661746493124872</v>
      </c>
      <c r="J209" s="31">
        <v>18426075</v>
      </c>
      <c r="K209" s="36">
        <f t="shared" si="50"/>
        <v>0.25235649898403845</v>
      </c>
      <c r="L209" s="31">
        <v>0</v>
      </c>
      <c r="M209" s="36">
        <f t="shared" si="51"/>
        <v>0</v>
      </c>
      <c r="N209" s="31">
        <f t="shared" si="52"/>
        <v>54811534</v>
      </c>
      <c r="O209" s="36">
        <f t="shared" si="53"/>
        <v>0.7506778749236932</v>
      </c>
      <c r="P209" s="31">
        <v>16936396</v>
      </c>
      <c r="Q209" s="31">
        <v>73058309</v>
      </c>
      <c r="R209" s="31">
        <v>73058309</v>
      </c>
      <c r="S209" s="31">
        <v>51202050</v>
      </c>
      <c r="T209" s="36">
        <f t="shared" si="54"/>
        <v>0.70083814833436675</v>
      </c>
      <c r="U209" s="36">
        <f t="shared" si="55"/>
        <v>8.795726080094024E-2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25014408</v>
      </c>
      <c r="E210" s="31">
        <v>68492669</v>
      </c>
      <c r="F210" s="31">
        <v>4239719</v>
      </c>
      <c r="G210" s="36">
        <f t="shared" si="48"/>
        <v>0.16949107890140755</v>
      </c>
      <c r="H210" s="31">
        <v>4163954</v>
      </c>
      <c r="I210" s="36">
        <f t="shared" si="49"/>
        <v>0.16646222449078146</v>
      </c>
      <c r="J210" s="31">
        <v>4637858</v>
      </c>
      <c r="K210" s="36">
        <f t="shared" si="50"/>
        <v>6.7713202999871422E-2</v>
      </c>
      <c r="L210" s="31">
        <v>0</v>
      </c>
      <c r="M210" s="36">
        <f t="shared" si="51"/>
        <v>0</v>
      </c>
      <c r="N210" s="31">
        <f t="shared" si="52"/>
        <v>13041531</v>
      </c>
      <c r="O210" s="36">
        <f t="shared" si="53"/>
        <v>0.19040769166113239</v>
      </c>
      <c r="P210" s="31">
        <v>4171954</v>
      </c>
      <c r="Q210" s="31">
        <v>21487707</v>
      </c>
      <c r="R210" s="31">
        <v>23487707</v>
      </c>
      <c r="S210" s="31">
        <v>13148298</v>
      </c>
      <c r="T210" s="36">
        <f t="shared" si="54"/>
        <v>0.55979487482537138</v>
      </c>
      <c r="U210" s="36">
        <f t="shared" si="55"/>
        <v>0.11167524857656619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59053583</v>
      </c>
      <c r="E211" s="31">
        <v>35333518</v>
      </c>
      <c r="F211" s="31">
        <v>6516097</v>
      </c>
      <c r="G211" s="36">
        <f t="shared" si="48"/>
        <v>0.11034211082501125</v>
      </c>
      <c r="H211" s="31">
        <v>8369468</v>
      </c>
      <c r="I211" s="36">
        <f t="shared" si="49"/>
        <v>0.1417266755854594</v>
      </c>
      <c r="J211" s="31">
        <v>8275076</v>
      </c>
      <c r="K211" s="36">
        <f t="shared" si="50"/>
        <v>0.23419904012954498</v>
      </c>
      <c r="L211" s="31">
        <v>0</v>
      </c>
      <c r="M211" s="36">
        <f t="shared" si="51"/>
        <v>0</v>
      </c>
      <c r="N211" s="31">
        <f t="shared" si="52"/>
        <v>23160641</v>
      </c>
      <c r="O211" s="36">
        <f t="shared" si="53"/>
        <v>0.65548641377855443</v>
      </c>
      <c r="P211" s="31">
        <v>10195161</v>
      </c>
      <c r="Q211" s="31">
        <v>25665541</v>
      </c>
      <c r="R211" s="31">
        <v>56675541</v>
      </c>
      <c r="S211" s="31">
        <v>31771472</v>
      </c>
      <c r="T211" s="36">
        <f t="shared" si="54"/>
        <v>0.56058524434729262</v>
      </c>
      <c r="U211" s="36">
        <f t="shared" si="55"/>
        <v>-0.18833297482992173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103284884</v>
      </c>
      <c r="E212" s="31">
        <v>119973280</v>
      </c>
      <c r="F212" s="31">
        <v>26354799</v>
      </c>
      <c r="G212" s="36">
        <f t="shared" si="48"/>
        <v>0.25516608025623577</v>
      </c>
      <c r="H212" s="31">
        <v>29313860</v>
      </c>
      <c r="I212" s="36">
        <f t="shared" si="49"/>
        <v>0.28381558718698857</v>
      </c>
      <c r="J212" s="31">
        <v>29138672</v>
      </c>
      <c r="K212" s="36">
        <f t="shared" si="50"/>
        <v>0.24287634713329501</v>
      </c>
      <c r="L212" s="31">
        <v>0</v>
      </c>
      <c r="M212" s="36">
        <f t="shared" si="51"/>
        <v>0</v>
      </c>
      <c r="N212" s="31">
        <f t="shared" si="52"/>
        <v>84807331</v>
      </c>
      <c r="O212" s="36">
        <f t="shared" si="53"/>
        <v>0.70688515809520258</v>
      </c>
      <c r="P212" s="31">
        <v>20325471</v>
      </c>
      <c r="Q212" s="31">
        <v>87361591</v>
      </c>
      <c r="R212" s="31">
        <v>98594434</v>
      </c>
      <c r="S212" s="31">
        <v>61553610</v>
      </c>
      <c r="T212" s="36">
        <f t="shared" si="54"/>
        <v>0.6243112060463778</v>
      </c>
      <c r="U212" s="36">
        <f t="shared" si="55"/>
        <v>0.43360377725072152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30221968</v>
      </c>
      <c r="E213" s="31">
        <v>30221968</v>
      </c>
      <c r="F213" s="31">
        <v>7324193</v>
      </c>
      <c r="G213" s="36">
        <f t="shared" si="48"/>
        <v>0.24234665988660964</v>
      </c>
      <c r="H213" s="31">
        <v>7575760</v>
      </c>
      <c r="I213" s="36">
        <f t="shared" si="49"/>
        <v>0.2506706379941902</v>
      </c>
      <c r="J213" s="31">
        <v>7426101</v>
      </c>
      <c r="K213" s="36">
        <f t="shared" si="50"/>
        <v>0.24571864413330066</v>
      </c>
      <c r="L213" s="31">
        <v>0</v>
      </c>
      <c r="M213" s="36">
        <f t="shared" si="51"/>
        <v>0</v>
      </c>
      <c r="N213" s="31">
        <f t="shared" si="52"/>
        <v>22326054</v>
      </c>
      <c r="O213" s="36">
        <f t="shared" si="53"/>
        <v>0.73873594201410042</v>
      </c>
      <c r="P213" s="31">
        <v>2373375</v>
      </c>
      <c r="Q213" s="31">
        <v>26508326</v>
      </c>
      <c r="R213" s="31">
        <v>28976000</v>
      </c>
      <c r="S213" s="31">
        <v>12049190</v>
      </c>
      <c r="T213" s="36">
        <f t="shared" si="54"/>
        <v>0.41583344837106573</v>
      </c>
      <c r="U213" s="36">
        <f t="shared" si="55"/>
        <v>2.1289202085637542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212718947</v>
      </c>
      <c r="E214" s="31">
        <v>193718947</v>
      </c>
      <c r="F214" s="31">
        <v>40174934</v>
      </c>
      <c r="G214" s="36">
        <f t="shared" si="48"/>
        <v>0.18886391911295047</v>
      </c>
      <c r="H214" s="31">
        <v>41764477</v>
      </c>
      <c r="I214" s="36">
        <f t="shared" si="49"/>
        <v>0.19633642225579465</v>
      </c>
      <c r="J214" s="31">
        <v>48854250</v>
      </c>
      <c r="K214" s="36">
        <f t="shared" si="50"/>
        <v>0.25219138735045882</v>
      </c>
      <c r="L214" s="31">
        <v>0</v>
      </c>
      <c r="M214" s="36">
        <f t="shared" si="51"/>
        <v>0</v>
      </c>
      <c r="N214" s="31">
        <f t="shared" si="52"/>
        <v>130793661</v>
      </c>
      <c r="O214" s="36">
        <f t="shared" si="53"/>
        <v>0.67517226902952343</v>
      </c>
      <c r="P214" s="31">
        <v>40109185</v>
      </c>
      <c r="Q214" s="31">
        <v>211454051</v>
      </c>
      <c r="R214" s="31">
        <v>211454051</v>
      </c>
      <c r="S214" s="31">
        <v>121554920</v>
      </c>
      <c r="T214" s="36">
        <f t="shared" si="54"/>
        <v>0.57485264257245183</v>
      </c>
      <c r="U214" s="36">
        <f t="shared" si="55"/>
        <v>0.21803148081916901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524686780</v>
      </c>
      <c r="E216" s="32">
        <f>SUM(E208:E215)</f>
        <v>538949604</v>
      </c>
      <c r="F216" s="32">
        <f>SUM(F208:F215)</f>
        <v>108240244</v>
      </c>
      <c r="G216" s="37">
        <f t="shared" si="48"/>
        <v>0.20629497087767296</v>
      </c>
      <c r="H216" s="32">
        <f>SUM(H208:H215)</f>
        <v>114726417</v>
      </c>
      <c r="I216" s="37">
        <f t="shared" si="49"/>
        <v>0.2186569613970453</v>
      </c>
      <c r="J216" s="32">
        <f>SUM(J208:J215)</f>
        <v>122107660</v>
      </c>
      <c r="K216" s="37">
        <f t="shared" si="50"/>
        <v>0.22656600745920577</v>
      </c>
      <c r="L216" s="32">
        <f>SUM(L208:L215)</f>
        <v>0</v>
      </c>
      <c r="M216" s="37">
        <f t="shared" si="51"/>
        <v>0</v>
      </c>
      <c r="N216" s="32">
        <f t="shared" si="52"/>
        <v>345074321</v>
      </c>
      <c r="O216" s="37">
        <f t="shared" si="53"/>
        <v>0.6402719631648528</v>
      </c>
      <c r="P216" s="32">
        <f>SUM(P208:P215)</f>
        <v>98730145</v>
      </c>
      <c r="Q216" s="32">
        <f>SUM(Q208:Q215)</f>
        <v>457928666</v>
      </c>
      <c r="R216" s="32">
        <f>SUM(R208:R215)</f>
        <v>507822133</v>
      </c>
      <c r="S216" s="32">
        <f>SUM(S208:S215)</f>
        <v>303459913</v>
      </c>
      <c r="T216" s="37">
        <f t="shared" si="54"/>
        <v>0.59757126221987655</v>
      </c>
      <c r="U216" s="37">
        <f t="shared" si="55"/>
        <v>0.23678193726951369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82970969</v>
      </c>
      <c r="E217" s="31">
        <v>82970969</v>
      </c>
      <c r="F217" s="31">
        <v>3368569</v>
      </c>
      <c r="G217" s="36">
        <f t="shared" si="48"/>
        <v>4.0599369160073326E-2</v>
      </c>
      <c r="H217" s="31">
        <v>3227145</v>
      </c>
      <c r="I217" s="36">
        <f t="shared" si="49"/>
        <v>3.8894869360872476E-2</v>
      </c>
      <c r="J217" s="31">
        <v>3189859</v>
      </c>
      <c r="K217" s="36">
        <f t="shared" si="50"/>
        <v>3.8445483262947069E-2</v>
      </c>
      <c r="L217" s="31">
        <v>0</v>
      </c>
      <c r="M217" s="36">
        <f t="shared" si="51"/>
        <v>0</v>
      </c>
      <c r="N217" s="31">
        <f t="shared" si="52"/>
        <v>9785573</v>
      </c>
      <c r="O217" s="36">
        <f t="shared" si="53"/>
        <v>0.11793972178389286</v>
      </c>
      <c r="P217" s="31">
        <v>3282212</v>
      </c>
      <c r="Q217" s="31">
        <v>51354162</v>
      </c>
      <c r="R217" s="31">
        <v>51354162</v>
      </c>
      <c r="S217" s="31">
        <v>8935336</v>
      </c>
      <c r="T217" s="36">
        <f t="shared" si="54"/>
        <v>0.17399438822504784</v>
      </c>
      <c r="U217" s="36">
        <f t="shared" si="55"/>
        <v>-2.8137426832879786E-2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258202132</v>
      </c>
      <c r="E218" s="31">
        <v>259325739</v>
      </c>
      <c r="F218" s="31">
        <v>46648567</v>
      </c>
      <c r="G218" s="36">
        <f t="shared" si="48"/>
        <v>0.18066685444719721</v>
      </c>
      <c r="H218" s="31">
        <v>53028060</v>
      </c>
      <c r="I218" s="36">
        <f t="shared" si="49"/>
        <v>0.20537421433840058</v>
      </c>
      <c r="J218" s="31">
        <v>52868248</v>
      </c>
      <c r="K218" s="36">
        <f t="shared" si="50"/>
        <v>0.20386810890375984</v>
      </c>
      <c r="L218" s="31">
        <v>0</v>
      </c>
      <c r="M218" s="36">
        <f t="shared" si="51"/>
        <v>0</v>
      </c>
      <c r="N218" s="31">
        <f t="shared" si="52"/>
        <v>152544875</v>
      </c>
      <c r="O218" s="36">
        <f t="shared" si="53"/>
        <v>0.58823653829441125</v>
      </c>
      <c r="P218" s="31">
        <v>51328682</v>
      </c>
      <c r="Q218" s="31">
        <v>245795985</v>
      </c>
      <c r="R218" s="31">
        <v>246841171</v>
      </c>
      <c r="S218" s="31">
        <v>153743187</v>
      </c>
      <c r="T218" s="36">
        <f t="shared" si="54"/>
        <v>0.62284256057106457</v>
      </c>
      <c r="U218" s="36">
        <f t="shared" si="55"/>
        <v>2.9994263246424291E-2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161778680</v>
      </c>
      <c r="E219" s="31">
        <v>160778680</v>
      </c>
      <c r="F219" s="31">
        <v>46436251</v>
      </c>
      <c r="G219" s="36">
        <f t="shared" si="48"/>
        <v>0.28703566502087913</v>
      </c>
      <c r="H219" s="31">
        <v>42698597</v>
      </c>
      <c r="I219" s="36">
        <f t="shared" si="49"/>
        <v>0.26393216337282516</v>
      </c>
      <c r="J219" s="31">
        <v>39805990</v>
      </c>
      <c r="K219" s="36">
        <f t="shared" si="50"/>
        <v>0.24758251529369441</v>
      </c>
      <c r="L219" s="31">
        <v>0</v>
      </c>
      <c r="M219" s="36">
        <f t="shared" si="51"/>
        <v>0</v>
      </c>
      <c r="N219" s="31">
        <f t="shared" si="52"/>
        <v>128940838</v>
      </c>
      <c r="O219" s="36">
        <f t="shared" si="53"/>
        <v>0.80197721488943685</v>
      </c>
      <c r="P219" s="31">
        <v>28415215</v>
      </c>
      <c r="Q219" s="31">
        <v>142540092</v>
      </c>
      <c r="R219" s="31">
        <v>147552396</v>
      </c>
      <c r="S219" s="31">
        <v>112560529</v>
      </c>
      <c r="T219" s="36">
        <f t="shared" si="54"/>
        <v>0.76285124505873836</v>
      </c>
      <c r="U219" s="36">
        <f t="shared" si="55"/>
        <v>0.40086886550040179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17927424</v>
      </c>
      <c r="E220" s="31">
        <v>18032013</v>
      </c>
      <c r="F220" s="31">
        <v>3364625</v>
      </c>
      <c r="G220" s="36">
        <f t="shared" si="48"/>
        <v>0.18768033823487412</v>
      </c>
      <c r="H220" s="31">
        <v>5845066</v>
      </c>
      <c r="I220" s="36">
        <f t="shared" si="49"/>
        <v>0.32604048412086423</v>
      </c>
      <c r="J220" s="31">
        <v>4829328</v>
      </c>
      <c r="K220" s="36">
        <f t="shared" si="50"/>
        <v>0.26781968269432815</v>
      </c>
      <c r="L220" s="31">
        <v>0</v>
      </c>
      <c r="M220" s="36">
        <f t="shared" si="51"/>
        <v>0</v>
      </c>
      <c r="N220" s="31">
        <f t="shared" si="52"/>
        <v>14039019</v>
      </c>
      <c r="O220" s="36">
        <f t="shared" si="53"/>
        <v>0.77856082956461936</v>
      </c>
      <c r="P220" s="31">
        <v>4349702</v>
      </c>
      <c r="Q220" s="31">
        <v>14098836</v>
      </c>
      <c r="R220" s="31">
        <v>17185331</v>
      </c>
      <c r="S220" s="31">
        <v>11513519</v>
      </c>
      <c r="T220" s="36">
        <f t="shared" si="54"/>
        <v>0.66996201586108528</v>
      </c>
      <c r="U220" s="36">
        <f t="shared" si="55"/>
        <v>0.11026640445713287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4952028</v>
      </c>
      <c r="E221" s="31">
        <v>5185314</v>
      </c>
      <c r="F221" s="31">
        <v>1320911</v>
      </c>
      <c r="G221" s="36">
        <f t="shared" si="48"/>
        <v>0.26674142391763533</v>
      </c>
      <c r="H221" s="31">
        <v>1263537</v>
      </c>
      <c r="I221" s="36">
        <f t="shared" si="49"/>
        <v>0.25515546357976976</v>
      </c>
      <c r="J221" s="31">
        <v>1263257</v>
      </c>
      <c r="K221" s="36">
        <f t="shared" si="50"/>
        <v>0.24362208344566982</v>
      </c>
      <c r="L221" s="31">
        <v>0</v>
      </c>
      <c r="M221" s="36">
        <f t="shared" si="51"/>
        <v>0</v>
      </c>
      <c r="N221" s="31">
        <f t="shared" si="52"/>
        <v>3847705</v>
      </c>
      <c r="O221" s="36">
        <f t="shared" si="53"/>
        <v>0.74203895848930268</v>
      </c>
      <c r="P221" s="31">
        <v>1111094</v>
      </c>
      <c r="Q221" s="31">
        <v>4221681</v>
      </c>
      <c r="R221" s="31">
        <v>4458552</v>
      </c>
      <c r="S221" s="31">
        <v>3340369</v>
      </c>
      <c r="T221" s="36">
        <f t="shared" si="54"/>
        <v>0.7492048988101967</v>
      </c>
      <c r="U221" s="36">
        <f t="shared" si="55"/>
        <v>0.13694880901165885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14047880</v>
      </c>
      <c r="E222" s="31">
        <v>15156330</v>
      </c>
      <c r="F222" s="31">
        <v>2807171</v>
      </c>
      <c r="G222" s="36">
        <f t="shared" si="48"/>
        <v>0.199828799790431</v>
      </c>
      <c r="H222" s="31">
        <v>3088204</v>
      </c>
      <c r="I222" s="36">
        <f t="shared" si="49"/>
        <v>0.21983416714835263</v>
      </c>
      <c r="J222" s="31">
        <v>3333009</v>
      </c>
      <c r="K222" s="36">
        <f t="shared" si="50"/>
        <v>0.21990871140968823</v>
      </c>
      <c r="L222" s="31">
        <v>0</v>
      </c>
      <c r="M222" s="36">
        <f t="shared" si="51"/>
        <v>0</v>
      </c>
      <c r="N222" s="31">
        <f t="shared" si="52"/>
        <v>9228384</v>
      </c>
      <c r="O222" s="36">
        <f t="shared" si="53"/>
        <v>0.60887985415994506</v>
      </c>
      <c r="P222" s="31">
        <v>2728839</v>
      </c>
      <c r="Q222" s="31">
        <v>13507575</v>
      </c>
      <c r="R222" s="31">
        <v>13477575</v>
      </c>
      <c r="S222" s="31">
        <v>8193145</v>
      </c>
      <c r="T222" s="36">
        <f t="shared" si="54"/>
        <v>0.60790943474623582</v>
      </c>
      <c r="U222" s="36">
        <f t="shared" si="55"/>
        <v>0.22140184891816639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539879113</v>
      </c>
      <c r="E224" s="32">
        <f>SUM(E217:E223)</f>
        <v>541449045</v>
      </c>
      <c r="F224" s="32">
        <f>SUM(F217:F223)</f>
        <v>103946094</v>
      </c>
      <c r="G224" s="37">
        <f t="shared" si="48"/>
        <v>0.19253586867325242</v>
      </c>
      <c r="H224" s="32">
        <f>SUM(H217:H223)</f>
        <v>109150609</v>
      </c>
      <c r="I224" s="37">
        <f t="shared" si="49"/>
        <v>0.20217601750412598</v>
      </c>
      <c r="J224" s="32">
        <f>SUM(J217:J223)</f>
        <v>105289691</v>
      </c>
      <c r="K224" s="37">
        <f t="shared" si="50"/>
        <v>0.19445909448413562</v>
      </c>
      <c r="L224" s="32">
        <f>SUM(L217:L223)</f>
        <v>0</v>
      </c>
      <c r="M224" s="37">
        <f t="shared" si="51"/>
        <v>0</v>
      </c>
      <c r="N224" s="32">
        <f t="shared" si="52"/>
        <v>318386394</v>
      </c>
      <c r="O224" s="37">
        <f t="shared" si="53"/>
        <v>0.5880265131874044</v>
      </c>
      <c r="P224" s="32">
        <f>SUM(P217:P223)</f>
        <v>91215744</v>
      </c>
      <c r="Q224" s="32">
        <f>SUM(Q217:Q223)</f>
        <v>471518331</v>
      </c>
      <c r="R224" s="32">
        <f>SUM(R217:R223)</f>
        <v>480869187</v>
      </c>
      <c r="S224" s="32">
        <f>SUM(S217:S223)</f>
        <v>298286085</v>
      </c>
      <c r="T224" s="37">
        <f t="shared" si="54"/>
        <v>0.6203060896060284</v>
      </c>
      <c r="U224" s="37">
        <f t="shared" si="55"/>
        <v>0.15429295846120605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31652314</v>
      </c>
      <c r="E225" s="31">
        <v>31652314</v>
      </c>
      <c r="F225" s="31">
        <v>7804599</v>
      </c>
      <c r="G225" s="36">
        <f t="shared" si="48"/>
        <v>0.24657277821773158</v>
      </c>
      <c r="H225" s="31">
        <v>7903333</v>
      </c>
      <c r="I225" s="36">
        <f t="shared" si="49"/>
        <v>0.24969210781872062</v>
      </c>
      <c r="J225" s="31">
        <v>7973391</v>
      </c>
      <c r="K225" s="36">
        <f t="shared" si="50"/>
        <v>0.25190546890189452</v>
      </c>
      <c r="L225" s="31">
        <v>0</v>
      </c>
      <c r="M225" s="36">
        <f t="shared" si="51"/>
        <v>0</v>
      </c>
      <c r="N225" s="31">
        <f t="shared" si="52"/>
        <v>23681323</v>
      </c>
      <c r="O225" s="36">
        <f t="shared" si="53"/>
        <v>0.74817035493834672</v>
      </c>
      <c r="P225" s="31">
        <v>7519161</v>
      </c>
      <c r="Q225" s="31">
        <v>28701636</v>
      </c>
      <c r="R225" s="31">
        <v>23295870</v>
      </c>
      <c r="S225" s="31">
        <v>22509384</v>
      </c>
      <c r="T225" s="36">
        <f t="shared" si="54"/>
        <v>0.96623925185022064</v>
      </c>
      <c r="U225" s="36">
        <f t="shared" si="55"/>
        <v>6.0409665386869538E-2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171164626</v>
      </c>
      <c r="E226" s="31">
        <v>158956790</v>
      </c>
      <c r="F226" s="31">
        <v>59507202</v>
      </c>
      <c r="G226" s="36">
        <f t="shared" si="48"/>
        <v>0.34766063170085154</v>
      </c>
      <c r="H226" s="31">
        <v>47251827</v>
      </c>
      <c r="I226" s="36">
        <f t="shared" si="49"/>
        <v>0.27606070310345548</v>
      </c>
      <c r="J226" s="31">
        <v>45611711</v>
      </c>
      <c r="K226" s="36">
        <f t="shared" si="50"/>
        <v>0.28694408713210678</v>
      </c>
      <c r="L226" s="31">
        <v>0</v>
      </c>
      <c r="M226" s="36">
        <f t="shared" si="51"/>
        <v>0</v>
      </c>
      <c r="N226" s="31">
        <f t="shared" si="52"/>
        <v>152370740</v>
      </c>
      <c r="O226" s="36">
        <f t="shared" si="53"/>
        <v>0.95856704202443943</v>
      </c>
      <c r="P226" s="31">
        <v>35954537</v>
      </c>
      <c r="Q226" s="31">
        <v>154410743</v>
      </c>
      <c r="R226" s="31">
        <v>155508751</v>
      </c>
      <c r="S226" s="31">
        <v>152170759</v>
      </c>
      <c r="T226" s="36">
        <f t="shared" si="54"/>
        <v>0.97853502147927351</v>
      </c>
      <c r="U226" s="36">
        <f t="shared" si="55"/>
        <v>0.26859403028886164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5111192</v>
      </c>
      <c r="E227" s="31">
        <v>5111192</v>
      </c>
      <c r="F227" s="31">
        <v>1030700</v>
      </c>
      <c r="G227" s="36">
        <f t="shared" si="48"/>
        <v>0.20165550423462864</v>
      </c>
      <c r="H227" s="31">
        <v>1076729</v>
      </c>
      <c r="I227" s="36">
        <f t="shared" si="49"/>
        <v>0.21066103562534924</v>
      </c>
      <c r="J227" s="31">
        <v>1159723</v>
      </c>
      <c r="K227" s="36">
        <f t="shared" si="50"/>
        <v>0.22689873516784342</v>
      </c>
      <c r="L227" s="31">
        <v>0</v>
      </c>
      <c r="M227" s="36">
        <f t="shared" si="51"/>
        <v>0</v>
      </c>
      <c r="N227" s="31">
        <f t="shared" si="52"/>
        <v>3267152</v>
      </c>
      <c r="O227" s="36">
        <f t="shared" si="53"/>
        <v>0.63921527502782127</v>
      </c>
      <c r="P227" s="31">
        <v>1063976</v>
      </c>
      <c r="Q227" s="31">
        <v>5100263</v>
      </c>
      <c r="R227" s="31">
        <v>5111192</v>
      </c>
      <c r="S227" s="31">
        <v>3191414</v>
      </c>
      <c r="T227" s="36">
        <f t="shared" si="54"/>
        <v>0.62439720519205699</v>
      </c>
      <c r="U227" s="36">
        <f t="shared" si="55"/>
        <v>8.9989811800266217E-2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263830888</v>
      </c>
      <c r="E228" s="31">
        <v>266662072</v>
      </c>
      <c r="F228" s="31">
        <v>7920271</v>
      </c>
      <c r="G228" s="36">
        <f t="shared" si="48"/>
        <v>3.0020256763870649E-2</v>
      </c>
      <c r="H228" s="31">
        <v>168247299</v>
      </c>
      <c r="I228" s="36">
        <f t="shared" si="49"/>
        <v>0.63770887584625802</v>
      </c>
      <c r="J228" s="31">
        <v>72884444</v>
      </c>
      <c r="K228" s="36">
        <f t="shared" si="50"/>
        <v>0.27332137432727965</v>
      </c>
      <c r="L228" s="31">
        <v>0</v>
      </c>
      <c r="M228" s="36">
        <f t="shared" si="51"/>
        <v>0</v>
      </c>
      <c r="N228" s="31">
        <f t="shared" si="52"/>
        <v>249052014</v>
      </c>
      <c r="O228" s="36">
        <f t="shared" si="53"/>
        <v>0.93396114465052238</v>
      </c>
      <c r="P228" s="31">
        <v>54218914</v>
      </c>
      <c r="Q228" s="31">
        <v>244038185</v>
      </c>
      <c r="R228" s="31">
        <v>257301728</v>
      </c>
      <c r="S228" s="31">
        <v>239471370</v>
      </c>
      <c r="T228" s="36">
        <f t="shared" si="54"/>
        <v>0.93070253301991035</v>
      </c>
      <c r="U228" s="36">
        <f t="shared" si="55"/>
        <v>0.34426233620245505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471759020</v>
      </c>
      <c r="E230" s="32">
        <f>SUM(E225:E229)</f>
        <v>462382368</v>
      </c>
      <c r="F230" s="32">
        <f>SUM(F225:F229)</f>
        <v>76262772</v>
      </c>
      <c r="G230" s="37">
        <f t="shared" si="48"/>
        <v>0.16165620320306753</v>
      </c>
      <c r="H230" s="32">
        <f>SUM(H225:H229)</f>
        <v>224479188</v>
      </c>
      <c r="I230" s="37">
        <f t="shared" si="49"/>
        <v>0.47583443767540468</v>
      </c>
      <c r="J230" s="32">
        <f>SUM(J225:J229)</f>
        <v>127629269</v>
      </c>
      <c r="K230" s="37">
        <f t="shared" si="50"/>
        <v>0.27602538036225466</v>
      </c>
      <c r="L230" s="32">
        <f>SUM(L225:L229)</f>
        <v>0</v>
      </c>
      <c r="M230" s="37">
        <f t="shared" si="51"/>
        <v>0</v>
      </c>
      <c r="N230" s="32">
        <f t="shared" si="52"/>
        <v>428371229</v>
      </c>
      <c r="O230" s="37">
        <f t="shared" si="53"/>
        <v>0.92644369389102654</v>
      </c>
      <c r="P230" s="32">
        <f>SUM(P225:P229)</f>
        <v>98756588</v>
      </c>
      <c r="Q230" s="32">
        <f>SUM(Q225:Q229)</f>
        <v>432250827</v>
      </c>
      <c r="R230" s="32">
        <f>SUM(R225:R229)</f>
        <v>441217541</v>
      </c>
      <c r="S230" s="32">
        <f>SUM(S225:S229)</f>
        <v>417342927</v>
      </c>
      <c r="T230" s="37">
        <f t="shared" si="54"/>
        <v>0.94588924559551901</v>
      </c>
      <c r="U230" s="37">
        <f t="shared" si="55"/>
        <v>0.29236207512556023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1536324913</v>
      </c>
      <c r="E231" s="32">
        <f>SUM(E208:E215,E217:E223,E225:E229)</f>
        <v>1542781017</v>
      </c>
      <c r="F231" s="32">
        <f>SUM(F208:F215,F217:F223,F225:F229)</f>
        <v>288449110</v>
      </c>
      <c r="G231" s="37">
        <f t="shared" si="48"/>
        <v>0.18775267364293532</v>
      </c>
      <c r="H231" s="32">
        <f>SUM(H208:H215,H217:H223,H225:H229)</f>
        <v>448356214</v>
      </c>
      <c r="I231" s="37">
        <f t="shared" si="49"/>
        <v>0.29183684402050702</v>
      </c>
      <c r="J231" s="32">
        <f>SUM(J208:J215,J217:J223,J225:J229)</f>
        <v>355026620</v>
      </c>
      <c r="K231" s="37">
        <f t="shared" si="50"/>
        <v>0.23012120066810493</v>
      </c>
      <c r="L231" s="32">
        <f>SUM(L208:L215,L217:L223,L225:L229)</f>
        <v>0</v>
      </c>
      <c r="M231" s="37">
        <f t="shared" si="51"/>
        <v>0</v>
      </c>
      <c r="N231" s="32">
        <f t="shared" si="52"/>
        <v>1091831944</v>
      </c>
      <c r="O231" s="37">
        <f t="shared" si="53"/>
        <v>0.70770377128642104</v>
      </c>
      <c r="P231" s="32">
        <f>SUM(P208:P215,P217:P223,P225:P229)</f>
        <v>288702477</v>
      </c>
      <c r="Q231" s="32">
        <f>SUM(Q208:Q215,Q217:Q223,Q225:Q229)</f>
        <v>1361697824</v>
      </c>
      <c r="R231" s="32">
        <f>SUM(R208:R215,R217:R223,R225:R229)</f>
        <v>1429908861</v>
      </c>
      <c r="S231" s="32">
        <f>SUM(S208:S215,S217:S223,S225:S229)</f>
        <v>1019088925</v>
      </c>
      <c r="T231" s="37">
        <f t="shared" si="54"/>
        <v>0.71269502049753364</v>
      </c>
      <c r="U231" s="37">
        <f t="shared" si="55"/>
        <v>0.229731811410818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76157093</v>
      </c>
      <c r="E235" s="31">
        <v>82390196</v>
      </c>
      <c r="F235" s="31">
        <v>19545766</v>
      </c>
      <c r="G235" s="36">
        <f t="shared" si="56"/>
        <v>0.25665063134697119</v>
      </c>
      <c r="H235" s="31">
        <v>21917465</v>
      </c>
      <c r="I235" s="36">
        <f t="shared" si="57"/>
        <v>0.28779282581072257</v>
      </c>
      <c r="J235" s="31">
        <v>21495051</v>
      </c>
      <c r="K235" s="36">
        <f t="shared" si="58"/>
        <v>0.26089331065555421</v>
      </c>
      <c r="L235" s="31">
        <v>0</v>
      </c>
      <c r="M235" s="36">
        <f t="shared" si="59"/>
        <v>0</v>
      </c>
      <c r="N235" s="31">
        <f t="shared" si="60"/>
        <v>62958282</v>
      </c>
      <c r="O235" s="36">
        <f t="shared" si="61"/>
        <v>0.76414773913148604</v>
      </c>
      <c r="P235" s="31">
        <v>22484086</v>
      </c>
      <c r="Q235" s="31">
        <v>62094975</v>
      </c>
      <c r="R235" s="31">
        <v>86444711</v>
      </c>
      <c r="S235" s="31">
        <v>65410207</v>
      </c>
      <c r="T235" s="36">
        <f t="shared" si="62"/>
        <v>0.75667101252730196</v>
      </c>
      <c r="U235" s="36">
        <f t="shared" si="63"/>
        <v>-4.3988223492829603E-2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889232679</v>
      </c>
      <c r="E236" s="31">
        <v>925775025</v>
      </c>
      <c r="F236" s="31">
        <v>189101311</v>
      </c>
      <c r="G236" s="36">
        <f t="shared" si="56"/>
        <v>0.2126567269352457</v>
      </c>
      <c r="H236" s="31">
        <v>66332754</v>
      </c>
      <c r="I236" s="36">
        <f t="shared" si="57"/>
        <v>7.4595497406365563E-2</v>
      </c>
      <c r="J236" s="31">
        <v>55102464</v>
      </c>
      <c r="K236" s="36">
        <f t="shared" si="58"/>
        <v>5.9520361331847335E-2</v>
      </c>
      <c r="L236" s="31">
        <v>0</v>
      </c>
      <c r="M236" s="36">
        <f t="shared" si="59"/>
        <v>0</v>
      </c>
      <c r="N236" s="31">
        <f t="shared" si="60"/>
        <v>310536529</v>
      </c>
      <c r="O236" s="36">
        <f t="shared" si="61"/>
        <v>0.33543411802451684</v>
      </c>
      <c r="P236" s="31">
        <v>76610641</v>
      </c>
      <c r="Q236" s="31">
        <v>809866313</v>
      </c>
      <c r="R236" s="31">
        <v>809866313</v>
      </c>
      <c r="S236" s="31">
        <v>308845078</v>
      </c>
      <c r="T236" s="36">
        <f t="shared" si="62"/>
        <v>0.38135316044439549</v>
      </c>
      <c r="U236" s="36">
        <f t="shared" si="63"/>
        <v>-0.28074660020140019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4840401</v>
      </c>
      <c r="E237" s="31">
        <v>5170401</v>
      </c>
      <c r="F237" s="31">
        <v>792641</v>
      </c>
      <c r="G237" s="36">
        <f t="shared" si="56"/>
        <v>0.16375523432872607</v>
      </c>
      <c r="H237" s="31">
        <v>2534851</v>
      </c>
      <c r="I237" s="36">
        <f t="shared" si="57"/>
        <v>0.52368615740720659</v>
      </c>
      <c r="J237" s="31">
        <v>2668386</v>
      </c>
      <c r="K237" s="36">
        <f t="shared" si="58"/>
        <v>0.51608879079204883</v>
      </c>
      <c r="L237" s="31">
        <v>0</v>
      </c>
      <c r="M237" s="36">
        <f t="shared" si="59"/>
        <v>0</v>
      </c>
      <c r="N237" s="31">
        <f t="shared" si="60"/>
        <v>5995878</v>
      </c>
      <c r="O237" s="36">
        <f t="shared" si="61"/>
        <v>1.1596543478929391</v>
      </c>
      <c r="P237" s="31">
        <v>1091174</v>
      </c>
      <c r="Q237" s="31">
        <v>4603330</v>
      </c>
      <c r="R237" s="31">
        <v>4603330</v>
      </c>
      <c r="S237" s="31">
        <v>4251916</v>
      </c>
      <c r="T237" s="36">
        <f t="shared" si="62"/>
        <v>0.92366091503324765</v>
      </c>
      <c r="U237" s="36">
        <f t="shared" si="63"/>
        <v>1.4454266688905713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31358358</v>
      </c>
      <c r="E238" s="31">
        <v>31358358</v>
      </c>
      <c r="F238" s="31">
        <v>540966</v>
      </c>
      <c r="G238" s="36">
        <f t="shared" si="56"/>
        <v>1.7251094588562322E-2</v>
      </c>
      <c r="H238" s="31">
        <v>27428770</v>
      </c>
      <c r="I238" s="36">
        <f t="shared" si="57"/>
        <v>0.87468769889035647</v>
      </c>
      <c r="J238" s="31">
        <v>1091437</v>
      </c>
      <c r="K238" s="36">
        <f t="shared" si="58"/>
        <v>3.48052981600631E-2</v>
      </c>
      <c r="L238" s="31">
        <v>0</v>
      </c>
      <c r="M238" s="36">
        <f t="shared" si="59"/>
        <v>0</v>
      </c>
      <c r="N238" s="31">
        <f t="shared" si="60"/>
        <v>29061173</v>
      </c>
      <c r="O238" s="36">
        <f t="shared" si="61"/>
        <v>0.92674409163898186</v>
      </c>
      <c r="P238" s="31">
        <v>26900010</v>
      </c>
      <c r="Q238" s="31">
        <v>30716254</v>
      </c>
      <c r="R238" s="31">
        <v>30716254</v>
      </c>
      <c r="S238" s="31">
        <v>29186400</v>
      </c>
      <c r="T238" s="36">
        <f t="shared" si="62"/>
        <v>0.95019399175433306</v>
      </c>
      <c r="U238" s="36">
        <f t="shared" si="63"/>
        <v>-0.95942614891221234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1001588531</v>
      </c>
      <c r="E240" s="32">
        <f>SUM(E234:E239)</f>
        <v>1044693980</v>
      </c>
      <c r="F240" s="32">
        <f>SUM(F234:F239)</f>
        <v>209980684</v>
      </c>
      <c r="G240" s="37">
        <f t="shared" si="56"/>
        <v>0.20964765220539452</v>
      </c>
      <c r="H240" s="32">
        <f>SUM(H234:H239)</f>
        <v>118213840</v>
      </c>
      <c r="I240" s="37">
        <f t="shared" si="57"/>
        <v>0.11802635148185418</v>
      </c>
      <c r="J240" s="32">
        <f>SUM(J234:J239)</f>
        <v>80357338</v>
      </c>
      <c r="K240" s="37">
        <f t="shared" si="58"/>
        <v>7.6919499430828542E-2</v>
      </c>
      <c r="L240" s="32">
        <f>SUM(L234:L239)</f>
        <v>0</v>
      </c>
      <c r="M240" s="37">
        <f t="shared" si="59"/>
        <v>0</v>
      </c>
      <c r="N240" s="32">
        <f t="shared" si="60"/>
        <v>408551862</v>
      </c>
      <c r="O240" s="37">
        <f t="shared" si="61"/>
        <v>0.39107324232882051</v>
      </c>
      <c r="P240" s="32">
        <f>SUM(P234:P239)</f>
        <v>127085911</v>
      </c>
      <c r="Q240" s="32">
        <f>SUM(Q234:Q239)</f>
        <v>907280872</v>
      </c>
      <c r="R240" s="32">
        <f>SUM(R234:R239)</f>
        <v>931630608</v>
      </c>
      <c r="S240" s="32">
        <f>SUM(S234:S239)</f>
        <v>407693601</v>
      </c>
      <c r="T240" s="37">
        <f t="shared" si="62"/>
        <v>0.43761293102555515</v>
      </c>
      <c r="U240" s="37">
        <f t="shared" si="63"/>
        <v>-0.36769278854207532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15606999</v>
      </c>
      <c r="E242" s="31">
        <v>36244078</v>
      </c>
      <c r="F242" s="31">
        <v>6189363</v>
      </c>
      <c r="G242" s="36">
        <f t="shared" si="56"/>
        <v>0.39657611306311996</v>
      </c>
      <c r="H242" s="31">
        <v>6254643</v>
      </c>
      <c r="I242" s="36">
        <f t="shared" si="57"/>
        <v>0.40075885184589299</v>
      </c>
      <c r="J242" s="31">
        <v>6290085</v>
      </c>
      <c r="K242" s="36">
        <f t="shared" si="58"/>
        <v>0.17354793795554682</v>
      </c>
      <c r="L242" s="31">
        <v>0</v>
      </c>
      <c r="M242" s="36">
        <f t="shared" si="59"/>
        <v>0</v>
      </c>
      <c r="N242" s="31">
        <f t="shared" si="60"/>
        <v>18734091</v>
      </c>
      <c r="O242" s="36">
        <f t="shared" si="61"/>
        <v>0.51688695184907174</v>
      </c>
      <c r="P242" s="31">
        <v>2613699</v>
      </c>
      <c r="Q242" s="31">
        <v>14157575</v>
      </c>
      <c r="R242" s="31">
        <v>26688770</v>
      </c>
      <c r="S242" s="31">
        <v>15958052</v>
      </c>
      <c r="T242" s="36">
        <f t="shared" si="62"/>
        <v>0.59793133966083867</v>
      </c>
      <c r="U242" s="36">
        <f t="shared" si="63"/>
        <v>1.4065835430935238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76985628</v>
      </c>
      <c r="E243" s="31">
        <v>76985628</v>
      </c>
      <c r="F243" s="31">
        <v>11997360</v>
      </c>
      <c r="G243" s="36">
        <f t="shared" si="56"/>
        <v>0.15583895737006911</v>
      </c>
      <c r="H243" s="31">
        <v>11908740</v>
      </c>
      <c r="I243" s="36">
        <f t="shared" si="57"/>
        <v>0.15468783342262274</v>
      </c>
      <c r="J243" s="31">
        <v>12667516</v>
      </c>
      <c r="K243" s="36">
        <f t="shared" si="58"/>
        <v>0.1645439068185558</v>
      </c>
      <c r="L243" s="31">
        <v>0</v>
      </c>
      <c r="M243" s="36">
        <f t="shared" si="59"/>
        <v>0</v>
      </c>
      <c r="N243" s="31">
        <f t="shared" si="60"/>
        <v>36573616</v>
      </c>
      <c r="O243" s="36">
        <f t="shared" si="61"/>
        <v>0.47507069761124765</v>
      </c>
      <c r="P243" s="31">
        <v>13896739</v>
      </c>
      <c r="Q243" s="31">
        <v>73535664</v>
      </c>
      <c r="R243" s="31">
        <v>73535664</v>
      </c>
      <c r="S243" s="31">
        <v>40949873</v>
      </c>
      <c r="T243" s="36">
        <f t="shared" si="62"/>
        <v>0.55687092184276732</v>
      </c>
      <c r="U243" s="36">
        <f t="shared" si="63"/>
        <v>-8.8454061057058109E-2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24049000</v>
      </c>
      <c r="E244" s="31">
        <v>53604000</v>
      </c>
      <c r="F244" s="31">
        <v>5606125</v>
      </c>
      <c r="G244" s="36">
        <f t="shared" si="56"/>
        <v>0.23311260343465426</v>
      </c>
      <c r="H244" s="31">
        <v>12647925</v>
      </c>
      <c r="I244" s="36">
        <f t="shared" si="57"/>
        <v>0.52592311530624969</v>
      </c>
      <c r="J244" s="31">
        <v>10297920</v>
      </c>
      <c r="K244" s="36">
        <f t="shared" si="58"/>
        <v>0.1921110364898142</v>
      </c>
      <c r="L244" s="31">
        <v>0</v>
      </c>
      <c r="M244" s="36">
        <f t="shared" si="59"/>
        <v>0</v>
      </c>
      <c r="N244" s="31">
        <f t="shared" si="60"/>
        <v>28551970</v>
      </c>
      <c r="O244" s="36">
        <f t="shared" si="61"/>
        <v>0.53264625774195951</v>
      </c>
      <c r="P244" s="31">
        <v>3766678</v>
      </c>
      <c r="Q244" s="31">
        <v>30896934</v>
      </c>
      <c r="R244" s="31">
        <v>30896934</v>
      </c>
      <c r="S244" s="31">
        <v>13332226</v>
      </c>
      <c r="T244" s="36">
        <f t="shared" si="62"/>
        <v>0.43150644008884509</v>
      </c>
      <c r="U244" s="36">
        <f t="shared" si="63"/>
        <v>1.7339528358941223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3663439</v>
      </c>
      <c r="E245" s="31">
        <v>3663439</v>
      </c>
      <c r="F245" s="31">
        <v>1104182</v>
      </c>
      <c r="G245" s="36">
        <f t="shared" si="56"/>
        <v>0.30140586481718407</v>
      </c>
      <c r="H245" s="31">
        <v>9060466</v>
      </c>
      <c r="I245" s="36">
        <f t="shared" si="57"/>
        <v>2.4732132840208338</v>
      </c>
      <c r="J245" s="31">
        <v>735310</v>
      </c>
      <c r="K245" s="36">
        <f t="shared" si="58"/>
        <v>0.20071577553222533</v>
      </c>
      <c r="L245" s="31">
        <v>0</v>
      </c>
      <c r="M245" s="36">
        <f t="shared" si="59"/>
        <v>0</v>
      </c>
      <c r="N245" s="31">
        <f t="shared" si="60"/>
        <v>10899958</v>
      </c>
      <c r="O245" s="36">
        <f t="shared" si="61"/>
        <v>2.9753349243702432</v>
      </c>
      <c r="P245" s="31">
        <v>5773202</v>
      </c>
      <c r="Q245" s="31">
        <v>24196216</v>
      </c>
      <c r="R245" s="31">
        <v>24275216</v>
      </c>
      <c r="S245" s="31">
        <v>13812197</v>
      </c>
      <c r="T245" s="36">
        <f t="shared" si="62"/>
        <v>0.56898348504911345</v>
      </c>
      <c r="U245" s="36">
        <f t="shared" si="63"/>
        <v>-0.87263393867042938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120305066</v>
      </c>
      <c r="E247" s="32">
        <f>SUM(E241:E246)</f>
        <v>170497145</v>
      </c>
      <c r="F247" s="32">
        <f>SUM(F241:F246)</f>
        <v>24897030</v>
      </c>
      <c r="G247" s="37">
        <f t="shared" si="56"/>
        <v>0.20694914044600582</v>
      </c>
      <c r="H247" s="32">
        <f>SUM(H241:H246)</f>
        <v>39871774</v>
      </c>
      <c r="I247" s="37">
        <f t="shared" si="57"/>
        <v>0.33142223620075983</v>
      </c>
      <c r="J247" s="32">
        <f>SUM(J241:J246)</f>
        <v>29990831</v>
      </c>
      <c r="K247" s="37">
        <f t="shared" si="58"/>
        <v>0.17590224751270761</v>
      </c>
      <c r="L247" s="32">
        <f>SUM(L241:L246)</f>
        <v>0</v>
      </c>
      <c r="M247" s="37">
        <f t="shared" si="59"/>
        <v>0</v>
      </c>
      <c r="N247" s="32">
        <f t="shared" si="60"/>
        <v>94759635</v>
      </c>
      <c r="O247" s="37">
        <f t="shared" si="61"/>
        <v>0.55578429187186684</v>
      </c>
      <c r="P247" s="32">
        <f>SUM(P241:P246)</f>
        <v>26050318</v>
      </c>
      <c r="Q247" s="32">
        <f>SUM(Q241:Q246)</f>
        <v>142786389</v>
      </c>
      <c r="R247" s="32">
        <f>SUM(R241:R246)</f>
        <v>155396584</v>
      </c>
      <c r="S247" s="32">
        <f>SUM(S241:S246)</f>
        <v>84052348</v>
      </c>
      <c r="T247" s="37">
        <f t="shared" si="62"/>
        <v>0.54088929007602893</v>
      </c>
      <c r="U247" s="37">
        <f t="shared" si="63"/>
        <v>0.15126544712429224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34515638</v>
      </c>
      <c r="E248" s="31">
        <v>37545899</v>
      </c>
      <c r="F248" s="31">
        <v>8408422</v>
      </c>
      <c r="G248" s="36">
        <f t="shared" si="56"/>
        <v>0.24361195351509946</v>
      </c>
      <c r="H248" s="31">
        <v>9325369</v>
      </c>
      <c r="I248" s="36">
        <f t="shared" si="57"/>
        <v>0.27017808565497181</v>
      </c>
      <c r="J248" s="31">
        <v>5830388</v>
      </c>
      <c r="K248" s="36">
        <f t="shared" si="58"/>
        <v>0.15528694625210598</v>
      </c>
      <c r="L248" s="31">
        <v>0</v>
      </c>
      <c r="M248" s="36">
        <f t="shared" si="59"/>
        <v>0</v>
      </c>
      <c r="N248" s="31">
        <f t="shared" si="60"/>
        <v>23564179</v>
      </c>
      <c r="O248" s="36">
        <f t="shared" si="61"/>
        <v>0.62760992885001898</v>
      </c>
      <c r="P248" s="31">
        <v>8844679</v>
      </c>
      <c r="Q248" s="31">
        <v>23280542</v>
      </c>
      <c r="R248" s="31">
        <v>32887654</v>
      </c>
      <c r="S248" s="31">
        <v>26508262</v>
      </c>
      <c r="T248" s="36">
        <f t="shared" si="62"/>
        <v>0.80602471675237153</v>
      </c>
      <c r="U248" s="36">
        <f t="shared" si="63"/>
        <v>-0.34080275835900886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19420392</v>
      </c>
      <c r="E249" s="31">
        <v>19420392</v>
      </c>
      <c r="F249" s="31">
        <v>1929479</v>
      </c>
      <c r="G249" s="36">
        <f t="shared" si="56"/>
        <v>9.935324683456441E-2</v>
      </c>
      <c r="H249" s="31">
        <v>3861293</v>
      </c>
      <c r="I249" s="36">
        <f t="shared" si="57"/>
        <v>0.1988267281113584</v>
      </c>
      <c r="J249" s="31">
        <v>-50394867</v>
      </c>
      <c r="K249" s="36">
        <f t="shared" si="58"/>
        <v>-2.5949459207620524</v>
      </c>
      <c r="L249" s="31">
        <v>0</v>
      </c>
      <c r="M249" s="36">
        <f t="shared" si="59"/>
        <v>0</v>
      </c>
      <c r="N249" s="31">
        <f t="shared" si="60"/>
        <v>-44604095</v>
      </c>
      <c r="O249" s="36">
        <f t="shared" si="61"/>
        <v>-2.2967659458161296</v>
      </c>
      <c r="P249" s="31">
        <v>1880185</v>
      </c>
      <c r="Q249" s="31">
        <v>17581873</v>
      </c>
      <c r="R249" s="31">
        <v>17953489</v>
      </c>
      <c r="S249" s="31">
        <v>8708197</v>
      </c>
      <c r="T249" s="36">
        <f t="shared" si="62"/>
        <v>0.48504204391692335</v>
      </c>
      <c r="U249" s="36">
        <f t="shared" si="63"/>
        <v>-27.803142775843867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4387667</v>
      </c>
      <c r="E250" s="31">
        <v>4387667</v>
      </c>
      <c r="F250" s="31">
        <v>1018354</v>
      </c>
      <c r="G250" s="36">
        <f t="shared" si="56"/>
        <v>0.23209464163985097</v>
      </c>
      <c r="H250" s="31">
        <v>1127712</v>
      </c>
      <c r="I250" s="36">
        <f t="shared" si="57"/>
        <v>0.257018593252405</v>
      </c>
      <c r="J250" s="31">
        <v>1127390</v>
      </c>
      <c r="K250" s="36">
        <f t="shared" si="58"/>
        <v>0.2569452057323402</v>
      </c>
      <c r="L250" s="31">
        <v>0</v>
      </c>
      <c r="M250" s="36">
        <f t="shared" si="59"/>
        <v>0</v>
      </c>
      <c r="N250" s="31">
        <f t="shared" si="60"/>
        <v>3273456</v>
      </c>
      <c r="O250" s="36">
        <f t="shared" si="61"/>
        <v>0.74605844062459614</v>
      </c>
      <c r="P250" s="31">
        <v>1021786</v>
      </c>
      <c r="Q250" s="31">
        <v>5533441</v>
      </c>
      <c r="R250" s="31">
        <v>5533441</v>
      </c>
      <c r="S250" s="31">
        <v>3090776</v>
      </c>
      <c r="T250" s="36">
        <f t="shared" si="62"/>
        <v>0.55856310747688465</v>
      </c>
      <c r="U250" s="36">
        <f t="shared" si="63"/>
        <v>0.10335236536809078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29308246</v>
      </c>
      <c r="E251" s="31">
        <v>30654634</v>
      </c>
      <c r="F251" s="31">
        <v>8790200</v>
      </c>
      <c r="G251" s="36">
        <f t="shared" si="56"/>
        <v>0.29992241773868011</v>
      </c>
      <c r="H251" s="31">
        <v>8974952</v>
      </c>
      <c r="I251" s="36">
        <f t="shared" si="57"/>
        <v>0.30622617266144142</v>
      </c>
      <c r="J251" s="31">
        <v>9102290</v>
      </c>
      <c r="K251" s="36">
        <f t="shared" si="58"/>
        <v>0.29693031076476073</v>
      </c>
      <c r="L251" s="31">
        <v>0</v>
      </c>
      <c r="M251" s="36">
        <f t="shared" si="59"/>
        <v>0</v>
      </c>
      <c r="N251" s="31">
        <f t="shared" si="60"/>
        <v>26867442</v>
      </c>
      <c r="O251" s="36">
        <f t="shared" si="61"/>
        <v>0.87645613384260268</v>
      </c>
      <c r="P251" s="31">
        <v>8177694</v>
      </c>
      <c r="Q251" s="31">
        <v>28073033</v>
      </c>
      <c r="R251" s="31">
        <v>25399662</v>
      </c>
      <c r="S251" s="31">
        <v>17280115</v>
      </c>
      <c r="T251" s="36">
        <f t="shared" si="62"/>
        <v>0.68032854137980259</v>
      </c>
      <c r="U251" s="36">
        <f t="shared" si="63"/>
        <v>0.11306316915257519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87631943</v>
      </c>
      <c r="E254" s="32">
        <f>SUM(E248:E253)</f>
        <v>92008592</v>
      </c>
      <c r="F254" s="32">
        <f>SUM(F248:F253)</f>
        <v>20146455</v>
      </c>
      <c r="G254" s="37">
        <f t="shared" si="56"/>
        <v>0.22989853140652147</v>
      </c>
      <c r="H254" s="32">
        <f>SUM(H248:H253)</f>
        <v>23289326</v>
      </c>
      <c r="I254" s="37">
        <f t="shared" si="57"/>
        <v>0.26576297640690222</v>
      </c>
      <c r="J254" s="32">
        <f>SUM(J248:J253)</f>
        <v>-34334799</v>
      </c>
      <c r="K254" s="37">
        <f t="shared" si="58"/>
        <v>-0.37316948617146539</v>
      </c>
      <c r="L254" s="32">
        <f>SUM(L248:L253)</f>
        <v>0</v>
      </c>
      <c r="M254" s="37">
        <f t="shared" si="59"/>
        <v>0</v>
      </c>
      <c r="N254" s="32">
        <f t="shared" si="60"/>
        <v>9100982</v>
      </c>
      <c r="O254" s="37">
        <f t="shared" si="61"/>
        <v>9.8914479639031966E-2</v>
      </c>
      <c r="P254" s="32">
        <f>SUM(P248:P253)</f>
        <v>19924344</v>
      </c>
      <c r="Q254" s="32">
        <f>SUM(Q248:Q253)</f>
        <v>74468889</v>
      </c>
      <c r="R254" s="32">
        <f>SUM(R248:R253)</f>
        <v>81774246</v>
      </c>
      <c r="S254" s="32">
        <f>SUM(S248:S253)</f>
        <v>55587350</v>
      </c>
      <c r="T254" s="37">
        <f t="shared" si="62"/>
        <v>0.67976597424083862</v>
      </c>
      <c r="U254" s="37">
        <f t="shared" si="63"/>
        <v>-2.7232586929838192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188514748</v>
      </c>
      <c r="E255" s="31">
        <v>188514748</v>
      </c>
      <c r="F255" s="31">
        <v>39010191</v>
      </c>
      <c r="G255" s="36">
        <f t="shared" si="56"/>
        <v>0.20693442509866655</v>
      </c>
      <c r="H255" s="31">
        <v>38997024</v>
      </c>
      <c r="I255" s="36">
        <f t="shared" si="57"/>
        <v>0.20686457910444228</v>
      </c>
      <c r="J255" s="31">
        <v>39088308</v>
      </c>
      <c r="K255" s="36">
        <f t="shared" si="58"/>
        <v>0.20734880647109902</v>
      </c>
      <c r="L255" s="31">
        <v>0</v>
      </c>
      <c r="M255" s="36">
        <f t="shared" si="59"/>
        <v>0</v>
      </c>
      <c r="N255" s="31">
        <f t="shared" si="60"/>
        <v>117095523</v>
      </c>
      <c r="O255" s="36">
        <f t="shared" si="61"/>
        <v>0.62114781067420788</v>
      </c>
      <c r="P255" s="31">
        <v>37929219</v>
      </c>
      <c r="Q255" s="31">
        <v>179882748</v>
      </c>
      <c r="R255" s="31">
        <v>180397892</v>
      </c>
      <c r="S255" s="31">
        <v>111511403</v>
      </c>
      <c r="T255" s="36">
        <f t="shared" si="62"/>
        <v>0.61814138604236013</v>
      </c>
      <c r="U255" s="36">
        <f t="shared" si="63"/>
        <v>3.0559263558788352E-2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43809353</v>
      </c>
      <c r="E256" s="31">
        <v>43809353</v>
      </c>
      <c r="F256" s="31">
        <v>18812523</v>
      </c>
      <c r="G256" s="36">
        <f t="shared" si="56"/>
        <v>0.42941796013285111</v>
      </c>
      <c r="H256" s="31">
        <v>18283853</v>
      </c>
      <c r="I256" s="36">
        <f t="shared" si="57"/>
        <v>0.41735044569135726</v>
      </c>
      <c r="J256" s="31">
        <v>18343410</v>
      </c>
      <c r="K256" s="36">
        <f t="shared" si="58"/>
        <v>0.41870990425263754</v>
      </c>
      <c r="L256" s="31">
        <v>0</v>
      </c>
      <c r="M256" s="36">
        <f t="shared" si="59"/>
        <v>0</v>
      </c>
      <c r="N256" s="31">
        <f t="shared" si="60"/>
        <v>55439786</v>
      </c>
      <c r="O256" s="36">
        <f t="shared" si="61"/>
        <v>1.2654783100768459</v>
      </c>
      <c r="P256" s="31">
        <v>19017429</v>
      </c>
      <c r="Q256" s="31">
        <v>42003215</v>
      </c>
      <c r="R256" s="31">
        <v>42003215</v>
      </c>
      <c r="S256" s="31">
        <v>58074563</v>
      </c>
      <c r="T256" s="36">
        <f t="shared" si="62"/>
        <v>1.3826218540652186</v>
      </c>
      <c r="U256" s="36">
        <f t="shared" si="63"/>
        <v>-3.5442172546036543E-2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132780757</v>
      </c>
      <c r="E257" s="31">
        <v>161006530</v>
      </c>
      <c r="F257" s="31">
        <v>30140468</v>
      </c>
      <c r="G257" s="36">
        <f t="shared" si="56"/>
        <v>0.22699424736673252</v>
      </c>
      <c r="H257" s="31">
        <v>36837981</v>
      </c>
      <c r="I257" s="36">
        <f t="shared" si="57"/>
        <v>0.27743463610468799</v>
      </c>
      <c r="J257" s="31">
        <v>13624283</v>
      </c>
      <c r="K257" s="36">
        <f t="shared" si="58"/>
        <v>8.4619443695855071E-2</v>
      </c>
      <c r="L257" s="31">
        <v>0</v>
      </c>
      <c r="M257" s="36">
        <f t="shared" si="59"/>
        <v>0</v>
      </c>
      <c r="N257" s="31">
        <f t="shared" si="60"/>
        <v>80602732</v>
      </c>
      <c r="O257" s="36">
        <f t="shared" si="61"/>
        <v>0.50061778239677612</v>
      </c>
      <c r="P257" s="31">
        <v>30612648</v>
      </c>
      <c r="Q257" s="31">
        <v>111244964</v>
      </c>
      <c r="R257" s="31">
        <v>128637672</v>
      </c>
      <c r="S257" s="31">
        <v>94931483</v>
      </c>
      <c r="T257" s="36">
        <f t="shared" si="62"/>
        <v>0.73797575410102256</v>
      </c>
      <c r="U257" s="36">
        <f t="shared" si="63"/>
        <v>-0.55494594913840833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365104858</v>
      </c>
      <c r="E259" s="32">
        <f>SUM(E255:E258)</f>
        <v>393330631</v>
      </c>
      <c r="F259" s="32">
        <f>SUM(F255:F258)</f>
        <v>87963182</v>
      </c>
      <c r="G259" s="37">
        <f t="shared" si="56"/>
        <v>0.240925805484626</v>
      </c>
      <c r="H259" s="32">
        <f>SUM(H255:H258)</f>
        <v>94118858</v>
      </c>
      <c r="I259" s="37">
        <f t="shared" si="57"/>
        <v>0.25778582765392838</v>
      </c>
      <c r="J259" s="32">
        <f>SUM(J255:J258)</f>
        <v>71056001</v>
      </c>
      <c r="K259" s="37">
        <f t="shared" si="58"/>
        <v>0.18065209114110414</v>
      </c>
      <c r="L259" s="32">
        <f>SUM(L255:L258)</f>
        <v>0</v>
      </c>
      <c r="M259" s="37">
        <f t="shared" si="59"/>
        <v>0</v>
      </c>
      <c r="N259" s="32">
        <f t="shared" si="60"/>
        <v>253138041</v>
      </c>
      <c r="O259" s="37">
        <f t="shared" si="61"/>
        <v>0.64357571226127064</v>
      </c>
      <c r="P259" s="32">
        <f>SUM(P255:P258)</f>
        <v>87559296</v>
      </c>
      <c r="Q259" s="32">
        <f>SUM(Q255:Q258)</f>
        <v>333130927</v>
      </c>
      <c r="R259" s="32">
        <f>SUM(R255:R258)</f>
        <v>351038779</v>
      </c>
      <c r="S259" s="32">
        <f>SUM(S255:S258)</f>
        <v>264517449</v>
      </c>
      <c r="T259" s="37">
        <f t="shared" si="62"/>
        <v>0.75352771495368043</v>
      </c>
      <c r="U259" s="37">
        <f t="shared" si="63"/>
        <v>-0.18848135782178965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1574630398</v>
      </c>
      <c r="E260" s="32">
        <f>SUM(E234:E239,E241:E246,E248:E253,E255:E258)</f>
        <v>1700530348</v>
      </c>
      <c r="F260" s="32">
        <f>SUM(F234:F239,F241:F246,F248:F253,F255:F258)</f>
        <v>342987351</v>
      </c>
      <c r="G260" s="37">
        <f t="shared" si="56"/>
        <v>0.21782086223893665</v>
      </c>
      <c r="H260" s="32">
        <f>SUM(H234:H239,H241:H246,H248:H253,H255:H258)</f>
        <v>275493798</v>
      </c>
      <c r="I260" s="37">
        <f t="shared" si="57"/>
        <v>0.17495775411799208</v>
      </c>
      <c r="J260" s="32">
        <f>SUM(J234:J239,J241:J246,J248:J253,J255:J258)</f>
        <v>147069371</v>
      </c>
      <c r="K260" s="37">
        <f t="shared" si="58"/>
        <v>8.6484414214053174E-2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765550520</v>
      </c>
      <c r="O260" s="37">
        <f t="shared" si="61"/>
        <v>0.45018339184617717</v>
      </c>
      <c r="P260" s="32">
        <f>SUM(P234:P239,P241:P246,P248:P253,P255:P258)</f>
        <v>260619869</v>
      </c>
      <c r="Q260" s="32">
        <f>SUM(Q234:Q239,Q241:Q246,Q248:Q253,Q255:Q258)</f>
        <v>1457667077</v>
      </c>
      <c r="R260" s="32">
        <f>SUM(R234:R239,R241:R246,R248:R253,R255:R258)</f>
        <v>1519840217</v>
      </c>
      <c r="S260" s="32">
        <f>SUM(S234:S239,S241:S246,S248:S253,S255:S258)</f>
        <v>811850748</v>
      </c>
      <c r="T260" s="37">
        <f t="shared" si="62"/>
        <v>0.534168486212653</v>
      </c>
      <c r="U260" s="37">
        <f t="shared" si="63"/>
        <v>-0.43569394166183084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6094550</v>
      </c>
      <c r="E263" s="31">
        <v>3945822</v>
      </c>
      <c r="F263" s="31">
        <v>700705</v>
      </c>
      <c r="G263" s="36">
        <f t="shared" ref="G263:G299" si="64">IF(($D263     =0),0,($F263     /$D263     ))</f>
        <v>0.11497239336784504</v>
      </c>
      <c r="H263" s="31">
        <v>697156</v>
      </c>
      <c r="I263" s="36">
        <f t="shared" ref="I263:I299" si="65">IF(($D263     =0),0,($H263     /$D263     ))</f>
        <v>0.11439006981647537</v>
      </c>
      <c r="J263" s="31">
        <v>693578</v>
      </c>
      <c r="K263" s="36">
        <f t="shared" ref="K263:K299" si="66">IF(($E263     =0),0,($J263     /$E263     ))</f>
        <v>0.17577528839364776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2091439</v>
      </c>
      <c r="O263" s="36">
        <f t="shared" ref="O263:O299" si="69">IF(($E263     =0),0,($N263     /$E263     ))</f>
        <v>0.53003886135765876</v>
      </c>
      <c r="P263" s="31">
        <v>694992</v>
      </c>
      <c r="Q263" s="31">
        <v>3141450</v>
      </c>
      <c r="R263" s="31">
        <v>5268571</v>
      </c>
      <c r="S263" s="31">
        <v>2133849</v>
      </c>
      <c r="T263" s="36">
        <f t="shared" ref="T263:T299" si="70">IF(($R263     =0),0,($S263     /$R263     ))</f>
        <v>0.40501475637321771</v>
      </c>
      <c r="U263" s="36">
        <f t="shared" ref="U263:U299" si="71">IF(($P263     =0),0,(($J263     /$P263     )-1))</f>
        <v>-2.034555793448023E-3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76840092</v>
      </c>
      <c r="E264" s="31">
        <v>77461077</v>
      </c>
      <c r="F264" s="31">
        <v>20034635</v>
      </c>
      <c r="G264" s="36">
        <f t="shared" si="64"/>
        <v>0.26073153322096493</v>
      </c>
      <c r="H264" s="31">
        <v>25284056</v>
      </c>
      <c r="I264" s="36">
        <f t="shared" si="65"/>
        <v>0.32904770598140354</v>
      </c>
      <c r="J264" s="31">
        <v>20863915</v>
      </c>
      <c r="K264" s="36">
        <f t="shared" si="66"/>
        <v>0.26934708124442935</v>
      </c>
      <c r="L264" s="31">
        <v>0</v>
      </c>
      <c r="M264" s="36">
        <f t="shared" si="67"/>
        <v>0</v>
      </c>
      <c r="N264" s="31">
        <f t="shared" si="68"/>
        <v>66182606</v>
      </c>
      <c r="O264" s="36">
        <f t="shared" si="69"/>
        <v>0.8543982160227388</v>
      </c>
      <c r="P264" s="31">
        <v>12943637</v>
      </c>
      <c r="Q264" s="31">
        <v>54681375</v>
      </c>
      <c r="R264" s="31">
        <v>60631373</v>
      </c>
      <c r="S264" s="31">
        <v>48739859</v>
      </c>
      <c r="T264" s="36">
        <f t="shared" si="70"/>
        <v>0.80387193276985502</v>
      </c>
      <c r="U264" s="36">
        <f t="shared" si="71"/>
        <v>0.61190513918151446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57538575</v>
      </c>
      <c r="E265" s="31">
        <v>67066569</v>
      </c>
      <c r="F265" s="31">
        <v>14803459</v>
      </c>
      <c r="G265" s="36">
        <f t="shared" si="64"/>
        <v>0.25727886031240782</v>
      </c>
      <c r="H265" s="31">
        <v>14800734</v>
      </c>
      <c r="I265" s="36">
        <f t="shared" si="65"/>
        <v>0.2572315007801288</v>
      </c>
      <c r="J265" s="31">
        <v>10229710</v>
      </c>
      <c r="K265" s="36">
        <f t="shared" si="66"/>
        <v>0.15253068932153066</v>
      </c>
      <c r="L265" s="31">
        <v>0</v>
      </c>
      <c r="M265" s="36">
        <f t="shared" si="67"/>
        <v>0</v>
      </c>
      <c r="N265" s="31">
        <f t="shared" si="68"/>
        <v>39833903</v>
      </c>
      <c r="O265" s="36">
        <f t="shared" si="69"/>
        <v>0.59394574068639172</v>
      </c>
      <c r="P265" s="31">
        <v>13256165</v>
      </c>
      <c r="Q265" s="31">
        <v>58723842</v>
      </c>
      <c r="R265" s="31">
        <v>57327871</v>
      </c>
      <c r="S265" s="31">
        <v>40550097</v>
      </c>
      <c r="T265" s="36">
        <f t="shared" si="70"/>
        <v>0.7073365239745254</v>
      </c>
      <c r="U265" s="36">
        <f t="shared" si="71"/>
        <v>-0.22830547145422531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140473217</v>
      </c>
      <c r="E267" s="32">
        <f>SUM(E263:E266)</f>
        <v>148473468</v>
      </c>
      <c r="F267" s="32">
        <f>SUM(F263:F266)</f>
        <v>35538799</v>
      </c>
      <c r="G267" s="37">
        <f t="shared" si="64"/>
        <v>0.25299341581961493</v>
      </c>
      <c r="H267" s="32">
        <f>SUM(H263:H266)</f>
        <v>40781946</v>
      </c>
      <c r="I267" s="37">
        <f t="shared" si="65"/>
        <v>0.29031830316806939</v>
      </c>
      <c r="J267" s="32">
        <f>SUM(J263:J266)</f>
        <v>31787203</v>
      </c>
      <c r="K267" s="37">
        <f t="shared" si="66"/>
        <v>0.21409349042752879</v>
      </c>
      <c r="L267" s="32">
        <f>SUM(L263:L266)</f>
        <v>0</v>
      </c>
      <c r="M267" s="37">
        <f t="shared" si="67"/>
        <v>0</v>
      </c>
      <c r="N267" s="32">
        <f t="shared" si="68"/>
        <v>108107948</v>
      </c>
      <c r="O267" s="37">
        <f t="shared" si="69"/>
        <v>0.72812974234561556</v>
      </c>
      <c r="P267" s="32">
        <f>SUM(P263:P266)</f>
        <v>26894794</v>
      </c>
      <c r="Q267" s="32">
        <f>SUM(Q263:Q266)</f>
        <v>116546667</v>
      </c>
      <c r="R267" s="32">
        <f>SUM(R263:R266)</f>
        <v>123227815</v>
      </c>
      <c r="S267" s="32">
        <f>SUM(S263:S266)</f>
        <v>91423805</v>
      </c>
      <c r="T267" s="37">
        <f t="shared" si="70"/>
        <v>0.74190883770843463</v>
      </c>
      <c r="U267" s="37">
        <f t="shared" si="71"/>
        <v>0.18190914568819516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12077587</v>
      </c>
      <c r="E268" s="31">
        <v>7345673</v>
      </c>
      <c r="F268" s="31">
        <v>1982451</v>
      </c>
      <c r="G268" s="36">
        <f t="shared" si="64"/>
        <v>0.16414296994921254</v>
      </c>
      <c r="H268" s="31">
        <v>1093438</v>
      </c>
      <c r="I268" s="36">
        <f t="shared" si="65"/>
        <v>9.0534475139777512E-2</v>
      </c>
      <c r="J268" s="31">
        <v>1700944</v>
      </c>
      <c r="K268" s="36">
        <f t="shared" si="66"/>
        <v>0.23155727187964942</v>
      </c>
      <c r="L268" s="31">
        <v>0</v>
      </c>
      <c r="M268" s="36">
        <f t="shared" si="67"/>
        <v>0</v>
      </c>
      <c r="N268" s="31">
        <f t="shared" si="68"/>
        <v>4776833</v>
      </c>
      <c r="O268" s="36">
        <f t="shared" si="69"/>
        <v>0.65029208351637757</v>
      </c>
      <c r="P268" s="31">
        <v>1138967</v>
      </c>
      <c r="Q268" s="31">
        <v>5139227</v>
      </c>
      <c r="R268" s="31">
        <v>9407505</v>
      </c>
      <c r="S268" s="31">
        <v>3516919</v>
      </c>
      <c r="T268" s="36">
        <f t="shared" si="70"/>
        <v>0.37384184223128236</v>
      </c>
      <c r="U268" s="36">
        <f t="shared" si="71"/>
        <v>0.49340937884943115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40115836</v>
      </c>
      <c r="E269" s="31">
        <v>34618431</v>
      </c>
      <c r="F269" s="31">
        <v>2880878</v>
      </c>
      <c r="G269" s="36">
        <f t="shared" si="64"/>
        <v>7.1813983884070121E-2</v>
      </c>
      <c r="H269" s="31">
        <v>4452462</v>
      </c>
      <c r="I269" s="36">
        <f t="shared" si="65"/>
        <v>0.11099013367189954</v>
      </c>
      <c r="J269" s="31">
        <v>17563544</v>
      </c>
      <c r="K269" s="36">
        <f t="shared" si="66"/>
        <v>0.50734662122613239</v>
      </c>
      <c r="L269" s="31">
        <v>0</v>
      </c>
      <c r="M269" s="36">
        <f t="shared" si="67"/>
        <v>0</v>
      </c>
      <c r="N269" s="31">
        <f t="shared" si="68"/>
        <v>24896884</v>
      </c>
      <c r="O269" s="36">
        <f t="shared" si="69"/>
        <v>0.71918002291900518</v>
      </c>
      <c r="P269" s="31">
        <v>14248537</v>
      </c>
      <c r="Q269" s="31">
        <v>38292961</v>
      </c>
      <c r="R269" s="31">
        <v>38511671</v>
      </c>
      <c r="S269" s="31">
        <v>22380360</v>
      </c>
      <c r="T269" s="36">
        <f t="shared" si="70"/>
        <v>0.58113188596776288</v>
      </c>
      <c r="U269" s="36">
        <f t="shared" si="71"/>
        <v>0.23265595618694035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2020271</v>
      </c>
      <c r="E270" s="31">
        <v>2984611</v>
      </c>
      <c r="F270" s="31">
        <v>810453</v>
      </c>
      <c r="G270" s="36">
        <f t="shared" si="64"/>
        <v>0.40116053737345136</v>
      </c>
      <c r="H270" s="31">
        <v>791472</v>
      </c>
      <c r="I270" s="36">
        <f t="shared" si="65"/>
        <v>0.39176526317508886</v>
      </c>
      <c r="J270" s="31">
        <v>816797</v>
      </c>
      <c r="K270" s="36">
        <f t="shared" si="66"/>
        <v>0.27366949997838913</v>
      </c>
      <c r="L270" s="31">
        <v>0</v>
      </c>
      <c r="M270" s="36">
        <f t="shared" si="67"/>
        <v>0</v>
      </c>
      <c r="N270" s="31">
        <f t="shared" si="68"/>
        <v>2418722</v>
      </c>
      <c r="O270" s="36">
        <f t="shared" si="69"/>
        <v>0.81039773692451045</v>
      </c>
      <c r="P270" s="31">
        <v>671554</v>
      </c>
      <c r="Q270" s="31">
        <v>1935127</v>
      </c>
      <c r="R270" s="31">
        <v>1935127</v>
      </c>
      <c r="S270" s="31">
        <v>1993859</v>
      </c>
      <c r="T270" s="36">
        <f t="shared" si="70"/>
        <v>1.0303504627861635</v>
      </c>
      <c r="U270" s="36">
        <f t="shared" si="71"/>
        <v>0.21627895895192339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14485444</v>
      </c>
      <c r="E271" s="31">
        <v>13240032</v>
      </c>
      <c r="F271" s="31">
        <v>1245891</v>
      </c>
      <c r="G271" s="36">
        <f t="shared" si="64"/>
        <v>8.6009859276664213E-2</v>
      </c>
      <c r="H271" s="31">
        <v>5746047</v>
      </c>
      <c r="I271" s="36">
        <f t="shared" si="65"/>
        <v>0.39667731275617096</v>
      </c>
      <c r="J271" s="31">
        <v>3770370</v>
      </c>
      <c r="K271" s="36">
        <f t="shared" si="66"/>
        <v>0.2847704597692815</v>
      </c>
      <c r="L271" s="31">
        <v>0</v>
      </c>
      <c r="M271" s="36">
        <f t="shared" si="67"/>
        <v>0</v>
      </c>
      <c r="N271" s="31">
        <f t="shared" si="68"/>
        <v>10762308</v>
      </c>
      <c r="O271" s="36">
        <f t="shared" si="69"/>
        <v>0.81286117737479791</v>
      </c>
      <c r="P271" s="31">
        <v>6454145</v>
      </c>
      <c r="Q271" s="31">
        <v>13635137</v>
      </c>
      <c r="R271" s="31">
        <v>13635137</v>
      </c>
      <c r="S271" s="31">
        <v>9931985</v>
      </c>
      <c r="T271" s="36">
        <f t="shared" si="70"/>
        <v>0.72841108967221968</v>
      </c>
      <c r="U271" s="36">
        <f t="shared" si="71"/>
        <v>-0.41582192528987183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11378283</v>
      </c>
      <c r="E272" s="31">
        <v>11709313</v>
      </c>
      <c r="F272" s="31">
        <v>1201490</v>
      </c>
      <c r="G272" s="36">
        <f t="shared" si="64"/>
        <v>0.10559501815871516</v>
      </c>
      <c r="H272" s="31">
        <v>1218895</v>
      </c>
      <c r="I272" s="36">
        <f t="shared" si="65"/>
        <v>0.10712468656299022</v>
      </c>
      <c r="J272" s="31">
        <v>7447573</v>
      </c>
      <c r="K272" s="36">
        <f t="shared" si="66"/>
        <v>0.63603842514074049</v>
      </c>
      <c r="L272" s="31">
        <v>0</v>
      </c>
      <c r="M272" s="36">
        <f t="shared" si="67"/>
        <v>0</v>
      </c>
      <c r="N272" s="31">
        <f t="shared" si="68"/>
        <v>9867958</v>
      </c>
      <c r="O272" s="36">
        <f t="shared" si="69"/>
        <v>0.84274440353588631</v>
      </c>
      <c r="P272" s="31">
        <v>7422596</v>
      </c>
      <c r="Q272" s="31">
        <v>10960700</v>
      </c>
      <c r="R272" s="31">
        <v>10960700</v>
      </c>
      <c r="S272" s="31">
        <v>9642179</v>
      </c>
      <c r="T272" s="36">
        <f t="shared" si="70"/>
        <v>0.87970467214685188</v>
      </c>
      <c r="U272" s="36">
        <f t="shared" si="71"/>
        <v>3.3649952119176874E-3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8104110</v>
      </c>
      <c r="E273" s="31">
        <v>8104110</v>
      </c>
      <c r="F273" s="31">
        <v>1003694</v>
      </c>
      <c r="G273" s="36">
        <f t="shared" si="64"/>
        <v>0.12384999710023679</v>
      </c>
      <c r="H273" s="31">
        <v>1071353</v>
      </c>
      <c r="I273" s="36">
        <f t="shared" si="65"/>
        <v>0.13219872385740075</v>
      </c>
      <c r="J273" s="31">
        <v>4779033</v>
      </c>
      <c r="K273" s="36">
        <f t="shared" si="66"/>
        <v>0.58970485346324275</v>
      </c>
      <c r="L273" s="31">
        <v>0</v>
      </c>
      <c r="M273" s="36">
        <f t="shared" si="67"/>
        <v>0</v>
      </c>
      <c r="N273" s="31">
        <f t="shared" si="68"/>
        <v>6854080</v>
      </c>
      <c r="O273" s="36">
        <f t="shared" si="69"/>
        <v>0.84575357442088028</v>
      </c>
      <c r="P273" s="31">
        <v>2690751</v>
      </c>
      <c r="Q273" s="31">
        <v>6201999</v>
      </c>
      <c r="R273" s="31">
        <v>7601999</v>
      </c>
      <c r="S273" s="31">
        <v>4594179</v>
      </c>
      <c r="T273" s="36">
        <f t="shared" si="70"/>
        <v>0.604338279970834</v>
      </c>
      <c r="U273" s="36">
        <f t="shared" si="71"/>
        <v>0.77609633890315388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88181531</v>
      </c>
      <c r="E275" s="32">
        <f>SUM(E268:E274)</f>
        <v>78002170</v>
      </c>
      <c r="F275" s="32">
        <f>SUM(F268:F274)</f>
        <v>9124857</v>
      </c>
      <c r="G275" s="37">
        <f t="shared" si="64"/>
        <v>0.10347809679103893</v>
      </c>
      <c r="H275" s="32">
        <f>SUM(H268:H274)</f>
        <v>14373667</v>
      </c>
      <c r="I275" s="37">
        <f t="shared" si="65"/>
        <v>0.16300087826780871</v>
      </c>
      <c r="J275" s="32">
        <f>SUM(J268:J274)</f>
        <v>36078261</v>
      </c>
      <c r="K275" s="37">
        <f t="shared" si="66"/>
        <v>0.46252893990000532</v>
      </c>
      <c r="L275" s="32">
        <f>SUM(L268:L274)</f>
        <v>0</v>
      </c>
      <c r="M275" s="37">
        <f t="shared" si="67"/>
        <v>0</v>
      </c>
      <c r="N275" s="32">
        <f t="shared" si="68"/>
        <v>59576785</v>
      </c>
      <c r="O275" s="37">
        <f t="shared" si="69"/>
        <v>0.76378368704357835</v>
      </c>
      <c r="P275" s="32">
        <f>SUM(P268:P274)</f>
        <v>32626550</v>
      </c>
      <c r="Q275" s="32">
        <f>SUM(Q268:Q274)</f>
        <v>76165151</v>
      </c>
      <c r="R275" s="32">
        <f>SUM(R268:R274)</f>
        <v>82052139</v>
      </c>
      <c r="S275" s="32">
        <f>SUM(S268:S274)</f>
        <v>52059481</v>
      </c>
      <c r="T275" s="37">
        <f t="shared" si="70"/>
        <v>0.63446829826093865</v>
      </c>
      <c r="U275" s="37">
        <f t="shared" si="71"/>
        <v>0.10579454462699855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21649500</v>
      </c>
      <c r="E277" s="31">
        <v>22832500</v>
      </c>
      <c r="F277" s="31">
        <v>5715028</v>
      </c>
      <c r="G277" s="36">
        <f t="shared" si="64"/>
        <v>0.26397967620499319</v>
      </c>
      <c r="H277" s="31">
        <v>5696519</v>
      </c>
      <c r="I277" s="36">
        <f t="shared" si="65"/>
        <v>0.26312473729185432</v>
      </c>
      <c r="J277" s="31">
        <v>5712082</v>
      </c>
      <c r="K277" s="36">
        <f t="shared" si="66"/>
        <v>0.25017330559509471</v>
      </c>
      <c r="L277" s="31">
        <v>0</v>
      </c>
      <c r="M277" s="36">
        <f t="shared" si="67"/>
        <v>0</v>
      </c>
      <c r="N277" s="31">
        <f t="shared" si="68"/>
        <v>17123629</v>
      </c>
      <c r="O277" s="36">
        <f t="shared" si="69"/>
        <v>0.74996732727471804</v>
      </c>
      <c r="P277" s="31">
        <v>5217181</v>
      </c>
      <c r="Q277" s="31">
        <v>19915028</v>
      </c>
      <c r="R277" s="31">
        <v>20424128</v>
      </c>
      <c r="S277" s="31">
        <v>15686236</v>
      </c>
      <c r="T277" s="36">
        <f t="shared" si="70"/>
        <v>0.7680247597351525</v>
      </c>
      <c r="U277" s="36">
        <f t="shared" si="71"/>
        <v>9.4859848642399047E-2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78536119</v>
      </c>
      <c r="E278" s="31">
        <v>71161436</v>
      </c>
      <c r="F278" s="31">
        <v>29639753</v>
      </c>
      <c r="G278" s="36">
        <f t="shared" si="64"/>
        <v>0.37740282276999199</v>
      </c>
      <c r="H278" s="31">
        <v>16217044</v>
      </c>
      <c r="I278" s="36">
        <f t="shared" si="65"/>
        <v>0.20649153798903661</v>
      </c>
      <c r="J278" s="31">
        <v>20791431</v>
      </c>
      <c r="K278" s="36">
        <f t="shared" si="66"/>
        <v>0.29217272962282548</v>
      </c>
      <c r="L278" s="31">
        <v>0</v>
      </c>
      <c r="M278" s="36">
        <f t="shared" si="67"/>
        <v>0</v>
      </c>
      <c r="N278" s="31">
        <f t="shared" si="68"/>
        <v>66648228</v>
      </c>
      <c r="O278" s="36">
        <f t="shared" si="69"/>
        <v>0.93657789592666452</v>
      </c>
      <c r="P278" s="31">
        <v>19177033</v>
      </c>
      <c r="Q278" s="31">
        <v>0</v>
      </c>
      <c r="R278" s="31">
        <v>77248406</v>
      </c>
      <c r="S278" s="31">
        <v>20932902</v>
      </c>
      <c r="T278" s="36">
        <f t="shared" si="70"/>
        <v>0.27098166918809952</v>
      </c>
      <c r="U278" s="36">
        <f t="shared" si="71"/>
        <v>8.4183929808119951E-2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4351701</v>
      </c>
      <c r="E279" s="31">
        <v>4351701</v>
      </c>
      <c r="F279" s="31">
        <v>786971</v>
      </c>
      <c r="G279" s="36">
        <f t="shared" si="64"/>
        <v>0.18084215804348691</v>
      </c>
      <c r="H279" s="31">
        <v>1182426</v>
      </c>
      <c r="I279" s="36">
        <f t="shared" si="65"/>
        <v>0.27171581871089029</v>
      </c>
      <c r="J279" s="31">
        <v>1201972</v>
      </c>
      <c r="K279" s="36">
        <f t="shared" si="66"/>
        <v>0.27620739568274566</v>
      </c>
      <c r="L279" s="31">
        <v>0</v>
      </c>
      <c r="M279" s="36">
        <f t="shared" si="67"/>
        <v>0</v>
      </c>
      <c r="N279" s="31">
        <f t="shared" si="68"/>
        <v>3171369</v>
      </c>
      <c r="O279" s="36">
        <f t="shared" si="69"/>
        <v>0.72876537243712292</v>
      </c>
      <c r="P279" s="31">
        <v>256436</v>
      </c>
      <c r="Q279" s="31">
        <v>2093773</v>
      </c>
      <c r="R279" s="31">
        <v>2093773</v>
      </c>
      <c r="S279" s="31">
        <v>256436</v>
      </c>
      <c r="T279" s="36">
        <f t="shared" si="70"/>
        <v>0.12247555011933003</v>
      </c>
      <c r="U279" s="36">
        <f t="shared" si="71"/>
        <v>3.6872202030916092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5583042</v>
      </c>
      <c r="E280" s="31">
        <v>5583042</v>
      </c>
      <c r="F280" s="31">
        <v>808511</v>
      </c>
      <c r="G280" s="36">
        <f t="shared" si="64"/>
        <v>0.1448154966414367</v>
      </c>
      <c r="H280" s="31">
        <v>1172568</v>
      </c>
      <c r="I280" s="36">
        <f t="shared" si="65"/>
        <v>0.21002313792373406</v>
      </c>
      <c r="J280" s="31">
        <v>1177429</v>
      </c>
      <c r="K280" s="36">
        <f t="shared" si="66"/>
        <v>0.21089381022030643</v>
      </c>
      <c r="L280" s="31">
        <v>0</v>
      </c>
      <c r="M280" s="36">
        <f t="shared" si="67"/>
        <v>0</v>
      </c>
      <c r="N280" s="31">
        <f t="shared" si="68"/>
        <v>3158508</v>
      </c>
      <c r="O280" s="36">
        <f t="shared" si="69"/>
        <v>0.56573244478547713</v>
      </c>
      <c r="P280" s="31">
        <v>1902073</v>
      </c>
      <c r="Q280" s="31">
        <v>6029216</v>
      </c>
      <c r="R280" s="31">
        <v>7370950</v>
      </c>
      <c r="S280" s="31">
        <v>3294012</v>
      </c>
      <c r="T280" s="36">
        <f t="shared" si="70"/>
        <v>0.44689110630244405</v>
      </c>
      <c r="U280" s="36">
        <f t="shared" si="71"/>
        <v>-0.38097591417364107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5639896</v>
      </c>
      <c r="E281" s="31">
        <v>4849439</v>
      </c>
      <c r="F281" s="31">
        <v>1186733</v>
      </c>
      <c r="G281" s="36">
        <f t="shared" si="64"/>
        <v>0.21041753252187628</v>
      </c>
      <c r="H281" s="31">
        <v>1158435</v>
      </c>
      <c r="I281" s="36">
        <f t="shared" si="65"/>
        <v>0.20540006411465744</v>
      </c>
      <c r="J281" s="31">
        <v>389093</v>
      </c>
      <c r="K281" s="36">
        <f t="shared" si="66"/>
        <v>8.0234641574004742E-2</v>
      </c>
      <c r="L281" s="31">
        <v>0</v>
      </c>
      <c r="M281" s="36">
        <f t="shared" si="67"/>
        <v>0</v>
      </c>
      <c r="N281" s="31">
        <f t="shared" si="68"/>
        <v>2734261</v>
      </c>
      <c r="O281" s="36">
        <f t="shared" si="69"/>
        <v>0.56383037295654204</v>
      </c>
      <c r="P281" s="31">
        <v>952162</v>
      </c>
      <c r="Q281" s="31">
        <v>4605732</v>
      </c>
      <c r="R281" s="31">
        <v>4605732</v>
      </c>
      <c r="S281" s="31">
        <v>2852758</v>
      </c>
      <c r="T281" s="36">
        <f t="shared" si="70"/>
        <v>0.61939296511390585</v>
      </c>
      <c r="U281" s="36">
        <f t="shared" si="71"/>
        <v>-0.59135840329691791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22861638</v>
      </c>
      <c r="E282" s="31">
        <v>22978590</v>
      </c>
      <c r="F282" s="31">
        <v>12469019</v>
      </c>
      <c r="G282" s="36">
        <f t="shared" si="64"/>
        <v>0.54541231909979504</v>
      </c>
      <c r="H282" s="31">
        <v>3673037</v>
      </c>
      <c r="I282" s="36">
        <f t="shared" si="65"/>
        <v>0.16066377221089759</v>
      </c>
      <c r="J282" s="31">
        <v>3665612</v>
      </c>
      <c r="K282" s="36">
        <f t="shared" si="66"/>
        <v>0.15952292982293517</v>
      </c>
      <c r="L282" s="31">
        <v>0</v>
      </c>
      <c r="M282" s="36">
        <f t="shared" si="67"/>
        <v>0</v>
      </c>
      <c r="N282" s="31">
        <f t="shared" si="68"/>
        <v>19807668</v>
      </c>
      <c r="O282" s="36">
        <f t="shared" si="69"/>
        <v>0.86200537108673769</v>
      </c>
      <c r="P282" s="31">
        <v>3417153</v>
      </c>
      <c r="Q282" s="31">
        <v>19076575</v>
      </c>
      <c r="R282" s="31">
        <v>21983225</v>
      </c>
      <c r="S282" s="31">
        <v>16231136</v>
      </c>
      <c r="T282" s="36">
        <f t="shared" si="70"/>
        <v>0.73834189478568313</v>
      </c>
      <c r="U282" s="36">
        <f t="shared" si="71"/>
        <v>7.2709357760685656E-2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26423567</v>
      </c>
      <c r="E283" s="31">
        <v>27265396</v>
      </c>
      <c r="F283" s="31">
        <v>4163638</v>
      </c>
      <c r="G283" s="36">
        <f t="shared" si="64"/>
        <v>0.1575728969521791</v>
      </c>
      <c r="H283" s="31">
        <v>4025154</v>
      </c>
      <c r="I283" s="36">
        <f t="shared" si="65"/>
        <v>0.15233196941200255</v>
      </c>
      <c r="J283" s="31">
        <v>1098391</v>
      </c>
      <c r="K283" s="36">
        <f t="shared" si="66"/>
        <v>4.0285165856384406E-2</v>
      </c>
      <c r="L283" s="31">
        <v>0</v>
      </c>
      <c r="M283" s="36">
        <f t="shared" si="67"/>
        <v>0</v>
      </c>
      <c r="N283" s="31">
        <f t="shared" si="68"/>
        <v>9287183</v>
      </c>
      <c r="O283" s="36">
        <f t="shared" si="69"/>
        <v>0.34062160696290639</v>
      </c>
      <c r="P283" s="31">
        <v>4280323</v>
      </c>
      <c r="Q283" s="31">
        <v>21707965</v>
      </c>
      <c r="R283" s="31">
        <v>25411734</v>
      </c>
      <c r="S283" s="31">
        <v>12231997</v>
      </c>
      <c r="T283" s="36">
        <f t="shared" si="70"/>
        <v>0.48135231543034412</v>
      </c>
      <c r="U283" s="36">
        <f t="shared" si="71"/>
        <v>-0.74338595475154556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165045463</v>
      </c>
      <c r="E285" s="32">
        <f>SUM(E276:E284)</f>
        <v>159022104</v>
      </c>
      <c r="F285" s="32">
        <f>SUM(F276:F284)</f>
        <v>54769653</v>
      </c>
      <c r="G285" s="37">
        <f t="shared" si="64"/>
        <v>0.33184585631414781</v>
      </c>
      <c r="H285" s="32">
        <f>SUM(H276:H284)</f>
        <v>33125183</v>
      </c>
      <c r="I285" s="37">
        <f t="shared" si="65"/>
        <v>0.20070338437597646</v>
      </c>
      <c r="J285" s="32">
        <f>SUM(J276:J284)</f>
        <v>34036010</v>
      </c>
      <c r="K285" s="37">
        <f t="shared" si="66"/>
        <v>0.21403320132149678</v>
      </c>
      <c r="L285" s="32">
        <f>SUM(L276:L284)</f>
        <v>0</v>
      </c>
      <c r="M285" s="37">
        <f t="shared" si="67"/>
        <v>0</v>
      </c>
      <c r="N285" s="32">
        <f t="shared" si="68"/>
        <v>121930846</v>
      </c>
      <c r="O285" s="37">
        <f t="shared" si="69"/>
        <v>0.7667540733834084</v>
      </c>
      <c r="P285" s="32">
        <f>SUM(P276:P284)</f>
        <v>35202361</v>
      </c>
      <c r="Q285" s="32">
        <f>SUM(Q276:Q284)</f>
        <v>73428289</v>
      </c>
      <c r="R285" s="32">
        <f>SUM(R276:R284)</f>
        <v>159137948</v>
      </c>
      <c r="S285" s="32">
        <f>SUM(S276:S284)</f>
        <v>71485477</v>
      </c>
      <c r="T285" s="37">
        <f t="shared" si="70"/>
        <v>0.44920446630366251</v>
      </c>
      <c r="U285" s="37">
        <f t="shared" si="71"/>
        <v>-3.3132749249404014E-2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20925567</v>
      </c>
      <c r="E286" s="31">
        <v>20925567</v>
      </c>
      <c r="F286" s="31">
        <v>4608807</v>
      </c>
      <c r="G286" s="36">
        <f t="shared" si="64"/>
        <v>0.22024765207078978</v>
      </c>
      <c r="H286" s="31">
        <v>4593671</v>
      </c>
      <c r="I286" s="36">
        <f t="shared" si="65"/>
        <v>0.21952432638981778</v>
      </c>
      <c r="J286" s="31">
        <v>4562319</v>
      </c>
      <c r="K286" s="36">
        <f t="shared" si="66"/>
        <v>0.21802606352315329</v>
      </c>
      <c r="L286" s="31">
        <v>0</v>
      </c>
      <c r="M286" s="36">
        <f t="shared" si="67"/>
        <v>0</v>
      </c>
      <c r="N286" s="31">
        <f t="shared" si="68"/>
        <v>13764797</v>
      </c>
      <c r="O286" s="36">
        <f t="shared" si="69"/>
        <v>0.6577980419837608</v>
      </c>
      <c r="P286" s="31">
        <v>4064461</v>
      </c>
      <c r="Q286" s="31">
        <v>36398462</v>
      </c>
      <c r="R286" s="31">
        <v>36398462</v>
      </c>
      <c r="S286" s="31">
        <v>12945425</v>
      </c>
      <c r="T286" s="36">
        <f t="shared" si="70"/>
        <v>0.35565857150777413</v>
      </c>
      <c r="U286" s="36">
        <f t="shared" si="71"/>
        <v>0.12249053441526447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6366187</v>
      </c>
      <c r="E287" s="31">
        <v>6366187</v>
      </c>
      <c r="F287" s="31">
        <v>1314610</v>
      </c>
      <c r="G287" s="36">
        <f t="shared" si="64"/>
        <v>0.2064988037580423</v>
      </c>
      <c r="H287" s="31">
        <v>1283056</v>
      </c>
      <c r="I287" s="36">
        <f t="shared" si="65"/>
        <v>0.20154230467939444</v>
      </c>
      <c r="J287" s="31">
        <v>1294307</v>
      </c>
      <c r="K287" s="36">
        <f t="shared" si="66"/>
        <v>0.20330961060364705</v>
      </c>
      <c r="L287" s="31">
        <v>0</v>
      </c>
      <c r="M287" s="36">
        <f t="shared" si="67"/>
        <v>0</v>
      </c>
      <c r="N287" s="31">
        <f t="shared" si="68"/>
        <v>3891973</v>
      </c>
      <c r="O287" s="36">
        <f t="shared" si="69"/>
        <v>0.61135071904108373</v>
      </c>
      <c r="P287" s="31">
        <v>1122591</v>
      </c>
      <c r="Q287" s="31">
        <v>5989142</v>
      </c>
      <c r="R287" s="31">
        <v>5989142</v>
      </c>
      <c r="S287" s="31">
        <v>3129401</v>
      </c>
      <c r="T287" s="36">
        <f t="shared" si="70"/>
        <v>0.52251240661851062</v>
      </c>
      <c r="U287" s="36">
        <f t="shared" si="71"/>
        <v>0.15296399133789595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31915164</v>
      </c>
      <c r="E288" s="31">
        <v>31915164</v>
      </c>
      <c r="F288" s="31">
        <v>8115804</v>
      </c>
      <c r="G288" s="36">
        <f t="shared" si="64"/>
        <v>0.25429303762938521</v>
      </c>
      <c r="H288" s="31">
        <v>7941532</v>
      </c>
      <c r="I288" s="36">
        <f t="shared" si="65"/>
        <v>0.24883256122387465</v>
      </c>
      <c r="J288" s="31">
        <v>5763226</v>
      </c>
      <c r="K288" s="36">
        <f t="shared" si="66"/>
        <v>0.18057955146337334</v>
      </c>
      <c r="L288" s="31">
        <v>0</v>
      </c>
      <c r="M288" s="36">
        <f t="shared" si="67"/>
        <v>0</v>
      </c>
      <c r="N288" s="31">
        <f t="shared" si="68"/>
        <v>21820562</v>
      </c>
      <c r="O288" s="36">
        <f t="shared" si="69"/>
        <v>0.68370515031663315</v>
      </c>
      <c r="P288" s="31">
        <v>7239335</v>
      </c>
      <c r="Q288" s="31">
        <v>27045493</v>
      </c>
      <c r="R288" s="31">
        <v>27045493</v>
      </c>
      <c r="S288" s="31">
        <v>15470021</v>
      </c>
      <c r="T288" s="36">
        <f t="shared" si="70"/>
        <v>0.5719999631731616</v>
      </c>
      <c r="U288" s="36">
        <f t="shared" si="71"/>
        <v>-0.20390118705654592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10736136</v>
      </c>
      <c r="E289" s="31">
        <v>5224665</v>
      </c>
      <c r="F289" s="31">
        <v>1491698</v>
      </c>
      <c r="G289" s="36">
        <f t="shared" si="64"/>
        <v>0.1389417943289839</v>
      </c>
      <c r="H289" s="31">
        <v>1091004</v>
      </c>
      <c r="I289" s="36">
        <f t="shared" si="65"/>
        <v>0.10161980064335996</v>
      </c>
      <c r="J289" s="31">
        <v>1079763</v>
      </c>
      <c r="K289" s="36">
        <f t="shared" si="66"/>
        <v>0.20666645612685217</v>
      </c>
      <c r="L289" s="31">
        <v>0</v>
      </c>
      <c r="M289" s="36">
        <f t="shared" si="67"/>
        <v>0</v>
      </c>
      <c r="N289" s="31">
        <f t="shared" si="68"/>
        <v>3662465</v>
      </c>
      <c r="O289" s="36">
        <f t="shared" si="69"/>
        <v>0.70099518342324341</v>
      </c>
      <c r="P289" s="31">
        <v>1265049</v>
      </c>
      <c r="Q289" s="31">
        <v>6890362</v>
      </c>
      <c r="R289" s="31">
        <v>6890362</v>
      </c>
      <c r="S289" s="31">
        <v>3441433</v>
      </c>
      <c r="T289" s="36">
        <f t="shared" si="70"/>
        <v>0.49945605180105196</v>
      </c>
      <c r="U289" s="36">
        <f t="shared" si="71"/>
        <v>-0.1464654728789162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54325440</v>
      </c>
      <c r="E290" s="31">
        <v>60359586</v>
      </c>
      <c r="F290" s="31">
        <v>16168427</v>
      </c>
      <c r="G290" s="36">
        <f t="shared" si="64"/>
        <v>0.29762164834744093</v>
      </c>
      <c r="H290" s="31">
        <v>15735628</v>
      </c>
      <c r="I290" s="36">
        <f t="shared" si="65"/>
        <v>0.28965486519759437</v>
      </c>
      <c r="J290" s="31">
        <v>15133928</v>
      </c>
      <c r="K290" s="36">
        <f t="shared" si="66"/>
        <v>0.25072948644810122</v>
      </c>
      <c r="L290" s="31">
        <v>0</v>
      </c>
      <c r="M290" s="36">
        <f t="shared" si="67"/>
        <v>0</v>
      </c>
      <c r="N290" s="31">
        <f t="shared" si="68"/>
        <v>47037983</v>
      </c>
      <c r="O290" s="36">
        <f t="shared" si="69"/>
        <v>0.77929598456821758</v>
      </c>
      <c r="P290" s="31">
        <v>16585032</v>
      </c>
      <c r="Q290" s="31">
        <v>56002824</v>
      </c>
      <c r="R290" s="31">
        <v>56002824</v>
      </c>
      <c r="S290" s="31">
        <v>44249481</v>
      </c>
      <c r="T290" s="36">
        <f t="shared" si="70"/>
        <v>0.79012945847159421</v>
      </c>
      <c r="U290" s="36">
        <f t="shared" si="71"/>
        <v>-8.7494796512903927E-2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124268494</v>
      </c>
      <c r="E292" s="32">
        <f>SUM(E286:E291)</f>
        <v>124791169</v>
      </c>
      <c r="F292" s="32">
        <f>SUM(F286:F291)</f>
        <v>31699346</v>
      </c>
      <c r="G292" s="37">
        <f t="shared" si="64"/>
        <v>0.25508755260202959</v>
      </c>
      <c r="H292" s="32">
        <f>SUM(H286:H291)</f>
        <v>30644891</v>
      </c>
      <c r="I292" s="37">
        <f t="shared" si="65"/>
        <v>0.24660225624042728</v>
      </c>
      <c r="J292" s="32">
        <f>SUM(J286:J291)</f>
        <v>27833543</v>
      </c>
      <c r="K292" s="37">
        <f t="shared" si="66"/>
        <v>0.22304096694534531</v>
      </c>
      <c r="L292" s="32">
        <f>SUM(L286:L291)</f>
        <v>0</v>
      </c>
      <c r="M292" s="37">
        <f t="shared" si="67"/>
        <v>0</v>
      </c>
      <c r="N292" s="32">
        <f t="shared" si="68"/>
        <v>90177780</v>
      </c>
      <c r="O292" s="37">
        <f t="shared" si="69"/>
        <v>0.72262949952812772</v>
      </c>
      <c r="P292" s="32">
        <f>SUM(P286:P291)</f>
        <v>30276468</v>
      </c>
      <c r="Q292" s="32">
        <f>SUM(Q286:Q291)</f>
        <v>132326283</v>
      </c>
      <c r="R292" s="32">
        <f>SUM(R286:R291)</f>
        <v>132326283</v>
      </c>
      <c r="S292" s="32">
        <f>SUM(S286:S291)</f>
        <v>79235761</v>
      </c>
      <c r="T292" s="37">
        <f t="shared" si="70"/>
        <v>0.59879080106859794</v>
      </c>
      <c r="U292" s="37">
        <f t="shared" si="71"/>
        <v>-8.0687251894771883E-2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157773521</v>
      </c>
      <c r="E293" s="31">
        <v>163706521</v>
      </c>
      <c r="F293" s="31">
        <v>37244637</v>
      </c>
      <c r="G293" s="36">
        <f t="shared" si="64"/>
        <v>0.23606392735571896</v>
      </c>
      <c r="H293" s="31">
        <v>38366611</v>
      </c>
      <c r="I293" s="36">
        <f t="shared" si="65"/>
        <v>0.24317522203234598</v>
      </c>
      <c r="J293" s="31">
        <v>37771784</v>
      </c>
      <c r="K293" s="36">
        <f t="shared" si="66"/>
        <v>0.23072864641720656</v>
      </c>
      <c r="L293" s="31">
        <v>0</v>
      </c>
      <c r="M293" s="36">
        <f t="shared" si="67"/>
        <v>0</v>
      </c>
      <c r="N293" s="31">
        <f t="shared" si="68"/>
        <v>113383032</v>
      </c>
      <c r="O293" s="36">
        <f t="shared" si="69"/>
        <v>0.69259936200097982</v>
      </c>
      <c r="P293" s="31">
        <v>36506234</v>
      </c>
      <c r="Q293" s="31">
        <v>118289828</v>
      </c>
      <c r="R293" s="31">
        <v>118289828</v>
      </c>
      <c r="S293" s="31">
        <v>107944877</v>
      </c>
      <c r="T293" s="36">
        <f t="shared" si="70"/>
        <v>0.91254572624790697</v>
      </c>
      <c r="U293" s="36">
        <f t="shared" si="71"/>
        <v>3.4666681860418658E-2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10763373</v>
      </c>
      <c r="E294" s="31">
        <v>10763373</v>
      </c>
      <c r="F294" s="31">
        <v>1496533</v>
      </c>
      <c r="G294" s="36">
        <f t="shared" si="64"/>
        <v>0.1390394070706274</v>
      </c>
      <c r="H294" s="31">
        <v>1477862</v>
      </c>
      <c r="I294" s="36">
        <f t="shared" si="65"/>
        <v>0.13730472780233482</v>
      </c>
      <c r="J294" s="31">
        <v>742807</v>
      </c>
      <c r="K294" s="36">
        <f t="shared" si="66"/>
        <v>6.9012474063660151E-2</v>
      </c>
      <c r="L294" s="31">
        <v>0</v>
      </c>
      <c r="M294" s="36">
        <f t="shared" si="67"/>
        <v>0</v>
      </c>
      <c r="N294" s="31">
        <f t="shared" si="68"/>
        <v>3717202</v>
      </c>
      <c r="O294" s="36">
        <f t="shared" si="69"/>
        <v>0.3453566089366224</v>
      </c>
      <c r="P294" s="31">
        <v>2057983</v>
      </c>
      <c r="Q294" s="31">
        <v>9441926</v>
      </c>
      <c r="R294" s="31">
        <v>10154126</v>
      </c>
      <c r="S294" s="31">
        <v>4807196</v>
      </c>
      <c r="T294" s="36">
        <f t="shared" si="70"/>
        <v>0.47342292187431984</v>
      </c>
      <c r="U294" s="36">
        <f t="shared" si="71"/>
        <v>-0.63906067251284382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18467628</v>
      </c>
      <c r="E295" s="31">
        <v>18467628</v>
      </c>
      <c r="F295" s="31">
        <v>4355129</v>
      </c>
      <c r="G295" s="36">
        <f t="shared" si="64"/>
        <v>0.23582503394588628</v>
      </c>
      <c r="H295" s="31">
        <v>4393102</v>
      </c>
      <c r="I295" s="36">
        <f t="shared" si="65"/>
        <v>0.23788122654409111</v>
      </c>
      <c r="J295" s="31">
        <v>4167780</v>
      </c>
      <c r="K295" s="36">
        <f t="shared" si="66"/>
        <v>0.22568030934996092</v>
      </c>
      <c r="L295" s="31">
        <v>0</v>
      </c>
      <c r="M295" s="36">
        <f t="shared" si="67"/>
        <v>0</v>
      </c>
      <c r="N295" s="31">
        <f t="shared" si="68"/>
        <v>12916011</v>
      </c>
      <c r="O295" s="36">
        <f t="shared" si="69"/>
        <v>0.6993865698399383</v>
      </c>
      <c r="P295" s="31">
        <v>4212535</v>
      </c>
      <c r="Q295" s="31">
        <v>20008138</v>
      </c>
      <c r="R295" s="31">
        <v>17699743</v>
      </c>
      <c r="S295" s="31">
        <v>12419720</v>
      </c>
      <c r="T295" s="36">
        <f t="shared" si="70"/>
        <v>0.70168928441503364</v>
      </c>
      <c r="U295" s="36">
        <f t="shared" si="71"/>
        <v>-1.0624244071562594E-2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40889951</v>
      </c>
      <c r="E296" s="31">
        <v>40889951</v>
      </c>
      <c r="F296" s="31">
        <v>4052269</v>
      </c>
      <c r="G296" s="36">
        <f t="shared" si="64"/>
        <v>9.9101830667393073E-2</v>
      </c>
      <c r="H296" s="31">
        <v>-2611676</v>
      </c>
      <c r="I296" s="36">
        <f t="shared" si="65"/>
        <v>-6.3870851789477573E-2</v>
      </c>
      <c r="J296" s="31">
        <v>10703090</v>
      </c>
      <c r="K296" s="36">
        <f t="shared" si="66"/>
        <v>0.26175355407004525</v>
      </c>
      <c r="L296" s="31">
        <v>0</v>
      </c>
      <c r="M296" s="36">
        <f t="shared" si="67"/>
        <v>0</v>
      </c>
      <c r="N296" s="31">
        <f t="shared" si="68"/>
        <v>12143683</v>
      </c>
      <c r="O296" s="36">
        <f t="shared" si="69"/>
        <v>0.29698453294796073</v>
      </c>
      <c r="P296" s="31">
        <v>10965325</v>
      </c>
      <c r="Q296" s="31">
        <v>39827550</v>
      </c>
      <c r="R296" s="31">
        <v>39827550</v>
      </c>
      <c r="S296" s="31">
        <v>31898027</v>
      </c>
      <c r="T296" s="36">
        <f t="shared" si="70"/>
        <v>0.80090357051839745</v>
      </c>
      <c r="U296" s="36">
        <f t="shared" si="71"/>
        <v>-2.391493184196547E-2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227894473</v>
      </c>
      <c r="E298" s="32">
        <f>SUM(E293:E297)</f>
        <v>233827473</v>
      </c>
      <c r="F298" s="32">
        <f>SUM(F293:F297)</f>
        <v>47148568</v>
      </c>
      <c r="G298" s="37">
        <f t="shared" si="64"/>
        <v>0.20688772035291966</v>
      </c>
      <c r="H298" s="32">
        <f>SUM(H293:H297)</f>
        <v>41625899</v>
      </c>
      <c r="I298" s="37">
        <f t="shared" si="65"/>
        <v>0.18265427174269383</v>
      </c>
      <c r="J298" s="32">
        <f>SUM(J293:J297)</f>
        <v>53385461</v>
      </c>
      <c r="K298" s="37">
        <f t="shared" si="66"/>
        <v>0.2283113284981701</v>
      </c>
      <c r="L298" s="32">
        <f>SUM(L293:L297)</f>
        <v>0</v>
      </c>
      <c r="M298" s="37">
        <f t="shared" si="67"/>
        <v>0</v>
      </c>
      <c r="N298" s="32">
        <f t="shared" si="68"/>
        <v>142159928</v>
      </c>
      <c r="O298" s="37">
        <f t="shared" si="69"/>
        <v>0.6079693124853639</v>
      </c>
      <c r="P298" s="32">
        <f>SUM(P293:P297)</f>
        <v>53742077</v>
      </c>
      <c r="Q298" s="32">
        <f>SUM(Q293:Q297)</f>
        <v>187567442</v>
      </c>
      <c r="R298" s="32">
        <f>SUM(R293:R297)</f>
        <v>185971247</v>
      </c>
      <c r="S298" s="32">
        <f>SUM(S293:S297)</f>
        <v>157069820</v>
      </c>
      <c r="T298" s="37">
        <f t="shared" si="70"/>
        <v>0.84459195996034808</v>
      </c>
      <c r="U298" s="37">
        <f t="shared" si="71"/>
        <v>-6.6356944112896388E-3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745863178</v>
      </c>
      <c r="E299" s="32">
        <f>SUM(E263:E266,E268:E274,E276:E284,E286:E291,E293:E297)</f>
        <v>744116384</v>
      </c>
      <c r="F299" s="32">
        <f>SUM(F263:F266,F268:F274,F276:F284,F286:F291,F293:F297)</f>
        <v>178281223</v>
      </c>
      <c r="G299" s="37">
        <f t="shared" si="64"/>
        <v>0.23902671194742905</v>
      </c>
      <c r="H299" s="32">
        <f>SUM(H263:H266,H268:H274,H276:H284,H286:H291,H293:H297)</f>
        <v>160551586</v>
      </c>
      <c r="I299" s="37">
        <f t="shared" si="65"/>
        <v>0.21525608279860681</v>
      </c>
      <c r="J299" s="32">
        <f>SUM(J263:J266,J268:J274,J276:J284,J286:J291,J293:J297)</f>
        <v>183120478</v>
      </c>
      <c r="K299" s="37">
        <f t="shared" si="66"/>
        <v>0.24609117866164334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521953287</v>
      </c>
      <c r="O299" s="37">
        <f t="shared" si="69"/>
        <v>0.70144039053976803</v>
      </c>
      <c r="P299" s="32">
        <f>SUM(P263:P266,P268:P274,P276:P284,P286:P291,P293:P297)</f>
        <v>178742250</v>
      </c>
      <c r="Q299" s="32">
        <f>SUM(Q263:Q266,Q268:Q274,Q276:Q284,Q286:Q291,Q293:Q297)</f>
        <v>586033832</v>
      </c>
      <c r="R299" s="32">
        <f>SUM(R263:R266,R268:R274,R276:R284,R286:R291,R293:R297)</f>
        <v>682715432</v>
      </c>
      <c r="S299" s="32">
        <f>SUM(S263:S266,S268:S274,S276:S284,S286:S291,S293:S297)</f>
        <v>451274344</v>
      </c>
      <c r="T299" s="37">
        <f t="shared" si="70"/>
        <v>0.66099918479651421</v>
      </c>
      <c r="U299" s="37">
        <f t="shared" si="71"/>
        <v>2.4494645222380207E-2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4059021467</v>
      </c>
      <c r="E302" s="31">
        <v>4041987707</v>
      </c>
      <c r="F302" s="31">
        <v>1105337874</v>
      </c>
      <c r="G302" s="36">
        <f t="shared" ref="G302:G339" si="72">IF(($D302     =0),0,($F302     /$D302     ))</f>
        <v>0.2723163410162866</v>
      </c>
      <c r="H302" s="31">
        <v>1122738661</v>
      </c>
      <c r="I302" s="36">
        <f t="shared" ref="I302:I339" si="73">IF(($D302     =0),0,($H302     /$D302     ))</f>
        <v>0.2766032823743132</v>
      </c>
      <c r="J302" s="31">
        <v>1109699209</v>
      </c>
      <c r="K302" s="36">
        <f t="shared" ref="K302:K339" si="74">IF(($E302     =0),0,($J302     /$E302     ))</f>
        <v>0.27454294506591381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3337775744</v>
      </c>
      <c r="O302" s="36">
        <f t="shared" ref="O302:O339" si="77">IF(($E302     =0),0,($N302     /$E302     ))</f>
        <v>0.82577582762549451</v>
      </c>
      <c r="P302" s="31">
        <v>989692088</v>
      </c>
      <c r="Q302" s="31">
        <v>3563343669</v>
      </c>
      <c r="R302" s="31">
        <v>3600861183</v>
      </c>
      <c r="S302" s="31">
        <v>2912342213</v>
      </c>
      <c r="T302" s="36">
        <f t="shared" ref="T302:T339" si="78">IF(($R302     =0),0,($S302     /$R302     ))</f>
        <v>0.80879047122100622</v>
      </c>
      <c r="U302" s="36">
        <f t="shared" ref="U302:U339" si="79">IF(($P302     =0),0,(($J302     /$P302     )-1))</f>
        <v>0.12125702777165182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4059021467</v>
      </c>
      <c r="E303" s="32">
        <f>E302</f>
        <v>4041987707</v>
      </c>
      <c r="F303" s="32">
        <f>F302</f>
        <v>1105337874</v>
      </c>
      <c r="G303" s="37">
        <f t="shared" si="72"/>
        <v>0.2723163410162866</v>
      </c>
      <c r="H303" s="32">
        <f>H302</f>
        <v>1122738661</v>
      </c>
      <c r="I303" s="37">
        <f t="shared" si="73"/>
        <v>0.2766032823743132</v>
      </c>
      <c r="J303" s="32">
        <f>J302</f>
        <v>1109699209</v>
      </c>
      <c r="K303" s="37">
        <f t="shared" si="74"/>
        <v>0.27454294506591381</v>
      </c>
      <c r="L303" s="32">
        <f>L302</f>
        <v>0</v>
      </c>
      <c r="M303" s="37">
        <f t="shared" si="75"/>
        <v>0</v>
      </c>
      <c r="N303" s="32">
        <f t="shared" si="76"/>
        <v>3337775744</v>
      </c>
      <c r="O303" s="37">
        <f t="shared" si="77"/>
        <v>0.82577582762549451</v>
      </c>
      <c r="P303" s="32">
        <f>P302</f>
        <v>989692088</v>
      </c>
      <c r="Q303" s="32">
        <f>Q302</f>
        <v>3563343669</v>
      </c>
      <c r="R303" s="32">
        <f>R302</f>
        <v>3600861183</v>
      </c>
      <c r="S303" s="32">
        <f>S302</f>
        <v>2912342213</v>
      </c>
      <c r="T303" s="37">
        <f t="shared" si="78"/>
        <v>0.80879047122100622</v>
      </c>
      <c r="U303" s="37">
        <f t="shared" si="79"/>
        <v>0.12125702777165182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46673364</v>
      </c>
      <c r="E304" s="31">
        <v>47588364</v>
      </c>
      <c r="F304" s="31">
        <v>10680253</v>
      </c>
      <c r="G304" s="36">
        <f t="shared" si="72"/>
        <v>0.22882972395133122</v>
      </c>
      <c r="H304" s="31">
        <v>11566562</v>
      </c>
      <c r="I304" s="36">
        <f t="shared" si="73"/>
        <v>0.24781933438523951</v>
      </c>
      <c r="J304" s="31">
        <v>10708411</v>
      </c>
      <c r="K304" s="36">
        <f t="shared" si="74"/>
        <v>0.22502162503422055</v>
      </c>
      <c r="L304" s="31">
        <v>0</v>
      </c>
      <c r="M304" s="36">
        <f t="shared" si="75"/>
        <v>0</v>
      </c>
      <c r="N304" s="31">
        <f t="shared" si="76"/>
        <v>32955226</v>
      </c>
      <c r="O304" s="36">
        <f t="shared" si="77"/>
        <v>0.69250596637446915</v>
      </c>
      <c r="P304" s="31">
        <v>9895230</v>
      </c>
      <c r="Q304" s="31">
        <v>41229663</v>
      </c>
      <c r="R304" s="31">
        <v>43925171</v>
      </c>
      <c r="S304" s="31">
        <v>29713104</v>
      </c>
      <c r="T304" s="36">
        <f t="shared" si="78"/>
        <v>0.67644822600690613</v>
      </c>
      <c r="U304" s="36">
        <f t="shared" si="79"/>
        <v>8.2179090329380866E-2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24061000</v>
      </c>
      <c r="E305" s="31">
        <v>25451885</v>
      </c>
      <c r="F305" s="31">
        <v>11284479</v>
      </c>
      <c r="G305" s="36">
        <f t="shared" si="72"/>
        <v>0.46899459706579111</v>
      </c>
      <c r="H305" s="31">
        <v>4877480</v>
      </c>
      <c r="I305" s="36">
        <f t="shared" si="73"/>
        <v>0.20271310419350816</v>
      </c>
      <c r="J305" s="31">
        <v>4618455</v>
      </c>
      <c r="K305" s="36">
        <f t="shared" si="74"/>
        <v>0.18145826920088631</v>
      </c>
      <c r="L305" s="31">
        <v>0</v>
      </c>
      <c r="M305" s="36">
        <f t="shared" si="75"/>
        <v>0</v>
      </c>
      <c r="N305" s="31">
        <f t="shared" si="76"/>
        <v>20780414</v>
      </c>
      <c r="O305" s="36">
        <f t="shared" si="77"/>
        <v>0.81645874166098109</v>
      </c>
      <c r="P305" s="31">
        <v>5978657</v>
      </c>
      <c r="Q305" s="31">
        <v>21174000</v>
      </c>
      <c r="R305" s="31">
        <v>26680708</v>
      </c>
      <c r="S305" s="31">
        <v>20375769</v>
      </c>
      <c r="T305" s="36">
        <f t="shared" si="78"/>
        <v>0.76368921694281877</v>
      </c>
      <c r="U305" s="36">
        <f t="shared" si="79"/>
        <v>-0.22750962298054567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28896000</v>
      </c>
      <c r="E306" s="31">
        <v>28845000</v>
      </c>
      <c r="F306" s="31">
        <v>5534608</v>
      </c>
      <c r="G306" s="36">
        <f t="shared" si="72"/>
        <v>0.19153543743078627</v>
      </c>
      <c r="H306" s="31">
        <v>5559629</v>
      </c>
      <c r="I306" s="36">
        <f t="shared" si="73"/>
        <v>0.19240133582502769</v>
      </c>
      <c r="J306" s="31">
        <v>5462130</v>
      </c>
      <c r="K306" s="36">
        <f t="shared" si="74"/>
        <v>0.18936141445657825</v>
      </c>
      <c r="L306" s="31">
        <v>0</v>
      </c>
      <c r="M306" s="36">
        <f t="shared" si="75"/>
        <v>0</v>
      </c>
      <c r="N306" s="31">
        <f t="shared" si="76"/>
        <v>16556367</v>
      </c>
      <c r="O306" s="36">
        <f t="shared" si="77"/>
        <v>0.57397701508060317</v>
      </c>
      <c r="P306" s="31">
        <v>5575152</v>
      </c>
      <c r="Q306" s="31">
        <v>22331000</v>
      </c>
      <c r="R306" s="31">
        <v>27172000</v>
      </c>
      <c r="S306" s="31">
        <v>16785879</v>
      </c>
      <c r="T306" s="36">
        <f t="shared" si="78"/>
        <v>0.61776383777417931</v>
      </c>
      <c r="U306" s="36">
        <f t="shared" si="79"/>
        <v>-2.0272451764543842E-2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156651772</v>
      </c>
      <c r="E307" s="31">
        <v>153869249</v>
      </c>
      <c r="F307" s="31">
        <v>42289522</v>
      </c>
      <c r="G307" s="36">
        <f t="shared" si="72"/>
        <v>0.26995878476242197</v>
      </c>
      <c r="H307" s="31">
        <v>40593971</v>
      </c>
      <c r="I307" s="36">
        <f t="shared" si="73"/>
        <v>0.25913508977096028</v>
      </c>
      <c r="J307" s="31">
        <v>39326512</v>
      </c>
      <c r="K307" s="36">
        <f t="shared" si="74"/>
        <v>0.25558396011928286</v>
      </c>
      <c r="L307" s="31">
        <v>0</v>
      </c>
      <c r="M307" s="36">
        <f t="shared" si="75"/>
        <v>0</v>
      </c>
      <c r="N307" s="31">
        <f t="shared" si="76"/>
        <v>122210005</v>
      </c>
      <c r="O307" s="36">
        <f t="shared" si="77"/>
        <v>0.79424580151164581</v>
      </c>
      <c r="P307" s="31">
        <v>35741054</v>
      </c>
      <c r="Q307" s="31">
        <v>141444817</v>
      </c>
      <c r="R307" s="31">
        <v>144064818</v>
      </c>
      <c r="S307" s="31">
        <v>111460824</v>
      </c>
      <c r="T307" s="36">
        <f t="shared" si="78"/>
        <v>0.77368524492912627</v>
      </c>
      <c r="U307" s="36">
        <f t="shared" si="79"/>
        <v>0.10031763472895894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99188054</v>
      </c>
      <c r="E308" s="31">
        <v>101523679</v>
      </c>
      <c r="F308" s="31">
        <v>31776970</v>
      </c>
      <c r="G308" s="36">
        <f t="shared" si="72"/>
        <v>0.32037093902457248</v>
      </c>
      <c r="H308" s="31">
        <v>29742417</v>
      </c>
      <c r="I308" s="36">
        <f t="shared" si="73"/>
        <v>0.29985886203594636</v>
      </c>
      <c r="J308" s="31">
        <v>26813760</v>
      </c>
      <c r="K308" s="36">
        <f t="shared" si="74"/>
        <v>0.2641133601945217</v>
      </c>
      <c r="L308" s="31">
        <v>0</v>
      </c>
      <c r="M308" s="36">
        <f t="shared" si="75"/>
        <v>0</v>
      </c>
      <c r="N308" s="31">
        <f t="shared" si="76"/>
        <v>88333147</v>
      </c>
      <c r="O308" s="36">
        <f t="shared" si="77"/>
        <v>0.87007433014715707</v>
      </c>
      <c r="P308" s="31">
        <v>25407111</v>
      </c>
      <c r="Q308" s="31">
        <v>92809340</v>
      </c>
      <c r="R308" s="31">
        <v>94938000</v>
      </c>
      <c r="S308" s="31">
        <v>83033083</v>
      </c>
      <c r="T308" s="36">
        <f t="shared" si="78"/>
        <v>0.87460324632918329</v>
      </c>
      <c r="U308" s="36">
        <f t="shared" si="79"/>
        <v>5.5364382042492055E-2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355470190</v>
      </c>
      <c r="E310" s="32">
        <f>SUM(E304:E309)</f>
        <v>357278177</v>
      </c>
      <c r="F310" s="32">
        <f>SUM(F304:F309)</f>
        <v>101565832</v>
      </c>
      <c r="G310" s="37">
        <f t="shared" si="72"/>
        <v>0.2857225017940323</v>
      </c>
      <c r="H310" s="32">
        <f>SUM(H304:H309)</f>
        <v>92340059</v>
      </c>
      <c r="I310" s="37">
        <f t="shared" si="73"/>
        <v>0.25976878398720299</v>
      </c>
      <c r="J310" s="32">
        <f>SUM(J304:J309)</f>
        <v>86929268</v>
      </c>
      <c r="K310" s="37">
        <f t="shared" si="74"/>
        <v>0.24330976140196775</v>
      </c>
      <c r="L310" s="32">
        <f>SUM(L304:L309)</f>
        <v>0</v>
      </c>
      <c r="M310" s="37">
        <f t="shared" si="75"/>
        <v>0</v>
      </c>
      <c r="N310" s="32">
        <f t="shared" si="76"/>
        <v>280835159</v>
      </c>
      <c r="O310" s="37">
        <f t="shared" si="77"/>
        <v>0.78604061786846835</v>
      </c>
      <c r="P310" s="32">
        <f>SUM(P304:P309)</f>
        <v>82597204</v>
      </c>
      <c r="Q310" s="32">
        <f>SUM(Q304:Q309)</f>
        <v>318988820</v>
      </c>
      <c r="R310" s="32">
        <f>SUM(R304:R309)</f>
        <v>336780697</v>
      </c>
      <c r="S310" s="32">
        <f>SUM(S304:S309)</f>
        <v>261368659</v>
      </c>
      <c r="T310" s="37">
        <f t="shared" si="78"/>
        <v>0.77607969022048795</v>
      </c>
      <c r="U310" s="37">
        <f t="shared" si="79"/>
        <v>5.2448070760361398E-2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72294086</v>
      </c>
      <c r="E311" s="31">
        <v>51294086</v>
      </c>
      <c r="F311" s="31">
        <v>11969838</v>
      </c>
      <c r="G311" s="36">
        <f t="shared" si="72"/>
        <v>0.16557146873673734</v>
      </c>
      <c r="H311" s="31">
        <v>10957785</v>
      </c>
      <c r="I311" s="36">
        <f t="shared" si="73"/>
        <v>0.15157235683151177</v>
      </c>
      <c r="J311" s="31">
        <v>10049932</v>
      </c>
      <c r="K311" s="36">
        <f t="shared" si="74"/>
        <v>0.19592769427649029</v>
      </c>
      <c r="L311" s="31">
        <v>0</v>
      </c>
      <c r="M311" s="36">
        <f t="shared" si="75"/>
        <v>0</v>
      </c>
      <c r="N311" s="31">
        <f t="shared" si="76"/>
        <v>32977555</v>
      </c>
      <c r="O311" s="36">
        <f t="shared" si="77"/>
        <v>0.64291144597059391</v>
      </c>
      <c r="P311" s="31">
        <v>635845</v>
      </c>
      <c r="Q311" s="31">
        <v>56602105</v>
      </c>
      <c r="R311" s="31">
        <v>56719105</v>
      </c>
      <c r="S311" s="31">
        <v>56736773</v>
      </c>
      <c r="T311" s="36">
        <f t="shared" si="78"/>
        <v>1.0003114999787108</v>
      </c>
      <c r="U311" s="36">
        <f t="shared" si="79"/>
        <v>14.805631875692976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309775296</v>
      </c>
      <c r="E312" s="31">
        <v>306114668</v>
      </c>
      <c r="F312" s="31">
        <v>64152637</v>
      </c>
      <c r="G312" s="36">
        <f t="shared" si="72"/>
        <v>0.20709410281703031</v>
      </c>
      <c r="H312" s="31">
        <v>78830252</v>
      </c>
      <c r="I312" s="36">
        <f t="shared" si="73"/>
        <v>0.25447559252755908</v>
      </c>
      <c r="J312" s="31">
        <v>72197202</v>
      </c>
      <c r="K312" s="36">
        <f t="shared" si="74"/>
        <v>0.23585018800863211</v>
      </c>
      <c r="L312" s="31">
        <v>0</v>
      </c>
      <c r="M312" s="36">
        <f t="shared" si="75"/>
        <v>0</v>
      </c>
      <c r="N312" s="31">
        <f t="shared" si="76"/>
        <v>215180091</v>
      </c>
      <c r="O312" s="36">
        <f t="shared" si="77"/>
        <v>0.70293949782243037</v>
      </c>
      <c r="P312" s="31">
        <v>63603851</v>
      </c>
      <c r="Q312" s="31">
        <v>301789965</v>
      </c>
      <c r="R312" s="31">
        <v>279450924</v>
      </c>
      <c r="S312" s="31">
        <v>194051097</v>
      </c>
      <c r="T312" s="36">
        <f t="shared" si="78"/>
        <v>0.6944013432569649</v>
      </c>
      <c r="U312" s="36">
        <f t="shared" si="79"/>
        <v>0.1351074009653912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172165038</v>
      </c>
      <c r="E313" s="31">
        <v>172165038</v>
      </c>
      <c r="F313" s="31">
        <v>51423813</v>
      </c>
      <c r="G313" s="36">
        <f t="shared" si="72"/>
        <v>0.29868905787945171</v>
      </c>
      <c r="H313" s="31">
        <v>43297140</v>
      </c>
      <c r="I313" s="36">
        <f t="shared" si="73"/>
        <v>0.25148625123295937</v>
      </c>
      <c r="J313" s="31">
        <v>41037085</v>
      </c>
      <c r="K313" s="36">
        <f t="shared" si="74"/>
        <v>0.23835899249184378</v>
      </c>
      <c r="L313" s="31">
        <v>0</v>
      </c>
      <c r="M313" s="36">
        <f t="shared" si="75"/>
        <v>0</v>
      </c>
      <c r="N313" s="31">
        <f t="shared" si="76"/>
        <v>135758038</v>
      </c>
      <c r="O313" s="36">
        <f t="shared" si="77"/>
        <v>0.78853430160425486</v>
      </c>
      <c r="P313" s="31">
        <v>39046266</v>
      </c>
      <c r="Q313" s="31">
        <v>159519078</v>
      </c>
      <c r="R313" s="31">
        <v>159519078</v>
      </c>
      <c r="S313" s="31">
        <v>126215455</v>
      </c>
      <c r="T313" s="36">
        <f t="shared" si="78"/>
        <v>0.79122482766606761</v>
      </c>
      <c r="U313" s="36">
        <f t="shared" si="79"/>
        <v>5.0986155756865381E-2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176382000</v>
      </c>
      <c r="E314" s="31">
        <v>177561428</v>
      </c>
      <c r="F314" s="31">
        <v>38995196</v>
      </c>
      <c r="G314" s="36">
        <f t="shared" si="72"/>
        <v>0.22108376138154687</v>
      </c>
      <c r="H314" s="31">
        <v>77491585</v>
      </c>
      <c r="I314" s="36">
        <f t="shared" si="73"/>
        <v>0.43933953011078231</v>
      </c>
      <c r="J314" s="31">
        <v>33257875</v>
      </c>
      <c r="K314" s="36">
        <f t="shared" si="74"/>
        <v>0.18730348913391257</v>
      </c>
      <c r="L314" s="31">
        <v>0</v>
      </c>
      <c r="M314" s="36">
        <f t="shared" si="75"/>
        <v>0</v>
      </c>
      <c r="N314" s="31">
        <f t="shared" si="76"/>
        <v>149744656</v>
      </c>
      <c r="O314" s="36">
        <f t="shared" si="77"/>
        <v>0.8433400073804318</v>
      </c>
      <c r="P314" s="31">
        <v>26671160</v>
      </c>
      <c r="Q314" s="31">
        <v>144856500</v>
      </c>
      <c r="R314" s="31">
        <v>153843050</v>
      </c>
      <c r="S314" s="31">
        <v>133531401</v>
      </c>
      <c r="T314" s="36">
        <f t="shared" si="78"/>
        <v>0.86797161782738963</v>
      </c>
      <c r="U314" s="36">
        <f t="shared" si="79"/>
        <v>0.24696019970634953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53677258</v>
      </c>
      <c r="E315" s="31">
        <v>59749042</v>
      </c>
      <c r="F315" s="31">
        <v>18608787</v>
      </c>
      <c r="G315" s="36">
        <f t="shared" si="72"/>
        <v>0.34667916531801979</v>
      </c>
      <c r="H315" s="31">
        <v>16613043</v>
      </c>
      <c r="I315" s="36">
        <f t="shared" si="73"/>
        <v>0.30949872663018668</v>
      </c>
      <c r="J315" s="31">
        <v>15068775</v>
      </c>
      <c r="K315" s="36">
        <f t="shared" si="74"/>
        <v>0.25220111478942209</v>
      </c>
      <c r="L315" s="31">
        <v>0</v>
      </c>
      <c r="M315" s="36">
        <f t="shared" si="75"/>
        <v>0</v>
      </c>
      <c r="N315" s="31">
        <f t="shared" si="76"/>
        <v>50290605</v>
      </c>
      <c r="O315" s="36">
        <f t="shared" si="77"/>
        <v>0.84169726102051978</v>
      </c>
      <c r="P315" s="31">
        <v>12161287</v>
      </c>
      <c r="Q315" s="31">
        <v>41830466</v>
      </c>
      <c r="R315" s="31">
        <v>41830466</v>
      </c>
      <c r="S315" s="31">
        <v>39872957</v>
      </c>
      <c r="T315" s="36">
        <f t="shared" si="78"/>
        <v>0.95320374867447089</v>
      </c>
      <c r="U315" s="36">
        <f t="shared" si="79"/>
        <v>0.23907732791767855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784293678</v>
      </c>
      <c r="E317" s="32">
        <f>SUM(E311:E316)</f>
        <v>766884262</v>
      </c>
      <c r="F317" s="32">
        <f>SUM(F311:F316)</f>
        <v>185150271</v>
      </c>
      <c r="G317" s="37">
        <f t="shared" si="72"/>
        <v>0.23607262967125434</v>
      </c>
      <c r="H317" s="32">
        <f>SUM(H311:H316)</f>
        <v>227189805</v>
      </c>
      <c r="I317" s="37">
        <f t="shared" si="73"/>
        <v>0.28967440561212837</v>
      </c>
      <c r="J317" s="32">
        <f>SUM(J311:J316)</f>
        <v>171610869</v>
      </c>
      <c r="K317" s="37">
        <f t="shared" si="74"/>
        <v>0.22377675159540567</v>
      </c>
      <c r="L317" s="32">
        <f>SUM(L311:L316)</f>
        <v>0</v>
      </c>
      <c r="M317" s="37">
        <f t="shared" si="75"/>
        <v>0</v>
      </c>
      <c r="N317" s="32">
        <f t="shared" si="76"/>
        <v>583950945</v>
      </c>
      <c r="O317" s="37">
        <f t="shared" si="77"/>
        <v>0.76145902835074741</v>
      </c>
      <c r="P317" s="32">
        <f>SUM(P311:P316)</f>
        <v>142118409</v>
      </c>
      <c r="Q317" s="32">
        <f>SUM(Q311:Q316)</f>
        <v>704598114</v>
      </c>
      <c r="R317" s="32">
        <f>SUM(R311:R316)</f>
        <v>691362623</v>
      </c>
      <c r="S317" s="32">
        <f>SUM(S311:S316)</f>
        <v>550407683</v>
      </c>
      <c r="T317" s="37">
        <f t="shared" si="78"/>
        <v>0.79612010353067642</v>
      </c>
      <c r="U317" s="37">
        <f t="shared" si="79"/>
        <v>0.20752033608819809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74529550</v>
      </c>
      <c r="E318" s="31">
        <v>73379000</v>
      </c>
      <c r="F318" s="31">
        <v>15821905</v>
      </c>
      <c r="G318" s="36">
        <f t="shared" si="72"/>
        <v>0.21229035999814838</v>
      </c>
      <c r="H318" s="31">
        <v>14516308</v>
      </c>
      <c r="I318" s="36">
        <f t="shared" si="73"/>
        <v>0.19477251640456705</v>
      </c>
      <c r="J318" s="31">
        <v>21962340</v>
      </c>
      <c r="K318" s="36">
        <f t="shared" si="74"/>
        <v>0.29930007222774907</v>
      </c>
      <c r="L318" s="31">
        <v>0</v>
      </c>
      <c r="M318" s="36">
        <f t="shared" si="75"/>
        <v>0</v>
      </c>
      <c r="N318" s="31">
        <f t="shared" si="76"/>
        <v>52300553</v>
      </c>
      <c r="O318" s="36">
        <f t="shared" si="77"/>
        <v>0.71274551302143663</v>
      </c>
      <c r="P318" s="31">
        <v>13374048</v>
      </c>
      <c r="Q318" s="31">
        <v>62787493</v>
      </c>
      <c r="R318" s="31">
        <v>71424098</v>
      </c>
      <c r="S318" s="31">
        <v>41559309</v>
      </c>
      <c r="T318" s="36">
        <f t="shared" si="78"/>
        <v>0.58186676715189323</v>
      </c>
      <c r="U318" s="36">
        <f t="shared" si="79"/>
        <v>0.64216099717901409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151900300</v>
      </c>
      <c r="E319" s="31">
        <v>156967010</v>
      </c>
      <c r="F319" s="31">
        <v>39768375</v>
      </c>
      <c r="G319" s="36">
        <f t="shared" si="72"/>
        <v>0.26180576996885457</v>
      </c>
      <c r="H319" s="31">
        <v>41191470</v>
      </c>
      <c r="I319" s="36">
        <f t="shared" si="73"/>
        <v>0.27117438214407741</v>
      </c>
      <c r="J319" s="31">
        <v>49986297</v>
      </c>
      <c r="K319" s="36">
        <f t="shared" si="74"/>
        <v>0.31845097259608884</v>
      </c>
      <c r="L319" s="31">
        <v>0</v>
      </c>
      <c r="M319" s="36">
        <f t="shared" si="75"/>
        <v>0</v>
      </c>
      <c r="N319" s="31">
        <f t="shared" si="76"/>
        <v>130946142</v>
      </c>
      <c r="O319" s="36">
        <f t="shared" si="77"/>
        <v>0.83422715384589408</v>
      </c>
      <c r="P319" s="31">
        <v>39931754</v>
      </c>
      <c r="Q319" s="31">
        <v>135785097</v>
      </c>
      <c r="R319" s="31">
        <v>144189323</v>
      </c>
      <c r="S319" s="31">
        <v>113872389</v>
      </c>
      <c r="T319" s="36">
        <f t="shared" si="78"/>
        <v>0.78974217113149214</v>
      </c>
      <c r="U319" s="36">
        <f t="shared" si="79"/>
        <v>0.25179317192027173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24681836</v>
      </c>
      <c r="E320" s="31">
        <v>25298601</v>
      </c>
      <c r="F320" s="31">
        <v>6019984</v>
      </c>
      <c r="G320" s="36">
        <f t="shared" si="72"/>
        <v>0.24390341139937888</v>
      </c>
      <c r="H320" s="31">
        <v>6409432</v>
      </c>
      <c r="I320" s="36">
        <f t="shared" si="73"/>
        <v>0.25968214033996501</v>
      </c>
      <c r="J320" s="31">
        <v>6266257</v>
      </c>
      <c r="K320" s="36">
        <f t="shared" si="74"/>
        <v>0.24769183877005688</v>
      </c>
      <c r="L320" s="31">
        <v>0</v>
      </c>
      <c r="M320" s="36">
        <f t="shared" si="75"/>
        <v>0</v>
      </c>
      <c r="N320" s="31">
        <f t="shared" si="76"/>
        <v>18695673</v>
      </c>
      <c r="O320" s="36">
        <f t="shared" si="77"/>
        <v>0.73900027120076717</v>
      </c>
      <c r="P320" s="31">
        <v>6045351</v>
      </c>
      <c r="Q320" s="31">
        <v>21605043</v>
      </c>
      <c r="R320" s="31">
        <v>24105043</v>
      </c>
      <c r="S320" s="31">
        <v>17421627</v>
      </c>
      <c r="T320" s="36">
        <f t="shared" si="78"/>
        <v>0.72273785199221585</v>
      </c>
      <c r="U320" s="36">
        <f t="shared" si="79"/>
        <v>3.6541467980932829E-2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37740031</v>
      </c>
      <c r="E321" s="31">
        <v>42165688</v>
      </c>
      <c r="F321" s="31">
        <v>11202477</v>
      </c>
      <c r="G321" s="36">
        <f t="shared" si="72"/>
        <v>0.29683274504994445</v>
      </c>
      <c r="H321" s="31">
        <v>9852586</v>
      </c>
      <c r="I321" s="36">
        <f t="shared" si="73"/>
        <v>0.26106459742971594</v>
      </c>
      <c r="J321" s="31">
        <v>13204047</v>
      </c>
      <c r="K321" s="36">
        <f t="shared" si="74"/>
        <v>0.31314672251997883</v>
      </c>
      <c r="L321" s="31">
        <v>0</v>
      </c>
      <c r="M321" s="36">
        <f t="shared" si="75"/>
        <v>0</v>
      </c>
      <c r="N321" s="31">
        <f t="shared" si="76"/>
        <v>34259110</v>
      </c>
      <c r="O321" s="36">
        <f t="shared" si="77"/>
        <v>0.81248786928366967</v>
      </c>
      <c r="P321" s="31">
        <v>9201448</v>
      </c>
      <c r="Q321" s="31">
        <v>32351714</v>
      </c>
      <c r="R321" s="31">
        <v>37412260</v>
      </c>
      <c r="S321" s="31">
        <v>28936160</v>
      </c>
      <c r="T321" s="36">
        <f t="shared" si="78"/>
        <v>0.77344057803511468</v>
      </c>
      <c r="U321" s="36">
        <f t="shared" si="79"/>
        <v>0.43499664400646498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288851717</v>
      </c>
      <c r="E323" s="32">
        <f>SUM(E318:E322)</f>
        <v>297810299</v>
      </c>
      <c r="F323" s="32">
        <f>SUM(F318:F322)</f>
        <v>72812741</v>
      </c>
      <c r="G323" s="37">
        <f t="shared" si="72"/>
        <v>0.25207653863452711</v>
      </c>
      <c r="H323" s="32">
        <f>SUM(H318:H322)</f>
        <v>71969796</v>
      </c>
      <c r="I323" s="37">
        <f t="shared" si="73"/>
        <v>0.24915827659767728</v>
      </c>
      <c r="J323" s="32">
        <f>SUM(J318:J322)</f>
        <v>91418941</v>
      </c>
      <c r="K323" s="37">
        <f t="shared" si="74"/>
        <v>0.30697038116871839</v>
      </c>
      <c r="L323" s="32">
        <f>SUM(L318:L322)</f>
        <v>0</v>
      </c>
      <c r="M323" s="37">
        <f t="shared" si="75"/>
        <v>0</v>
      </c>
      <c r="N323" s="32">
        <f t="shared" si="76"/>
        <v>236201478</v>
      </c>
      <c r="O323" s="37">
        <f t="shared" si="77"/>
        <v>0.79312729879768196</v>
      </c>
      <c r="P323" s="32">
        <f>SUM(P318:P322)</f>
        <v>68552601</v>
      </c>
      <c r="Q323" s="32">
        <f>SUM(Q318:Q322)</f>
        <v>252529347</v>
      </c>
      <c r="R323" s="32">
        <f>SUM(R318:R322)</f>
        <v>277130724</v>
      </c>
      <c r="S323" s="32">
        <f>SUM(S318:S322)</f>
        <v>201789485</v>
      </c>
      <c r="T323" s="37">
        <f t="shared" si="78"/>
        <v>0.72813826661817549</v>
      </c>
      <c r="U323" s="37">
        <f t="shared" si="79"/>
        <v>0.33355904322288232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16008580</v>
      </c>
      <c r="E324" s="31">
        <v>16008580</v>
      </c>
      <c r="F324" s="31">
        <v>3662531</v>
      </c>
      <c r="G324" s="36">
        <f t="shared" si="72"/>
        <v>0.22878550127494132</v>
      </c>
      <c r="H324" s="31">
        <v>3342725</v>
      </c>
      <c r="I324" s="36">
        <f t="shared" si="73"/>
        <v>0.20880833902819612</v>
      </c>
      <c r="J324" s="31">
        <v>3803927</v>
      </c>
      <c r="K324" s="36">
        <f t="shared" si="74"/>
        <v>0.23761801483954229</v>
      </c>
      <c r="L324" s="31">
        <v>0</v>
      </c>
      <c r="M324" s="36">
        <f t="shared" si="75"/>
        <v>0</v>
      </c>
      <c r="N324" s="31">
        <f t="shared" si="76"/>
        <v>10809183</v>
      </c>
      <c r="O324" s="36">
        <f t="shared" si="77"/>
        <v>0.67521185514267978</v>
      </c>
      <c r="P324" s="31">
        <v>3281194</v>
      </c>
      <c r="Q324" s="31">
        <v>18386210</v>
      </c>
      <c r="R324" s="31">
        <v>18386210</v>
      </c>
      <c r="S324" s="31">
        <v>8973402</v>
      </c>
      <c r="T324" s="36">
        <f t="shared" si="78"/>
        <v>0.48805066405746483</v>
      </c>
      <c r="U324" s="36">
        <f t="shared" si="79"/>
        <v>0.15931182368369567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50512912</v>
      </c>
      <c r="E325" s="31">
        <v>50512912</v>
      </c>
      <c r="F325" s="31">
        <v>9909760</v>
      </c>
      <c r="G325" s="36">
        <f t="shared" si="72"/>
        <v>0.1961827106700956</v>
      </c>
      <c r="H325" s="31">
        <v>23005045</v>
      </c>
      <c r="I325" s="36">
        <f t="shared" si="73"/>
        <v>0.45542900001488729</v>
      </c>
      <c r="J325" s="31">
        <v>10510790</v>
      </c>
      <c r="K325" s="36">
        <f t="shared" si="74"/>
        <v>0.20808125257161972</v>
      </c>
      <c r="L325" s="31">
        <v>0</v>
      </c>
      <c r="M325" s="36">
        <f t="shared" si="75"/>
        <v>0</v>
      </c>
      <c r="N325" s="31">
        <f t="shared" si="76"/>
        <v>43425595</v>
      </c>
      <c r="O325" s="36">
        <f t="shared" si="77"/>
        <v>0.8596929632566026</v>
      </c>
      <c r="P325" s="31">
        <v>9340676</v>
      </c>
      <c r="Q325" s="31">
        <v>46156028</v>
      </c>
      <c r="R325" s="31">
        <v>46156028</v>
      </c>
      <c r="S325" s="31">
        <v>38576551</v>
      </c>
      <c r="T325" s="36">
        <f t="shared" si="78"/>
        <v>0.83578576128777804</v>
      </c>
      <c r="U325" s="36">
        <f t="shared" si="79"/>
        <v>0.12527080481112929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146360142</v>
      </c>
      <c r="E326" s="31">
        <v>144608157</v>
      </c>
      <c r="F326" s="31">
        <v>28258432</v>
      </c>
      <c r="G326" s="36">
        <f t="shared" si="72"/>
        <v>0.19307464186526957</v>
      </c>
      <c r="H326" s="31">
        <v>28735502</v>
      </c>
      <c r="I326" s="36">
        <f t="shared" si="73"/>
        <v>0.19633420415785058</v>
      </c>
      <c r="J326" s="31">
        <v>29407323</v>
      </c>
      <c r="K326" s="36">
        <f t="shared" si="74"/>
        <v>0.20335867360511345</v>
      </c>
      <c r="L326" s="31">
        <v>0</v>
      </c>
      <c r="M326" s="36">
        <f t="shared" si="75"/>
        <v>0</v>
      </c>
      <c r="N326" s="31">
        <f t="shared" si="76"/>
        <v>86401257</v>
      </c>
      <c r="O326" s="36">
        <f t="shared" si="77"/>
        <v>0.59748536176973754</v>
      </c>
      <c r="P326" s="31">
        <v>26371165</v>
      </c>
      <c r="Q326" s="31">
        <v>139063282</v>
      </c>
      <c r="R326" s="31">
        <v>135439794</v>
      </c>
      <c r="S326" s="31">
        <v>109377768</v>
      </c>
      <c r="T326" s="36">
        <f t="shared" si="78"/>
        <v>0.80757482546082426</v>
      </c>
      <c r="U326" s="36">
        <f t="shared" si="79"/>
        <v>0.1151317357424293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290190045</v>
      </c>
      <c r="E327" s="31">
        <v>293736850</v>
      </c>
      <c r="F327" s="31">
        <v>89367431</v>
      </c>
      <c r="G327" s="36">
        <f t="shared" si="72"/>
        <v>0.30796173934912208</v>
      </c>
      <c r="H327" s="31">
        <v>56770947</v>
      </c>
      <c r="I327" s="36">
        <f t="shared" si="73"/>
        <v>0.19563368205825254</v>
      </c>
      <c r="J327" s="31">
        <v>59500393</v>
      </c>
      <c r="K327" s="36">
        <f t="shared" si="74"/>
        <v>0.20256359731507981</v>
      </c>
      <c r="L327" s="31">
        <v>0</v>
      </c>
      <c r="M327" s="36">
        <f t="shared" si="75"/>
        <v>0</v>
      </c>
      <c r="N327" s="31">
        <f t="shared" si="76"/>
        <v>205638771</v>
      </c>
      <c r="O327" s="36">
        <f t="shared" si="77"/>
        <v>0.70007821967179129</v>
      </c>
      <c r="P327" s="31">
        <v>55724045</v>
      </c>
      <c r="Q327" s="31">
        <v>255825621</v>
      </c>
      <c r="R327" s="31">
        <v>255825621</v>
      </c>
      <c r="S327" s="31">
        <v>209827312</v>
      </c>
      <c r="T327" s="36">
        <f t="shared" si="78"/>
        <v>0.82019662917186864</v>
      </c>
      <c r="U327" s="36">
        <f t="shared" si="79"/>
        <v>6.7768734304912703E-2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64949000</v>
      </c>
      <c r="E328" s="31">
        <v>67026500</v>
      </c>
      <c r="F328" s="31">
        <v>17328679</v>
      </c>
      <c r="G328" s="36">
        <f t="shared" si="72"/>
        <v>0.26680440037567937</v>
      </c>
      <c r="H328" s="31">
        <v>14824344</v>
      </c>
      <c r="I328" s="36">
        <f t="shared" si="73"/>
        <v>0.22824591602642072</v>
      </c>
      <c r="J328" s="31">
        <v>14657373</v>
      </c>
      <c r="K328" s="36">
        <f t="shared" si="74"/>
        <v>0.21868026825210923</v>
      </c>
      <c r="L328" s="31">
        <v>0</v>
      </c>
      <c r="M328" s="36">
        <f t="shared" si="75"/>
        <v>0</v>
      </c>
      <c r="N328" s="31">
        <f t="shared" si="76"/>
        <v>46810396</v>
      </c>
      <c r="O328" s="36">
        <f t="shared" si="77"/>
        <v>0.6983863994091889</v>
      </c>
      <c r="P328" s="31">
        <v>574187</v>
      </c>
      <c r="Q328" s="31">
        <v>61389100</v>
      </c>
      <c r="R328" s="31">
        <v>58929100</v>
      </c>
      <c r="S328" s="31">
        <v>47635834</v>
      </c>
      <c r="T328" s="36">
        <f t="shared" si="78"/>
        <v>0.80835841714874312</v>
      </c>
      <c r="U328" s="36">
        <f t="shared" si="79"/>
        <v>24.527176686340862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104326815</v>
      </c>
      <c r="E329" s="31">
        <v>105625244</v>
      </c>
      <c r="F329" s="31">
        <v>23481456</v>
      </c>
      <c r="G329" s="36">
        <f t="shared" si="72"/>
        <v>0.2250759404473337</v>
      </c>
      <c r="H329" s="31">
        <v>24120569</v>
      </c>
      <c r="I329" s="36">
        <f t="shared" si="73"/>
        <v>0.23120200688576567</v>
      </c>
      <c r="J329" s="31">
        <v>24709436</v>
      </c>
      <c r="K329" s="36">
        <f t="shared" si="74"/>
        <v>0.23393494835382345</v>
      </c>
      <c r="L329" s="31">
        <v>0</v>
      </c>
      <c r="M329" s="36">
        <f t="shared" si="75"/>
        <v>0</v>
      </c>
      <c r="N329" s="31">
        <f t="shared" si="76"/>
        <v>72311461</v>
      </c>
      <c r="O329" s="36">
        <f t="shared" si="77"/>
        <v>0.68460396645332244</v>
      </c>
      <c r="P329" s="31">
        <v>22139649</v>
      </c>
      <c r="Q329" s="31">
        <v>104393160</v>
      </c>
      <c r="R329" s="31">
        <v>101766436</v>
      </c>
      <c r="S329" s="31">
        <v>69193003</v>
      </c>
      <c r="T329" s="36">
        <f t="shared" si="78"/>
        <v>0.67991968393194002</v>
      </c>
      <c r="U329" s="36">
        <f t="shared" si="79"/>
        <v>0.11607171369338332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109871976</v>
      </c>
      <c r="E330" s="31">
        <v>99595805</v>
      </c>
      <c r="F330" s="31">
        <v>22684324</v>
      </c>
      <c r="G330" s="36">
        <f t="shared" si="72"/>
        <v>0.20646141833291504</v>
      </c>
      <c r="H330" s="31">
        <v>19357488</v>
      </c>
      <c r="I330" s="36">
        <f t="shared" si="73"/>
        <v>0.1761822141070804</v>
      </c>
      <c r="J330" s="31">
        <v>17213692</v>
      </c>
      <c r="K330" s="36">
        <f t="shared" si="74"/>
        <v>0.17283551249974835</v>
      </c>
      <c r="L330" s="31">
        <v>0</v>
      </c>
      <c r="M330" s="36">
        <f t="shared" si="75"/>
        <v>0</v>
      </c>
      <c r="N330" s="31">
        <f t="shared" si="76"/>
        <v>59255504</v>
      </c>
      <c r="O330" s="36">
        <f t="shared" si="77"/>
        <v>0.59495983791686813</v>
      </c>
      <c r="P330" s="31">
        <v>15925613</v>
      </c>
      <c r="Q330" s="31">
        <v>68903532</v>
      </c>
      <c r="R330" s="31">
        <v>59939081</v>
      </c>
      <c r="S330" s="31">
        <v>57491452</v>
      </c>
      <c r="T330" s="36">
        <f t="shared" si="78"/>
        <v>0.95916472259559671</v>
      </c>
      <c r="U330" s="36">
        <f t="shared" si="79"/>
        <v>8.0880968286746624E-2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782219470</v>
      </c>
      <c r="E332" s="32">
        <f>SUM(E324:E331)</f>
        <v>777114048</v>
      </c>
      <c r="F332" s="32">
        <f>SUM(F324:F331)</f>
        <v>194692613</v>
      </c>
      <c r="G332" s="37">
        <f t="shared" si="72"/>
        <v>0.24889768213005489</v>
      </c>
      <c r="H332" s="32">
        <f>SUM(H324:H331)</f>
        <v>170156620</v>
      </c>
      <c r="I332" s="37">
        <f t="shared" si="73"/>
        <v>0.21753053526013613</v>
      </c>
      <c r="J332" s="32">
        <f>SUM(J324:J331)</f>
        <v>159802934</v>
      </c>
      <c r="K332" s="37">
        <f t="shared" si="74"/>
        <v>0.20563639842989945</v>
      </c>
      <c r="L332" s="32">
        <f>SUM(L324:L331)</f>
        <v>0</v>
      </c>
      <c r="M332" s="37">
        <f t="shared" si="75"/>
        <v>0</v>
      </c>
      <c r="N332" s="32">
        <f t="shared" si="76"/>
        <v>524652167</v>
      </c>
      <c r="O332" s="37">
        <f t="shared" si="77"/>
        <v>0.67512891878644821</v>
      </c>
      <c r="P332" s="32">
        <f>SUM(P324:P331)</f>
        <v>133356529</v>
      </c>
      <c r="Q332" s="32">
        <f>SUM(Q324:Q331)</f>
        <v>694116933</v>
      </c>
      <c r="R332" s="32">
        <f>SUM(R324:R331)</f>
        <v>676442270</v>
      </c>
      <c r="S332" s="32">
        <f>SUM(S324:S331)</f>
        <v>541075322</v>
      </c>
      <c r="T332" s="37">
        <f t="shared" si="78"/>
        <v>0.79988396053369049</v>
      </c>
      <c r="U332" s="37">
        <f t="shared" si="79"/>
        <v>0.19831353738968427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4991500</v>
      </c>
      <c r="E333" s="31">
        <v>4610270</v>
      </c>
      <c r="F333" s="31">
        <v>985631</v>
      </c>
      <c r="G333" s="36">
        <f t="shared" si="72"/>
        <v>0.19746188520484825</v>
      </c>
      <c r="H333" s="31">
        <v>955915</v>
      </c>
      <c r="I333" s="36">
        <f t="shared" si="73"/>
        <v>0.19150856455975157</v>
      </c>
      <c r="J333" s="31">
        <v>608385</v>
      </c>
      <c r="K333" s="36">
        <f t="shared" si="74"/>
        <v>0.13196298698340878</v>
      </c>
      <c r="L333" s="31">
        <v>0</v>
      </c>
      <c r="M333" s="36">
        <f t="shared" si="75"/>
        <v>0</v>
      </c>
      <c r="N333" s="31">
        <f t="shared" si="76"/>
        <v>2549931</v>
      </c>
      <c r="O333" s="36">
        <f t="shared" si="77"/>
        <v>0.55309797473900657</v>
      </c>
      <c r="P333" s="31">
        <v>922355</v>
      </c>
      <c r="Q333" s="31">
        <v>4164288</v>
      </c>
      <c r="R333" s="31">
        <v>5436112</v>
      </c>
      <c r="S333" s="31">
        <v>2860418</v>
      </c>
      <c r="T333" s="36">
        <f t="shared" si="78"/>
        <v>0.52618820215624695</v>
      </c>
      <c r="U333" s="36">
        <f t="shared" si="79"/>
        <v>-0.34040038813688878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8614595</v>
      </c>
      <c r="E334" s="31">
        <v>8614595</v>
      </c>
      <c r="F334" s="31">
        <v>1606492</v>
      </c>
      <c r="G334" s="36">
        <f t="shared" si="72"/>
        <v>0.18648491310386617</v>
      </c>
      <c r="H334" s="31">
        <v>2126809</v>
      </c>
      <c r="I334" s="36">
        <f t="shared" si="73"/>
        <v>0.24688438632344295</v>
      </c>
      <c r="J334" s="31">
        <v>2140830</v>
      </c>
      <c r="K334" s="36">
        <f t="shared" si="74"/>
        <v>0.24851197299466776</v>
      </c>
      <c r="L334" s="31">
        <v>0</v>
      </c>
      <c r="M334" s="36">
        <f t="shared" si="75"/>
        <v>0</v>
      </c>
      <c r="N334" s="31">
        <f t="shared" si="76"/>
        <v>5874131</v>
      </c>
      <c r="O334" s="36">
        <f t="shared" si="77"/>
        <v>0.68188127242197694</v>
      </c>
      <c r="P334" s="31">
        <v>1994221</v>
      </c>
      <c r="Q334" s="31">
        <v>7672537</v>
      </c>
      <c r="R334" s="31">
        <v>7831450</v>
      </c>
      <c r="S334" s="31">
        <v>5884088</v>
      </c>
      <c r="T334" s="36">
        <f t="shared" si="78"/>
        <v>0.75134081172707479</v>
      </c>
      <c r="U334" s="36">
        <f t="shared" si="79"/>
        <v>7.3516927161031864E-2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42277636</v>
      </c>
      <c r="E335" s="31">
        <v>36644304</v>
      </c>
      <c r="F335" s="31">
        <v>13230248</v>
      </c>
      <c r="G335" s="36">
        <f t="shared" si="72"/>
        <v>0.31293727019173923</v>
      </c>
      <c r="H335" s="31">
        <v>5612698</v>
      </c>
      <c r="I335" s="36">
        <f t="shared" si="73"/>
        <v>0.13275808514932103</v>
      </c>
      <c r="J335" s="31">
        <v>9264759</v>
      </c>
      <c r="K335" s="36">
        <f t="shared" si="74"/>
        <v>0.25282944383389028</v>
      </c>
      <c r="L335" s="31">
        <v>0</v>
      </c>
      <c r="M335" s="36">
        <f t="shared" si="75"/>
        <v>0</v>
      </c>
      <c r="N335" s="31">
        <f t="shared" si="76"/>
        <v>28107705</v>
      </c>
      <c r="O335" s="36">
        <f t="shared" si="77"/>
        <v>0.76704158441650305</v>
      </c>
      <c r="P335" s="31">
        <v>7920312</v>
      </c>
      <c r="Q335" s="31">
        <v>43353036</v>
      </c>
      <c r="R335" s="31">
        <v>40256937</v>
      </c>
      <c r="S335" s="31">
        <v>31399879</v>
      </c>
      <c r="T335" s="36">
        <f t="shared" si="78"/>
        <v>0.7799867883639533</v>
      </c>
      <c r="U335" s="36">
        <f t="shared" si="79"/>
        <v>0.16974672209882646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55883731</v>
      </c>
      <c r="E337" s="32">
        <f>SUM(E333:E336)</f>
        <v>49869169</v>
      </c>
      <c r="F337" s="32">
        <f>SUM(F333:F336)</f>
        <v>15822371</v>
      </c>
      <c r="G337" s="37">
        <f t="shared" si="72"/>
        <v>0.2831301832728384</v>
      </c>
      <c r="H337" s="32">
        <f>SUM(H333:H336)</f>
        <v>8695422</v>
      </c>
      <c r="I337" s="37">
        <f t="shared" si="73"/>
        <v>0.15559845136324202</v>
      </c>
      <c r="J337" s="32">
        <f>SUM(J333:J336)</f>
        <v>12013974</v>
      </c>
      <c r="K337" s="37">
        <f t="shared" si="74"/>
        <v>0.24090984953047845</v>
      </c>
      <c r="L337" s="32">
        <f>SUM(L333:L336)</f>
        <v>0</v>
      </c>
      <c r="M337" s="37">
        <f t="shared" si="75"/>
        <v>0</v>
      </c>
      <c r="N337" s="32">
        <f t="shared" si="76"/>
        <v>36531767</v>
      </c>
      <c r="O337" s="37">
        <f t="shared" si="77"/>
        <v>0.73255215060832479</v>
      </c>
      <c r="P337" s="32">
        <f>SUM(P333:P336)</f>
        <v>10836888</v>
      </c>
      <c r="Q337" s="32">
        <f>SUM(Q333:Q336)</f>
        <v>55189861</v>
      </c>
      <c r="R337" s="32">
        <f>SUM(R333:R336)</f>
        <v>53524499</v>
      </c>
      <c r="S337" s="32">
        <f>SUM(S333:S336)</f>
        <v>40144385</v>
      </c>
      <c r="T337" s="37">
        <f t="shared" si="78"/>
        <v>0.75001888387596116</v>
      </c>
      <c r="U337" s="37">
        <f t="shared" si="79"/>
        <v>0.10861845208698284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6325740253</v>
      </c>
      <c r="E338" s="32">
        <f>SUM(E302,E304:E309,E311:E316,E318:E322,E324:E331,E333:E336)</f>
        <v>6290943662</v>
      </c>
      <c r="F338" s="32">
        <f>SUM(F302,F304:F309,F311:F316,F318:F322,F324:F331,F333:F336)</f>
        <v>1675381702</v>
      </c>
      <c r="G338" s="37">
        <f t="shared" si="72"/>
        <v>0.26485148535864173</v>
      </c>
      <c r="H338" s="32">
        <f>SUM(H302,H304:H309,H311:H316,H318:H322,H324:H331,H333:H336)</f>
        <v>1693090363</v>
      </c>
      <c r="I338" s="37">
        <f t="shared" si="73"/>
        <v>0.26765094602122608</v>
      </c>
      <c r="J338" s="32">
        <f>SUM(J302,J304:J309,J311:J316,J318:J322,J324:J331,J333:J336)</f>
        <v>1631475195</v>
      </c>
      <c r="K338" s="37">
        <f t="shared" si="74"/>
        <v>0.25933711739540927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4999947260</v>
      </c>
      <c r="O338" s="37">
        <f t="shared" si="77"/>
        <v>0.79478493667044381</v>
      </c>
      <c r="P338" s="32">
        <f>SUM(P302,P304:P309,P311:P316,P318:P322,P324:P331,P333:P336)</f>
        <v>1427153719</v>
      </c>
      <c r="Q338" s="32">
        <f>SUM(Q302,Q304:Q309,Q311:Q316,Q318:Q322,Q324:Q331,Q333:Q336)</f>
        <v>5588766744</v>
      </c>
      <c r="R338" s="32">
        <f>SUM(R302,R304:R309,R311:R316,R318:R322,R324:R331,R333:R336)</f>
        <v>5636101996</v>
      </c>
      <c r="S338" s="32">
        <f>SUM(S302,S304:S309,S311:S316,S318:S322,S324:S331,S333:S336)</f>
        <v>4507127747</v>
      </c>
      <c r="T338" s="37">
        <f t="shared" si="78"/>
        <v>0.7996888186549419</v>
      </c>
      <c r="U338" s="37">
        <f t="shared" si="79"/>
        <v>0.14316711176926833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33551686170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33935280371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8493683255</v>
      </c>
      <c r="G339" s="39">
        <f t="shared" si="72"/>
        <v>0.25315220260359272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8358976912</v>
      </c>
      <c r="I339" s="39">
        <f t="shared" si="73"/>
        <v>0.24913731219488217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7488700847</v>
      </c>
      <c r="K339" s="39">
        <f t="shared" si="74"/>
        <v>0.22067596805239903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24341361014</v>
      </c>
      <c r="O339" s="39">
        <f t="shared" si="77"/>
        <v>0.7172877532728843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7919829152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30290874714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30512548946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22964612756</v>
      </c>
      <c r="T339" s="39">
        <f t="shared" si="78"/>
        <v>0.75262846105194081</v>
      </c>
      <c r="U339" s="39">
        <f t="shared" si="79"/>
        <v>-5.4436566335667291E-2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787459939</v>
      </c>
      <c r="E8" s="31">
        <v>814525936</v>
      </c>
      <c r="F8" s="31">
        <v>212370874</v>
      </c>
      <c r="G8" s="36">
        <f>IF(($D8       =0),0,($F8       /$D8       ))</f>
        <v>0.26969101979929422</v>
      </c>
      <c r="H8" s="31">
        <v>209527329</v>
      </c>
      <c r="I8" s="36">
        <f>IF(($D8       =0),0,($H8       /$D8       ))</f>
        <v>0.26607998530830657</v>
      </c>
      <c r="J8" s="31">
        <v>195927014</v>
      </c>
      <c r="K8" s="36">
        <f>IF(($E8       =0),0,($J8       /$E8       ))</f>
        <v>0.24054116061934705</v>
      </c>
      <c r="L8" s="31">
        <v>0</v>
      </c>
      <c r="M8" s="36">
        <f>IF(($E8       =0),0,($L8       /$E8       ))</f>
        <v>0</v>
      </c>
      <c r="N8" s="31">
        <f>$F8       +$H8       +$J8</f>
        <v>617825217</v>
      </c>
      <c r="O8" s="36">
        <f>IF(($E8       =0),0,($N8       /$E8       ))</f>
        <v>0.75850895556995501</v>
      </c>
      <c r="P8" s="31">
        <v>187491633</v>
      </c>
      <c r="Q8" s="31">
        <v>750614832</v>
      </c>
      <c r="R8" s="31">
        <v>750614832</v>
      </c>
      <c r="S8" s="31">
        <v>592215830</v>
      </c>
      <c r="T8" s="36">
        <f>IF(($R8       =0),0,($S8       /$R8       ))</f>
        <v>0.78897432445086568</v>
      </c>
      <c r="U8" s="36">
        <f>IF(($P8       =0),0,(($J8       /$P8       )-1))</f>
        <v>4.4990706331946129E-2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592079040</v>
      </c>
      <c r="E9" s="31">
        <v>605651650</v>
      </c>
      <c r="F9" s="31">
        <v>117714256</v>
      </c>
      <c r="G9" s="36">
        <f>IF(($D9       =0),0,($F9       /$D9       ))</f>
        <v>0.19881510414555462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       +$J9</f>
        <v>117714256</v>
      </c>
      <c r="O9" s="36">
        <f>IF(($E9       =0),0,($N9       /$E9       ))</f>
        <v>0.19435967193352813</v>
      </c>
      <c r="P9" s="31">
        <v>84970872</v>
      </c>
      <c r="Q9" s="31">
        <v>503127660</v>
      </c>
      <c r="R9" s="31">
        <v>545787360</v>
      </c>
      <c r="S9" s="31">
        <v>306165553</v>
      </c>
      <c r="T9" s="36">
        <f>IF(($R9       =0),0,($S9       /$R9       ))</f>
        <v>0.56096123772452333</v>
      </c>
      <c r="U9" s="36">
        <f>IF(($P9       =0),0,(($J9       /$P9       )-1))</f>
        <v>-1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1379538979</v>
      </c>
      <c r="E10" s="32">
        <f>SUM(E8:E9)</f>
        <v>1420177586</v>
      </c>
      <c r="F10" s="32">
        <f>SUM(F8:F9)</f>
        <v>330085130</v>
      </c>
      <c r="G10" s="37">
        <f t="shared" ref="G10:G54" si="0">IF(($D10      =0),0,($F10      /$D10      ))</f>
        <v>0.2392720575675738</v>
      </c>
      <c r="H10" s="32">
        <f>SUM(H8:H9)</f>
        <v>209527329</v>
      </c>
      <c r="I10" s="37">
        <f t="shared" ref="I10:I54" si="1">IF(($D10      =0),0,($H10      /$D10      ))</f>
        <v>0.15188213757604888</v>
      </c>
      <c r="J10" s="32">
        <f>SUM(J8:J9)</f>
        <v>195927014</v>
      </c>
      <c r="K10" s="37">
        <f t="shared" ref="K10:K54" si="2">IF(($E10      =0),0,($J10      /$E10      ))</f>
        <v>0.13795951712759957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735539473</v>
      </c>
      <c r="O10" s="37">
        <f t="shared" ref="O10:O54" si="5">IF(($E10      =0),0,($N10      /$E10      ))</f>
        <v>0.51792077290255167</v>
      </c>
      <c r="P10" s="32">
        <f>SUM(P8:P9)</f>
        <v>272462505</v>
      </c>
      <c r="Q10" s="32">
        <f>SUM(Q8:Q9)</f>
        <v>1253742492</v>
      </c>
      <c r="R10" s="32">
        <f>SUM(R8:R9)</f>
        <v>1296402192</v>
      </c>
      <c r="S10" s="32">
        <f>SUM(S8:S9)</f>
        <v>898381383</v>
      </c>
      <c r="T10" s="37">
        <f t="shared" ref="T10:T54" si="6">IF(($R10      =0),0,($S10      /$R10      ))</f>
        <v>0.69298045663903041</v>
      </c>
      <c r="U10" s="37">
        <f t="shared" ref="U10:U54" si="7">IF(($P10      =0),0,(($J10      /$P10      )-1))</f>
        <v>-0.28090283835568497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50982282</v>
      </c>
      <c r="E11" s="31">
        <v>50982282</v>
      </c>
      <c r="F11" s="31">
        <v>16021273</v>
      </c>
      <c r="G11" s="36">
        <f t="shared" si="0"/>
        <v>0.3142517826094956</v>
      </c>
      <c r="H11" s="31">
        <v>5265484</v>
      </c>
      <c r="I11" s="36">
        <f t="shared" si="1"/>
        <v>0.10328066523189371</v>
      </c>
      <c r="J11" s="31">
        <v>7740479</v>
      </c>
      <c r="K11" s="36">
        <f t="shared" si="2"/>
        <v>0.15182684447118314</v>
      </c>
      <c r="L11" s="31">
        <v>0</v>
      </c>
      <c r="M11" s="36">
        <f t="shared" si="3"/>
        <v>0</v>
      </c>
      <c r="N11" s="31">
        <f t="shared" si="4"/>
        <v>29027236</v>
      </c>
      <c r="O11" s="36">
        <f t="shared" si="5"/>
        <v>0.56935929231257243</v>
      </c>
      <c r="P11" s="31">
        <v>7505022</v>
      </c>
      <c r="Q11" s="31">
        <v>48740232</v>
      </c>
      <c r="R11" s="31">
        <v>48740232</v>
      </c>
      <c r="S11" s="31">
        <v>29463637</v>
      </c>
      <c r="T11" s="36">
        <f t="shared" si="6"/>
        <v>0.60450342132142498</v>
      </c>
      <c r="U11" s="36">
        <f t="shared" si="7"/>
        <v>3.1373259132351672E-2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24451301</v>
      </c>
      <c r="E12" s="31">
        <v>25073196</v>
      </c>
      <c r="F12" s="31">
        <v>6922073</v>
      </c>
      <c r="G12" s="36">
        <f t="shared" si="0"/>
        <v>0.28309630640921724</v>
      </c>
      <c r="H12" s="31">
        <v>5574098</v>
      </c>
      <c r="I12" s="36">
        <f t="shared" si="1"/>
        <v>0.22796733801608349</v>
      </c>
      <c r="J12" s="31">
        <v>4888659</v>
      </c>
      <c r="K12" s="36">
        <f t="shared" si="2"/>
        <v>0.19497550292352039</v>
      </c>
      <c r="L12" s="31">
        <v>0</v>
      </c>
      <c r="M12" s="36">
        <f t="shared" si="3"/>
        <v>0</v>
      </c>
      <c r="N12" s="31">
        <f t="shared" si="4"/>
        <v>17384830</v>
      </c>
      <c r="O12" s="36">
        <f t="shared" si="5"/>
        <v>0.69336314365348561</v>
      </c>
      <c r="P12" s="31">
        <v>973464</v>
      </c>
      <c r="Q12" s="31">
        <v>23269472</v>
      </c>
      <c r="R12" s="31">
        <v>23269472</v>
      </c>
      <c r="S12" s="31">
        <v>9070808</v>
      </c>
      <c r="T12" s="36">
        <f t="shared" si="6"/>
        <v>0.38981580673596722</v>
      </c>
      <c r="U12" s="36">
        <f t="shared" si="7"/>
        <v>4.0219206873597795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56624586</v>
      </c>
      <c r="E13" s="31">
        <v>58448122</v>
      </c>
      <c r="F13" s="31">
        <v>16842036</v>
      </c>
      <c r="G13" s="36">
        <f t="shared" si="0"/>
        <v>0.29743327394923469</v>
      </c>
      <c r="H13" s="31">
        <v>15190813</v>
      </c>
      <c r="I13" s="36">
        <f t="shared" si="1"/>
        <v>0.26827238966480038</v>
      </c>
      <c r="J13" s="31">
        <v>30078122</v>
      </c>
      <c r="K13" s="36">
        <f t="shared" si="2"/>
        <v>0.51461229156344834</v>
      </c>
      <c r="L13" s="31">
        <v>0</v>
      </c>
      <c r="M13" s="36">
        <f t="shared" si="3"/>
        <v>0</v>
      </c>
      <c r="N13" s="31">
        <f t="shared" si="4"/>
        <v>62110971</v>
      </c>
      <c r="O13" s="36">
        <f t="shared" si="5"/>
        <v>1.062668377950621</v>
      </c>
      <c r="P13" s="31">
        <v>10708733</v>
      </c>
      <c r="Q13" s="31">
        <v>34267488</v>
      </c>
      <c r="R13" s="31">
        <v>34367572</v>
      </c>
      <c r="S13" s="31">
        <v>32896978</v>
      </c>
      <c r="T13" s="36">
        <f t="shared" si="6"/>
        <v>0.95720983722679043</v>
      </c>
      <c r="U13" s="36">
        <f t="shared" si="7"/>
        <v>1.8087470291770278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57830247</v>
      </c>
      <c r="E14" s="31">
        <v>57830247</v>
      </c>
      <c r="F14" s="31">
        <v>16078601</v>
      </c>
      <c r="G14" s="36">
        <f t="shared" si="0"/>
        <v>0.27803099301996759</v>
      </c>
      <c r="H14" s="31">
        <v>13771597</v>
      </c>
      <c r="I14" s="36">
        <f t="shared" si="1"/>
        <v>0.23813830502920039</v>
      </c>
      <c r="J14" s="31">
        <v>12907110</v>
      </c>
      <c r="K14" s="36">
        <f t="shared" si="2"/>
        <v>0.22318960525968357</v>
      </c>
      <c r="L14" s="31">
        <v>0</v>
      </c>
      <c r="M14" s="36">
        <f t="shared" si="3"/>
        <v>0</v>
      </c>
      <c r="N14" s="31">
        <f t="shared" si="4"/>
        <v>42757308</v>
      </c>
      <c r="O14" s="36">
        <f t="shared" si="5"/>
        <v>0.73935890330885146</v>
      </c>
      <c r="P14" s="31">
        <v>13796231</v>
      </c>
      <c r="Q14" s="31">
        <v>54016976</v>
      </c>
      <c r="R14" s="31">
        <v>54016976</v>
      </c>
      <c r="S14" s="31">
        <v>45506813</v>
      </c>
      <c r="T14" s="36">
        <f t="shared" si="6"/>
        <v>0.84245391670944336</v>
      </c>
      <c r="U14" s="36">
        <f t="shared" si="7"/>
        <v>-6.4446659381101945E-2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29883391</v>
      </c>
      <c r="E15" s="31">
        <v>29883391</v>
      </c>
      <c r="F15" s="31">
        <v>12270104</v>
      </c>
      <c r="G15" s="36">
        <f t="shared" si="0"/>
        <v>0.41059945305403928</v>
      </c>
      <c r="H15" s="31">
        <v>9659219</v>
      </c>
      <c r="I15" s="36">
        <f t="shared" si="1"/>
        <v>0.3232303522716013</v>
      </c>
      <c r="J15" s="31">
        <v>7130174</v>
      </c>
      <c r="K15" s="36">
        <f t="shared" si="2"/>
        <v>0.23859989651107533</v>
      </c>
      <c r="L15" s="31">
        <v>0</v>
      </c>
      <c r="M15" s="36">
        <f t="shared" si="3"/>
        <v>0</v>
      </c>
      <c r="N15" s="31">
        <f t="shared" si="4"/>
        <v>29059497</v>
      </c>
      <c r="O15" s="36">
        <f t="shared" si="5"/>
        <v>0.97242970183671595</v>
      </c>
      <c r="P15" s="31">
        <v>2588163</v>
      </c>
      <c r="Q15" s="31">
        <v>31180703</v>
      </c>
      <c r="R15" s="31">
        <v>31569741</v>
      </c>
      <c r="S15" s="31">
        <v>15782945</v>
      </c>
      <c r="T15" s="36">
        <f t="shared" si="6"/>
        <v>0.49993900805204577</v>
      </c>
      <c r="U15" s="36">
        <f t="shared" si="7"/>
        <v>1.754916904383534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83619357</v>
      </c>
      <c r="E16" s="31">
        <v>78516506</v>
      </c>
      <c r="F16" s="31">
        <v>22960682</v>
      </c>
      <c r="G16" s="36">
        <f t="shared" si="0"/>
        <v>0.27458572779984425</v>
      </c>
      <c r="H16" s="31">
        <v>13570459</v>
      </c>
      <c r="I16" s="36">
        <f t="shared" si="1"/>
        <v>0.16228848781987165</v>
      </c>
      <c r="J16" s="31">
        <v>20824313</v>
      </c>
      <c r="K16" s="36">
        <f t="shared" si="2"/>
        <v>0.26522210501827476</v>
      </c>
      <c r="L16" s="31">
        <v>0</v>
      </c>
      <c r="M16" s="36">
        <f t="shared" si="3"/>
        <v>0</v>
      </c>
      <c r="N16" s="31">
        <f t="shared" si="4"/>
        <v>57355454</v>
      </c>
      <c r="O16" s="36">
        <f t="shared" si="5"/>
        <v>0.73048912798030008</v>
      </c>
      <c r="P16" s="31">
        <v>9356478</v>
      </c>
      <c r="Q16" s="31">
        <v>81706720</v>
      </c>
      <c r="R16" s="31">
        <v>78515949</v>
      </c>
      <c r="S16" s="31">
        <v>56351489</v>
      </c>
      <c r="T16" s="36">
        <f t="shared" si="6"/>
        <v>0.71770754499827805</v>
      </c>
      <c r="U16" s="36">
        <f t="shared" si="7"/>
        <v>1.2256572398289185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13237190</v>
      </c>
      <c r="E17" s="31">
        <v>10237190</v>
      </c>
      <c r="F17" s="31">
        <v>2527385</v>
      </c>
      <c r="G17" s="36">
        <f t="shared" si="0"/>
        <v>0.19093062802603875</v>
      </c>
      <c r="H17" s="31">
        <v>2614446</v>
      </c>
      <c r="I17" s="36">
        <f t="shared" si="1"/>
        <v>0.19750762812953504</v>
      </c>
      <c r="J17" s="31">
        <v>2652623</v>
      </c>
      <c r="K17" s="36">
        <f t="shared" si="2"/>
        <v>0.25911632000578283</v>
      </c>
      <c r="L17" s="31">
        <v>0</v>
      </c>
      <c r="M17" s="36">
        <f t="shared" si="3"/>
        <v>0</v>
      </c>
      <c r="N17" s="31">
        <f t="shared" si="4"/>
        <v>7794454</v>
      </c>
      <c r="O17" s="36">
        <f t="shared" si="5"/>
        <v>0.76138608348580028</v>
      </c>
      <c r="P17" s="31">
        <v>2753517</v>
      </c>
      <c r="Q17" s="31">
        <v>11683315</v>
      </c>
      <c r="R17" s="31">
        <v>12823416</v>
      </c>
      <c r="S17" s="31">
        <v>8354970</v>
      </c>
      <c r="T17" s="36">
        <f t="shared" si="6"/>
        <v>0.65154012004289652</v>
      </c>
      <c r="U17" s="36">
        <f t="shared" si="7"/>
        <v>-3.6641865657629835E-2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316628354</v>
      </c>
      <c r="E19" s="32">
        <f>SUM(E11:E18)</f>
        <v>310970934</v>
      </c>
      <c r="F19" s="32">
        <f>SUM(F11:F18)</f>
        <v>93622154</v>
      </c>
      <c r="G19" s="37">
        <f t="shared" si="0"/>
        <v>0.29568468147991572</v>
      </c>
      <c r="H19" s="32">
        <f>SUM(H11:H18)</f>
        <v>65646116</v>
      </c>
      <c r="I19" s="37">
        <f t="shared" si="1"/>
        <v>0.20732860835324937</v>
      </c>
      <c r="J19" s="32">
        <f>SUM(J11:J18)</f>
        <v>86221480</v>
      </c>
      <c r="K19" s="37">
        <f t="shared" si="2"/>
        <v>0.27726539870121752</v>
      </c>
      <c r="L19" s="32">
        <f>SUM(L11:L18)</f>
        <v>0</v>
      </c>
      <c r="M19" s="37">
        <f t="shared" si="3"/>
        <v>0</v>
      </c>
      <c r="N19" s="32">
        <f t="shared" si="4"/>
        <v>245489750</v>
      </c>
      <c r="O19" s="37">
        <f t="shared" si="5"/>
        <v>0.78942988928991031</v>
      </c>
      <c r="P19" s="32">
        <f>SUM(P11:P18)</f>
        <v>47681608</v>
      </c>
      <c r="Q19" s="32">
        <f>SUM(Q11:Q18)</f>
        <v>284864906</v>
      </c>
      <c r="R19" s="32">
        <f>SUM(R11:R18)</f>
        <v>283303358</v>
      </c>
      <c r="S19" s="32">
        <f>SUM(S11:S18)</f>
        <v>197427640</v>
      </c>
      <c r="T19" s="37">
        <f t="shared" si="6"/>
        <v>0.69687716161839497</v>
      </c>
      <c r="U19" s="37">
        <f t="shared" si="7"/>
        <v>0.80827542561064636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500000</v>
      </c>
      <c r="E20" s="31">
        <v>500000</v>
      </c>
      <c r="F20" s="31">
        <v>1087313</v>
      </c>
      <c r="G20" s="36">
        <f t="shared" si="0"/>
        <v>2.1746259999999999</v>
      </c>
      <c r="H20" s="31">
        <v>971178</v>
      </c>
      <c r="I20" s="36">
        <f t="shared" si="1"/>
        <v>1.942356</v>
      </c>
      <c r="J20" s="31">
        <v>643276</v>
      </c>
      <c r="K20" s="36">
        <f t="shared" si="2"/>
        <v>1.2865519999999999</v>
      </c>
      <c r="L20" s="31">
        <v>0</v>
      </c>
      <c r="M20" s="36">
        <f t="shared" si="3"/>
        <v>0</v>
      </c>
      <c r="N20" s="31">
        <f t="shared" si="4"/>
        <v>2701767</v>
      </c>
      <c r="O20" s="36">
        <f t="shared" si="5"/>
        <v>5.4035339999999996</v>
      </c>
      <c r="P20" s="31">
        <v>956156</v>
      </c>
      <c r="Q20" s="31">
        <v>500000</v>
      </c>
      <c r="R20" s="31">
        <v>500000</v>
      </c>
      <c r="S20" s="31">
        <v>2230032</v>
      </c>
      <c r="T20" s="36">
        <f t="shared" si="6"/>
        <v>4.460064</v>
      </c>
      <c r="U20" s="36">
        <f t="shared" si="7"/>
        <v>-0.32722693786369583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5868619</v>
      </c>
      <c r="E22" s="31">
        <v>5868620</v>
      </c>
      <c r="F22" s="31">
        <v>1664693</v>
      </c>
      <c r="G22" s="36">
        <f t="shared" si="0"/>
        <v>0.28366009107082946</v>
      </c>
      <c r="H22" s="31">
        <v>1896809</v>
      </c>
      <c r="I22" s="36">
        <f t="shared" si="1"/>
        <v>0.32321215604557052</v>
      </c>
      <c r="J22" s="31">
        <v>1872583</v>
      </c>
      <c r="K22" s="36">
        <f t="shared" si="2"/>
        <v>0.31908404360820775</v>
      </c>
      <c r="L22" s="31">
        <v>0</v>
      </c>
      <c r="M22" s="36">
        <f t="shared" si="3"/>
        <v>0</v>
      </c>
      <c r="N22" s="31">
        <f t="shared" si="4"/>
        <v>5434085</v>
      </c>
      <c r="O22" s="36">
        <f t="shared" si="5"/>
        <v>0.92595618731490537</v>
      </c>
      <c r="P22" s="31">
        <v>1657579</v>
      </c>
      <c r="Q22" s="31">
        <v>10355619</v>
      </c>
      <c r="R22" s="31">
        <v>10355619</v>
      </c>
      <c r="S22" s="31">
        <v>4036720</v>
      </c>
      <c r="T22" s="36">
        <f t="shared" si="6"/>
        <v>0.38980962895602861</v>
      </c>
      <c r="U22" s="36">
        <f t="shared" si="7"/>
        <v>0.12970965486411212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21438067</v>
      </c>
      <c r="E23" s="31">
        <v>16811387</v>
      </c>
      <c r="F23" s="31">
        <v>2639926</v>
      </c>
      <c r="G23" s="36">
        <f t="shared" si="0"/>
        <v>0.12314197917190949</v>
      </c>
      <c r="H23" s="31">
        <v>4075092</v>
      </c>
      <c r="I23" s="36">
        <f t="shared" si="1"/>
        <v>0.19008672750206443</v>
      </c>
      <c r="J23" s="31">
        <v>4021122</v>
      </c>
      <c r="K23" s="36">
        <f t="shared" si="2"/>
        <v>0.23919037733174545</v>
      </c>
      <c r="L23" s="31">
        <v>0</v>
      </c>
      <c r="M23" s="36">
        <f t="shared" si="3"/>
        <v>0</v>
      </c>
      <c r="N23" s="31">
        <f t="shared" si="4"/>
        <v>10736140</v>
      </c>
      <c r="O23" s="36">
        <f t="shared" si="5"/>
        <v>0.63862309516757898</v>
      </c>
      <c r="P23" s="31">
        <v>2921233</v>
      </c>
      <c r="Q23" s="31">
        <v>20247190</v>
      </c>
      <c r="R23" s="31">
        <v>13469360</v>
      </c>
      <c r="S23" s="31">
        <v>8806040</v>
      </c>
      <c r="T23" s="36">
        <f t="shared" si="6"/>
        <v>0.65378310476518553</v>
      </c>
      <c r="U23" s="36">
        <f t="shared" si="7"/>
        <v>0.37651532760310458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1731086</v>
      </c>
      <c r="E24" s="31">
        <v>2020000</v>
      </c>
      <c r="F24" s="31">
        <v>639066</v>
      </c>
      <c r="G24" s="36">
        <f t="shared" si="0"/>
        <v>0.36917056691579736</v>
      </c>
      <c r="H24" s="31">
        <v>468286</v>
      </c>
      <c r="I24" s="36">
        <f t="shared" si="1"/>
        <v>0.27051573405365187</v>
      </c>
      <c r="J24" s="31">
        <v>470025</v>
      </c>
      <c r="K24" s="36">
        <f t="shared" si="2"/>
        <v>0.23268564356435645</v>
      </c>
      <c r="L24" s="31">
        <v>0</v>
      </c>
      <c r="M24" s="36">
        <f t="shared" si="3"/>
        <v>0</v>
      </c>
      <c r="N24" s="31">
        <f t="shared" si="4"/>
        <v>1577377</v>
      </c>
      <c r="O24" s="36">
        <f t="shared" si="5"/>
        <v>0.78087970297029707</v>
      </c>
      <c r="P24" s="31">
        <v>447051</v>
      </c>
      <c r="Q24" s="31">
        <v>1659718</v>
      </c>
      <c r="R24" s="31">
        <v>1659718</v>
      </c>
      <c r="S24" s="31">
        <v>1504789</v>
      </c>
      <c r="T24" s="36">
        <f t="shared" si="6"/>
        <v>0.90665341943631383</v>
      </c>
      <c r="U24" s="36">
        <f t="shared" si="7"/>
        <v>5.139010985323833E-2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62728172</v>
      </c>
      <c r="E25" s="31">
        <v>62957644</v>
      </c>
      <c r="F25" s="31">
        <v>16563025</v>
      </c>
      <c r="G25" s="36">
        <f t="shared" si="0"/>
        <v>0.26404443923537257</v>
      </c>
      <c r="H25" s="31">
        <v>15988277</v>
      </c>
      <c r="I25" s="36">
        <f t="shared" si="1"/>
        <v>0.2548819213159918</v>
      </c>
      <c r="J25" s="31">
        <v>16827147</v>
      </c>
      <c r="K25" s="36">
        <f t="shared" si="2"/>
        <v>0.26727726660165363</v>
      </c>
      <c r="L25" s="31">
        <v>0</v>
      </c>
      <c r="M25" s="36">
        <f t="shared" si="3"/>
        <v>0</v>
      </c>
      <c r="N25" s="31">
        <f t="shared" si="4"/>
        <v>49378449</v>
      </c>
      <c r="O25" s="36">
        <f t="shared" si="5"/>
        <v>0.78431221155607411</v>
      </c>
      <c r="P25" s="31">
        <v>15690079</v>
      </c>
      <c r="Q25" s="31">
        <v>56415170</v>
      </c>
      <c r="R25" s="31">
        <v>65330772</v>
      </c>
      <c r="S25" s="31">
        <v>46493448</v>
      </c>
      <c r="T25" s="36">
        <f t="shared" si="6"/>
        <v>0.71166230823049204</v>
      </c>
      <c r="U25" s="36">
        <f t="shared" si="7"/>
        <v>7.2470508274687484E-2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81316</v>
      </c>
      <c r="Q26" s="31">
        <v>0</v>
      </c>
      <c r="R26" s="31">
        <v>0</v>
      </c>
      <c r="S26" s="31">
        <v>180223</v>
      </c>
      <c r="T26" s="36">
        <f t="shared" si="6"/>
        <v>0</v>
      </c>
      <c r="U26" s="36">
        <f t="shared" si="7"/>
        <v>-1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92265944</v>
      </c>
      <c r="E27" s="32">
        <f>SUM(E20:E26)</f>
        <v>88157651</v>
      </c>
      <c r="F27" s="32">
        <f>SUM(F20:F26)</f>
        <v>22594023</v>
      </c>
      <c r="G27" s="37">
        <f t="shared" si="0"/>
        <v>0.24487933489305652</v>
      </c>
      <c r="H27" s="32">
        <f>SUM(H20:H26)</f>
        <v>23399642</v>
      </c>
      <c r="I27" s="37">
        <f t="shared" si="1"/>
        <v>0.25361082307899002</v>
      </c>
      <c r="J27" s="32">
        <f>SUM(J20:J26)</f>
        <v>23834153</v>
      </c>
      <c r="K27" s="37">
        <f t="shared" si="2"/>
        <v>0.27035830389809273</v>
      </c>
      <c r="L27" s="32">
        <f>SUM(L20:L26)</f>
        <v>0</v>
      </c>
      <c r="M27" s="37">
        <f t="shared" si="3"/>
        <v>0</v>
      </c>
      <c r="N27" s="32">
        <f t="shared" si="4"/>
        <v>69827818</v>
      </c>
      <c r="O27" s="37">
        <f t="shared" si="5"/>
        <v>0.79207893141345154</v>
      </c>
      <c r="P27" s="32">
        <f>SUM(P20:P26)</f>
        <v>21753414</v>
      </c>
      <c r="Q27" s="32">
        <f>SUM(Q20:Q26)</f>
        <v>89177697</v>
      </c>
      <c r="R27" s="32">
        <f>SUM(R20:R26)</f>
        <v>91315469</v>
      </c>
      <c r="S27" s="32">
        <f>SUM(S20:S26)</f>
        <v>63251252</v>
      </c>
      <c r="T27" s="37">
        <f t="shared" si="6"/>
        <v>0.69266743841615708</v>
      </c>
      <c r="U27" s="37">
        <f t="shared" si="7"/>
        <v>9.5651146987778546E-2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50240865</v>
      </c>
      <c r="E28" s="31">
        <v>50240865</v>
      </c>
      <c r="F28" s="31">
        <v>11982911</v>
      </c>
      <c r="G28" s="36">
        <f t="shared" si="0"/>
        <v>0.23850924939289958</v>
      </c>
      <c r="H28" s="31">
        <v>9747676</v>
      </c>
      <c r="I28" s="36">
        <f t="shared" si="1"/>
        <v>0.19401887288365754</v>
      </c>
      <c r="J28" s="31">
        <v>9716870</v>
      </c>
      <c r="K28" s="36">
        <f t="shared" si="2"/>
        <v>0.19340570668916629</v>
      </c>
      <c r="L28" s="31">
        <v>0</v>
      </c>
      <c r="M28" s="36">
        <f t="shared" si="3"/>
        <v>0</v>
      </c>
      <c r="N28" s="31">
        <f t="shared" si="4"/>
        <v>31447457</v>
      </c>
      <c r="O28" s="36">
        <f t="shared" si="5"/>
        <v>0.62593382896572347</v>
      </c>
      <c r="P28" s="31">
        <v>9264547</v>
      </c>
      <c r="Q28" s="31">
        <v>43243446</v>
      </c>
      <c r="R28" s="31">
        <v>45849245</v>
      </c>
      <c r="S28" s="31">
        <v>28491860</v>
      </c>
      <c r="T28" s="36">
        <f t="shared" si="6"/>
        <v>0.62142484570901879</v>
      </c>
      <c r="U28" s="36">
        <f t="shared" si="7"/>
        <v>4.8823002355107059E-2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2065613</v>
      </c>
      <c r="E29" s="31">
        <v>2065613</v>
      </c>
      <c r="F29" s="31">
        <v>394689</v>
      </c>
      <c r="G29" s="36">
        <f t="shared" si="0"/>
        <v>0.19107596631121124</v>
      </c>
      <c r="H29" s="31">
        <v>393993</v>
      </c>
      <c r="I29" s="36">
        <f t="shared" si="1"/>
        <v>0.19073902032955833</v>
      </c>
      <c r="J29" s="31">
        <v>393993</v>
      </c>
      <c r="K29" s="36">
        <f t="shared" si="2"/>
        <v>0.19073902032955833</v>
      </c>
      <c r="L29" s="31">
        <v>0</v>
      </c>
      <c r="M29" s="36">
        <f t="shared" si="3"/>
        <v>0</v>
      </c>
      <c r="N29" s="31">
        <f t="shared" si="4"/>
        <v>1182675</v>
      </c>
      <c r="O29" s="36">
        <f t="shared" si="5"/>
        <v>0.57255400697032799</v>
      </c>
      <c r="P29" s="31">
        <v>379652</v>
      </c>
      <c r="Q29" s="31">
        <v>3692557</v>
      </c>
      <c r="R29" s="31">
        <v>3692557</v>
      </c>
      <c r="S29" s="31">
        <v>1139612</v>
      </c>
      <c r="T29" s="36">
        <f t="shared" si="6"/>
        <v>0.30862407811172582</v>
      </c>
      <c r="U29" s="36">
        <f t="shared" si="7"/>
        <v>3.777406677694306E-2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12000001</v>
      </c>
      <c r="E30" s="31">
        <v>12100000</v>
      </c>
      <c r="F30" s="31">
        <v>4343671</v>
      </c>
      <c r="G30" s="36">
        <f t="shared" si="0"/>
        <v>0.36197255316895388</v>
      </c>
      <c r="H30" s="31">
        <v>4313536</v>
      </c>
      <c r="I30" s="36">
        <f t="shared" si="1"/>
        <v>0.35946130337822474</v>
      </c>
      <c r="J30" s="31">
        <v>4322093</v>
      </c>
      <c r="K30" s="36">
        <f t="shared" si="2"/>
        <v>0.35719776859504132</v>
      </c>
      <c r="L30" s="31">
        <v>0</v>
      </c>
      <c r="M30" s="36">
        <f t="shared" si="3"/>
        <v>0</v>
      </c>
      <c r="N30" s="31">
        <f t="shared" si="4"/>
        <v>12979300</v>
      </c>
      <c r="O30" s="36">
        <f t="shared" si="5"/>
        <v>1.0726694214876034</v>
      </c>
      <c r="P30" s="31">
        <v>4180908</v>
      </c>
      <c r="Q30" s="31">
        <v>6000000</v>
      </c>
      <c r="R30" s="31">
        <v>11000000</v>
      </c>
      <c r="S30" s="31">
        <v>12475720</v>
      </c>
      <c r="T30" s="36">
        <f t="shared" si="6"/>
        <v>1.1341563636363636</v>
      </c>
      <c r="U30" s="36">
        <f t="shared" si="7"/>
        <v>3.3768980326761566E-2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26436687</v>
      </c>
      <c r="E31" s="31">
        <v>26556759</v>
      </c>
      <c r="F31" s="31">
        <v>844595</v>
      </c>
      <c r="G31" s="36">
        <f t="shared" si="0"/>
        <v>3.1947838244633299E-2</v>
      </c>
      <c r="H31" s="31">
        <v>911143</v>
      </c>
      <c r="I31" s="36">
        <f t="shared" si="1"/>
        <v>3.4465097687921331E-2</v>
      </c>
      <c r="J31" s="31">
        <v>932819</v>
      </c>
      <c r="K31" s="36">
        <f t="shared" si="2"/>
        <v>3.5125483497440331E-2</v>
      </c>
      <c r="L31" s="31">
        <v>0</v>
      </c>
      <c r="M31" s="36">
        <f t="shared" si="3"/>
        <v>0</v>
      </c>
      <c r="N31" s="31">
        <f t="shared" si="4"/>
        <v>2688557</v>
      </c>
      <c r="O31" s="36">
        <f t="shared" si="5"/>
        <v>0.10123814430819665</v>
      </c>
      <c r="P31" s="31">
        <v>795974</v>
      </c>
      <c r="Q31" s="31">
        <v>46000942</v>
      </c>
      <c r="R31" s="31">
        <v>46122913</v>
      </c>
      <c r="S31" s="31">
        <v>2004857</v>
      </c>
      <c r="T31" s="36">
        <f t="shared" si="6"/>
        <v>4.3467701183574417E-2</v>
      </c>
      <c r="U31" s="36">
        <f t="shared" si="7"/>
        <v>0.17192144467030324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14909331</v>
      </c>
      <c r="E32" s="31">
        <v>16010116</v>
      </c>
      <c r="F32" s="31">
        <v>5529411</v>
      </c>
      <c r="G32" s="36">
        <f t="shared" si="0"/>
        <v>0.37086915569853535</v>
      </c>
      <c r="H32" s="31">
        <v>3646298</v>
      </c>
      <c r="I32" s="36">
        <f t="shared" si="1"/>
        <v>0.24456482990417208</v>
      </c>
      <c r="J32" s="31">
        <v>4835051</v>
      </c>
      <c r="K32" s="36">
        <f t="shared" si="2"/>
        <v>0.30199974815922631</v>
      </c>
      <c r="L32" s="31">
        <v>0</v>
      </c>
      <c r="M32" s="36">
        <f t="shared" si="3"/>
        <v>0</v>
      </c>
      <c r="N32" s="31">
        <f t="shared" si="4"/>
        <v>14010760</v>
      </c>
      <c r="O32" s="36">
        <f t="shared" si="5"/>
        <v>0.87511920588208103</v>
      </c>
      <c r="P32" s="31">
        <v>3045324</v>
      </c>
      <c r="Q32" s="31">
        <v>5966838</v>
      </c>
      <c r="R32" s="31">
        <v>14294683</v>
      </c>
      <c r="S32" s="31">
        <v>17024821</v>
      </c>
      <c r="T32" s="36">
        <f t="shared" si="6"/>
        <v>1.190989754722088</v>
      </c>
      <c r="U32" s="36">
        <f t="shared" si="7"/>
        <v>0.58769674425447005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193204260</v>
      </c>
      <c r="E33" s="31">
        <v>182274584</v>
      </c>
      <c r="F33" s="31">
        <v>38008066</v>
      </c>
      <c r="G33" s="36">
        <f t="shared" si="0"/>
        <v>0.1967247823624593</v>
      </c>
      <c r="H33" s="31">
        <v>38385540</v>
      </c>
      <c r="I33" s="36">
        <f t="shared" si="1"/>
        <v>0.19867853845458688</v>
      </c>
      <c r="J33" s="31">
        <v>46670752</v>
      </c>
      <c r="K33" s="36">
        <f t="shared" si="2"/>
        <v>0.25604640524100714</v>
      </c>
      <c r="L33" s="31">
        <v>0</v>
      </c>
      <c r="M33" s="36">
        <f t="shared" si="3"/>
        <v>0</v>
      </c>
      <c r="N33" s="31">
        <f t="shared" si="4"/>
        <v>123064358</v>
      </c>
      <c r="O33" s="36">
        <f t="shared" si="5"/>
        <v>0.67515917633365718</v>
      </c>
      <c r="P33" s="31">
        <v>47211779</v>
      </c>
      <c r="Q33" s="31">
        <v>116751294</v>
      </c>
      <c r="R33" s="31">
        <v>153905813</v>
      </c>
      <c r="S33" s="31">
        <v>120950439</v>
      </c>
      <c r="T33" s="36">
        <f t="shared" si="6"/>
        <v>0.78587310409126654</v>
      </c>
      <c r="U33" s="36">
        <f t="shared" si="7"/>
        <v>-1.1459576645057146E-2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298856757</v>
      </c>
      <c r="E35" s="32">
        <f>SUM(E28:E34)</f>
        <v>289247937</v>
      </c>
      <c r="F35" s="32">
        <f>SUM(F28:F34)</f>
        <v>61103343</v>
      </c>
      <c r="G35" s="37">
        <f t="shared" si="0"/>
        <v>0.2044569566148374</v>
      </c>
      <c r="H35" s="32">
        <f>SUM(H28:H34)</f>
        <v>57398186</v>
      </c>
      <c r="I35" s="37">
        <f t="shared" si="1"/>
        <v>0.19205918773989775</v>
      </c>
      <c r="J35" s="32">
        <f>SUM(J28:J34)</f>
        <v>66871578</v>
      </c>
      <c r="K35" s="37">
        <f t="shared" si="2"/>
        <v>0.23119120120120337</v>
      </c>
      <c r="L35" s="32">
        <f>SUM(L28:L34)</f>
        <v>0</v>
      </c>
      <c r="M35" s="37">
        <f t="shared" si="3"/>
        <v>0</v>
      </c>
      <c r="N35" s="32">
        <f t="shared" si="4"/>
        <v>185373107</v>
      </c>
      <c r="O35" s="37">
        <f t="shared" si="5"/>
        <v>0.64087961671443139</v>
      </c>
      <c r="P35" s="32">
        <f>SUM(P28:P34)</f>
        <v>64878184</v>
      </c>
      <c r="Q35" s="32">
        <f>SUM(Q28:Q34)</f>
        <v>221655077</v>
      </c>
      <c r="R35" s="32">
        <f>SUM(R28:R34)</f>
        <v>274865211</v>
      </c>
      <c r="S35" s="32">
        <f>SUM(S28:S34)</f>
        <v>182087309</v>
      </c>
      <c r="T35" s="37">
        <f t="shared" si="6"/>
        <v>0.6624603686204581</v>
      </c>
      <c r="U35" s="37">
        <f t="shared" si="7"/>
        <v>3.0725181826914305E-2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8020584</v>
      </c>
      <c r="E36" s="31">
        <v>8020584</v>
      </c>
      <c r="F36" s="31">
        <v>1828553</v>
      </c>
      <c r="G36" s="36">
        <f t="shared" si="0"/>
        <v>0.22798252596070312</v>
      </c>
      <c r="H36" s="31">
        <v>1915305</v>
      </c>
      <c r="I36" s="36">
        <f t="shared" si="1"/>
        <v>0.23879869595530701</v>
      </c>
      <c r="J36" s="31">
        <v>1902433</v>
      </c>
      <c r="K36" s="36">
        <f t="shared" si="2"/>
        <v>0.23719382528753516</v>
      </c>
      <c r="L36" s="31">
        <v>0</v>
      </c>
      <c r="M36" s="36">
        <f t="shared" si="3"/>
        <v>0</v>
      </c>
      <c r="N36" s="31">
        <f t="shared" si="4"/>
        <v>5646291</v>
      </c>
      <c r="O36" s="36">
        <f t="shared" si="5"/>
        <v>0.70397504720354531</v>
      </c>
      <c r="P36" s="31">
        <v>1841381</v>
      </c>
      <c r="Q36" s="31">
        <v>7682542</v>
      </c>
      <c r="R36" s="31">
        <v>7682542</v>
      </c>
      <c r="S36" s="31">
        <v>5515073</v>
      </c>
      <c r="T36" s="36">
        <f t="shared" si="6"/>
        <v>0.71787085576622944</v>
      </c>
      <c r="U36" s="36">
        <f t="shared" si="7"/>
        <v>3.3155550100712361E-2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51452763</v>
      </c>
      <c r="E37" s="31">
        <v>53372001</v>
      </c>
      <c r="F37" s="31">
        <v>3750485</v>
      </c>
      <c r="G37" s="36">
        <f t="shared" si="0"/>
        <v>7.2891809522454609E-2</v>
      </c>
      <c r="H37" s="31">
        <v>3905859</v>
      </c>
      <c r="I37" s="36">
        <f t="shared" si="1"/>
        <v>7.591155017272834E-2</v>
      </c>
      <c r="J37" s="31">
        <v>2631945</v>
      </c>
      <c r="K37" s="36">
        <f t="shared" si="2"/>
        <v>4.9313215743962829E-2</v>
      </c>
      <c r="L37" s="31">
        <v>0</v>
      </c>
      <c r="M37" s="36">
        <f t="shared" si="3"/>
        <v>0</v>
      </c>
      <c r="N37" s="31">
        <f t="shared" si="4"/>
        <v>10288289</v>
      </c>
      <c r="O37" s="36">
        <f t="shared" si="5"/>
        <v>0.19276566003212059</v>
      </c>
      <c r="P37" s="31">
        <v>8085829</v>
      </c>
      <c r="Q37" s="31">
        <v>53875164</v>
      </c>
      <c r="R37" s="31">
        <v>52115829</v>
      </c>
      <c r="S37" s="31">
        <v>14237203</v>
      </c>
      <c r="T37" s="36">
        <f t="shared" si="6"/>
        <v>0.27318385360424757</v>
      </c>
      <c r="U37" s="36">
        <f t="shared" si="7"/>
        <v>-0.67449905260178022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78161509</v>
      </c>
      <c r="E38" s="31">
        <v>78161509</v>
      </c>
      <c r="F38" s="31">
        <v>19110869</v>
      </c>
      <c r="G38" s="36">
        <f t="shared" si="0"/>
        <v>0.24450486236134464</v>
      </c>
      <c r="H38" s="31">
        <v>17479395</v>
      </c>
      <c r="I38" s="36">
        <f t="shared" si="1"/>
        <v>0.2236317494842634</v>
      </c>
      <c r="J38" s="31">
        <v>10269599</v>
      </c>
      <c r="K38" s="36">
        <f t="shared" si="2"/>
        <v>0.13138946690499539</v>
      </c>
      <c r="L38" s="31">
        <v>0</v>
      </c>
      <c r="M38" s="36">
        <f t="shared" si="3"/>
        <v>0</v>
      </c>
      <c r="N38" s="31">
        <f t="shared" si="4"/>
        <v>46859863</v>
      </c>
      <c r="O38" s="36">
        <f t="shared" si="5"/>
        <v>0.59952607875060349</v>
      </c>
      <c r="P38" s="31">
        <v>8421391</v>
      </c>
      <c r="Q38" s="31">
        <v>52977136</v>
      </c>
      <c r="R38" s="31">
        <v>60834540</v>
      </c>
      <c r="S38" s="31">
        <v>25698338</v>
      </c>
      <c r="T38" s="36">
        <f t="shared" si="6"/>
        <v>0.4224300537161948</v>
      </c>
      <c r="U38" s="36">
        <f t="shared" si="7"/>
        <v>0.21946588158654556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137634856</v>
      </c>
      <c r="E40" s="32">
        <f>SUM(E36:E39)</f>
        <v>139554094</v>
      </c>
      <c r="F40" s="32">
        <f>SUM(F36:F39)</f>
        <v>24689907</v>
      </c>
      <c r="G40" s="37">
        <f t="shared" si="0"/>
        <v>0.17938702242693522</v>
      </c>
      <c r="H40" s="32">
        <f>SUM(H36:H39)</f>
        <v>23300559</v>
      </c>
      <c r="I40" s="37">
        <f t="shared" si="1"/>
        <v>0.1692925736777027</v>
      </c>
      <c r="J40" s="32">
        <f>SUM(J36:J39)</f>
        <v>14803977</v>
      </c>
      <c r="K40" s="37">
        <f t="shared" si="2"/>
        <v>0.10608056399979209</v>
      </c>
      <c r="L40" s="32">
        <f>SUM(L36:L39)</f>
        <v>0</v>
      </c>
      <c r="M40" s="37">
        <f t="shared" si="3"/>
        <v>0</v>
      </c>
      <c r="N40" s="32">
        <f t="shared" si="4"/>
        <v>62794443</v>
      </c>
      <c r="O40" s="37">
        <f t="shared" si="5"/>
        <v>0.4499648931832842</v>
      </c>
      <c r="P40" s="32">
        <f>SUM(P36:P39)</f>
        <v>18348601</v>
      </c>
      <c r="Q40" s="32">
        <f>SUM(Q36:Q39)</f>
        <v>114534842</v>
      </c>
      <c r="R40" s="32">
        <f>SUM(R36:R39)</f>
        <v>120632911</v>
      </c>
      <c r="S40" s="32">
        <f>SUM(S36:S39)</f>
        <v>45450614</v>
      </c>
      <c r="T40" s="37">
        <f t="shared" si="6"/>
        <v>0.37676794519200485</v>
      </c>
      <c r="U40" s="37">
        <f t="shared" si="7"/>
        <v>-0.19318224860849065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10823088</v>
      </c>
      <c r="E41" s="31">
        <v>11593749</v>
      </c>
      <c r="F41" s="31">
        <v>2811071</v>
      </c>
      <c r="G41" s="36">
        <f t="shared" si="0"/>
        <v>0.25972910873495625</v>
      </c>
      <c r="H41" s="31">
        <v>2591698</v>
      </c>
      <c r="I41" s="36">
        <f t="shared" si="1"/>
        <v>0.23946012450420803</v>
      </c>
      <c r="J41" s="31">
        <v>3297261</v>
      </c>
      <c r="K41" s="36">
        <f t="shared" si="2"/>
        <v>0.28439989515039527</v>
      </c>
      <c r="L41" s="31">
        <v>0</v>
      </c>
      <c r="M41" s="36">
        <f t="shared" si="3"/>
        <v>0</v>
      </c>
      <c r="N41" s="31">
        <f t="shared" si="4"/>
        <v>8700030</v>
      </c>
      <c r="O41" s="36">
        <f t="shared" si="5"/>
        <v>0.75040696499467086</v>
      </c>
      <c r="P41" s="31">
        <v>2424522</v>
      </c>
      <c r="Q41" s="31">
        <v>11303808</v>
      </c>
      <c r="R41" s="31">
        <v>10803808</v>
      </c>
      <c r="S41" s="31">
        <v>7211557</v>
      </c>
      <c r="T41" s="36">
        <f t="shared" si="6"/>
        <v>0.66750140320894258</v>
      </c>
      <c r="U41" s="36">
        <f t="shared" si="7"/>
        <v>0.35996332472957548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1585360</v>
      </c>
      <c r="E42" s="31">
        <v>1585360</v>
      </c>
      <c r="F42" s="31">
        <v>294128</v>
      </c>
      <c r="G42" s="36">
        <f t="shared" si="0"/>
        <v>0.18552757733259323</v>
      </c>
      <c r="H42" s="31">
        <v>292734</v>
      </c>
      <c r="I42" s="36">
        <f t="shared" si="1"/>
        <v>0.18464828177827119</v>
      </c>
      <c r="J42" s="31">
        <v>293667</v>
      </c>
      <c r="K42" s="36">
        <f t="shared" si="2"/>
        <v>0.18523679164353837</v>
      </c>
      <c r="L42" s="31">
        <v>0</v>
      </c>
      <c r="M42" s="36">
        <f t="shared" si="3"/>
        <v>0</v>
      </c>
      <c r="N42" s="31">
        <f t="shared" si="4"/>
        <v>880529</v>
      </c>
      <c r="O42" s="36">
        <f t="shared" si="5"/>
        <v>0.55541265075440283</v>
      </c>
      <c r="P42" s="31">
        <v>278974</v>
      </c>
      <c r="Q42" s="31">
        <v>3032200</v>
      </c>
      <c r="R42" s="31">
        <v>1520000</v>
      </c>
      <c r="S42" s="31">
        <v>880941</v>
      </c>
      <c r="T42" s="36">
        <f t="shared" si="6"/>
        <v>0.579566447368421</v>
      </c>
      <c r="U42" s="36">
        <f t="shared" si="7"/>
        <v>5.2667990565429035E-2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702049</v>
      </c>
      <c r="E43" s="31">
        <v>1175625</v>
      </c>
      <c r="F43" s="31">
        <v>327156</v>
      </c>
      <c r="G43" s="36">
        <f t="shared" si="0"/>
        <v>0.46600166085273248</v>
      </c>
      <c r="H43" s="31">
        <v>260658</v>
      </c>
      <c r="I43" s="36">
        <f t="shared" si="1"/>
        <v>0.37128177662812711</v>
      </c>
      <c r="J43" s="31">
        <v>264020</v>
      </c>
      <c r="K43" s="36">
        <f t="shared" si="2"/>
        <v>0.22457841573631046</v>
      </c>
      <c r="L43" s="31">
        <v>0</v>
      </c>
      <c r="M43" s="36">
        <f t="shared" si="3"/>
        <v>0</v>
      </c>
      <c r="N43" s="31">
        <f t="shared" si="4"/>
        <v>851834</v>
      </c>
      <c r="O43" s="36">
        <f t="shared" si="5"/>
        <v>0.72457969165337588</v>
      </c>
      <c r="P43" s="31">
        <v>237998</v>
      </c>
      <c r="Q43" s="31">
        <v>543540</v>
      </c>
      <c r="R43" s="31">
        <v>487051</v>
      </c>
      <c r="S43" s="31">
        <v>722589</v>
      </c>
      <c r="T43" s="36">
        <f t="shared" si="6"/>
        <v>1.4836002800528076</v>
      </c>
      <c r="U43" s="36">
        <f t="shared" si="7"/>
        <v>0.10933705325254839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52365153</v>
      </c>
      <c r="E44" s="31">
        <v>52948164</v>
      </c>
      <c r="F44" s="31">
        <v>5423575</v>
      </c>
      <c r="G44" s="36">
        <f t="shared" si="0"/>
        <v>0.10357221719566063</v>
      </c>
      <c r="H44" s="31">
        <v>8318155</v>
      </c>
      <c r="I44" s="36">
        <f t="shared" si="1"/>
        <v>0.15884905368270383</v>
      </c>
      <c r="J44" s="31">
        <v>6701887</v>
      </c>
      <c r="K44" s="36">
        <f t="shared" si="2"/>
        <v>0.12657449274350666</v>
      </c>
      <c r="L44" s="31">
        <v>0</v>
      </c>
      <c r="M44" s="36">
        <f t="shared" si="3"/>
        <v>0</v>
      </c>
      <c r="N44" s="31">
        <f t="shared" si="4"/>
        <v>20443617</v>
      </c>
      <c r="O44" s="36">
        <f t="shared" si="5"/>
        <v>0.38610624912319907</v>
      </c>
      <c r="P44" s="31">
        <v>9928607</v>
      </c>
      <c r="Q44" s="31">
        <v>53220080</v>
      </c>
      <c r="R44" s="31">
        <v>26252068</v>
      </c>
      <c r="S44" s="31">
        <v>37526206</v>
      </c>
      <c r="T44" s="36">
        <f t="shared" si="6"/>
        <v>1.4294571383862025</v>
      </c>
      <c r="U44" s="36">
        <f t="shared" si="7"/>
        <v>-0.32499221693435942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69243982</v>
      </c>
      <c r="E45" s="31">
        <v>75282242</v>
      </c>
      <c r="F45" s="31">
        <v>71595248</v>
      </c>
      <c r="G45" s="36">
        <f t="shared" si="0"/>
        <v>1.0339562505229696</v>
      </c>
      <c r="H45" s="31">
        <v>616740</v>
      </c>
      <c r="I45" s="36">
        <f t="shared" si="1"/>
        <v>8.9067668003264162E-3</v>
      </c>
      <c r="J45" s="31">
        <v>1111085</v>
      </c>
      <c r="K45" s="36">
        <f t="shared" si="2"/>
        <v>1.4758925484711255E-2</v>
      </c>
      <c r="L45" s="31">
        <v>0</v>
      </c>
      <c r="M45" s="36">
        <f t="shared" si="3"/>
        <v>0</v>
      </c>
      <c r="N45" s="31">
        <f t="shared" si="4"/>
        <v>73323073</v>
      </c>
      <c r="O45" s="36">
        <f t="shared" si="5"/>
        <v>0.97397568207386809</v>
      </c>
      <c r="P45" s="31">
        <v>620527</v>
      </c>
      <c r="Q45" s="31">
        <v>77269156</v>
      </c>
      <c r="R45" s="31">
        <v>66286481</v>
      </c>
      <c r="S45" s="31">
        <v>64290461</v>
      </c>
      <c r="T45" s="36">
        <f t="shared" si="6"/>
        <v>0.96988797761039691</v>
      </c>
      <c r="U45" s="36">
        <f t="shared" si="7"/>
        <v>0.7905506126244306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134719632</v>
      </c>
      <c r="E47" s="32">
        <f>SUM(E41:E46)</f>
        <v>142585140</v>
      </c>
      <c r="F47" s="32">
        <f>SUM(F41:F46)</f>
        <v>80451178</v>
      </c>
      <c r="G47" s="37">
        <f t="shared" si="0"/>
        <v>0.59717486461067526</v>
      </c>
      <c r="H47" s="32">
        <f>SUM(H41:H46)</f>
        <v>12079985</v>
      </c>
      <c r="I47" s="37">
        <f t="shared" si="1"/>
        <v>8.9667592025488907E-2</v>
      </c>
      <c r="J47" s="32">
        <f>SUM(J41:J46)</f>
        <v>11667920</v>
      </c>
      <c r="K47" s="37">
        <f t="shared" si="2"/>
        <v>8.1831248333451859E-2</v>
      </c>
      <c r="L47" s="32">
        <f>SUM(L41:L46)</f>
        <v>0</v>
      </c>
      <c r="M47" s="37">
        <f t="shared" si="3"/>
        <v>0</v>
      </c>
      <c r="N47" s="32">
        <f t="shared" si="4"/>
        <v>104199083</v>
      </c>
      <c r="O47" s="37">
        <f t="shared" si="5"/>
        <v>0.73078501027526432</v>
      </c>
      <c r="P47" s="32">
        <f>SUM(P41:P46)</f>
        <v>13490628</v>
      </c>
      <c r="Q47" s="32">
        <f>SUM(Q41:Q46)</f>
        <v>145368784</v>
      </c>
      <c r="R47" s="32">
        <f>SUM(R41:R46)</f>
        <v>105349408</v>
      </c>
      <c r="S47" s="32">
        <f>SUM(S41:S46)</f>
        <v>110631754</v>
      </c>
      <c r="T47" s="37">
        <f t="shared" si="6"/>
        <v>1.0501412025020587</v>
      </c>
      <c r="U47" s="37">
        <f t="shared" si="7"/>
        <v>-0.13510920321870856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17412670</v>
      </c>
      <c r="E48" s="31">
        <v>17412670</v>
      </c>
      <c r="F48" s="31">
        <v>3828138</v>
      </c>
      <c r="G48" s="36">
        <f t="shared" si="0"/>
        <v>0.21984784642447139</v>
      </c>
      <c r="H48" s="31">
        <v>3666538</v>
      </c>
      <c r="I48" s="36">
        <f t="shared" si="1"/>
        <v>0.21056724787180828</v>
      </c>
      <c r="J48" s="31">
        <v>3219565</v>
      </c>
      <c r="K48" s="36">
        <f t="shared" si="2"/>
        <v>0.18489783588616795</v>
      </c>
      <c r="L48" s="31">
        <v>0</v>
      </c>
      <c r="M48" s="36">
        <f t="shared" si="3"/>
        <v>0</v>
      </c>
      <c r="N48" s="31">
        <f t="shared" si="4"/>
        <v>10714241</v>
      </c>
      <c r="O48" s="36">
        <f t="shared" si="5"/>
        <v>0.61531293018244759</v>
      </c>
      <c r="P48" s="31">
        <v>2816607</v>
      </c>
      <c r="Q48" s="31">
        <v>18812664</v>
      </c>
      <c r="R48" s="31">
        <v>18812664</v>
      </c>
      <c r="S48" s="31">
        <v>11788084</v>
      </c>
      <c r="T48" s="36">
        <f t="shared" si="6"/>
        <v>0.62660365379406124</v>
      </c>
      <c r="U48" s="36">
        <f t="shared" si="7"/>
        <v>0.14306504244291096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8263600</v>
      </c>
      <c r="E49" s="31">
        <v>9499020</v>
      </c>
      <c r="F49" s="31">
        <v>4064545</v>
      </c>
      <c r="G49" s="36">
        <f t="shared" si="0"/>
        <v>0.49186129531923134</v>
      </c>
      <c r="H49" s="31">
        <v>2368965</v>
      </c>
      <c r="I49" s="36">
        <f t="shared" si="1"/>
        <v>0.28667469383803668</v>
      </c>
      <c r="J49" s="31">
        <v>1429810</v>
      </c>
      <c r="K49" s="36">
        <f t="shared" si="2"/>
        <v>0.15052184330594104</v>
      </c>
      <c r="L49" s="31">
        <v>0</v>
      </c>
      <c r="M49" s="36">
        <f t="shared" si="3"/>
        <v>0</v>
      </c>
      <c r="N49" s="31">
        <f t="shared" si="4"/>
        <v>7863320</v>
      </c>
      <c r="O49" s="36">
        <f t="shared" si="5"/>
        <v>0.82780328918141033</v>
      </c>
      <c r="P49" s="31">
        <v>519966</v>
      </c>
      <c r="Q49" s="31">
        <v>5572600</v>
      </c>
      <c r="R49" s="31">
        <v>10754600</v>
      </c>
      <c r="S49" s="31">
        <v>4217244</v>
      </c>
      <c r="T49" s="36">
        <f t="shared" si="6"/>
        <v>0.39213397058003086</v>
      </c>
      <c r="U49" s="36">
        <f t="shared" si="7"/>
        <v>1.7498144109422538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9434484</v>
      </c>
      <c r="E50" s="31">
        <v>9514484</v>
      </c>
      <c r="F50" s="31">
        <v>4048072</v>
      </c>
      <c r="G50" s="36">
        <f t="shared" si="0"/>
        <v>0.42907190260749817</v>
      </c>
      <c r="H50" s="31">
        <v>2334783</v>
      </c>
      <c r="I50" s="36">
        <f t="shared" si="1"/>
        <v>0.24747331173596776</v>
      </c>
      <c r="J50" s="31">
        <v>1705549</v>
      </c>
      <c r="K50" s="36">
        <f t="shared" si="2"/>
        <v>0.17925817101589533</v>
      </c>
      <c r="L50" s="31">
        <v>0</v>
      </c>
      <c r="M50" s="36">
        <f t="shared" si="3"/>
        <v>0</v>
      </c>
      <c r="N50" s="31">
        <f t="shared" si="4"/>
        <v>8088404</v>
      </c>
      <c r="O50" s="36">
        <f t="shared" si="5"/>
        <v>0.85011483544457056</v>
      </c>
      <c r="P50" s="31">
        <v>-687702</v>
      </c>
      <c r="Q50" s="31">
        <v>9198900</v>
      </c>
      <c r="R50" s="31">
        <v>8236965</v>
      </c>
      <c r="S50" s="31">
        <v>5354176</v>
      </c>
      <c r="T50" s="36">
        <f t="shared" si="6"/>
        <v>0.65001805883599117</v>
      </c>
      <c r="U50" s="36">
        <f t="shared" si="7"/>
        <v>-3.4800698558387206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1793440</v>
      </c>
      <c r="E51" s="31">
        <v>2793440</v>
      </c>
      <c r="F51" s="31">
        <v>184000</v>
      </c>
      <c r="G51" s="36">
        <f t="shared" si="0"/>
        <v>0.1025961281113391</v>
      </c>
      <c r="H51" s="31">
        <v>180131</v>
      </c>
      <c r="I51" s="36">
        <f t="shared" si="1"/>
        <v>0.10043882148273708</v>
      </c>
      <c r="J51" s="31">
        <v>365142</v>
      </c>
      <c r="K51" s="36">
        <f t="shared" si="2"/>
        <v>0.13071410160948507</v>
      </c>
      <c r="L51" s="31">
        <v>0</v>
      </c>
      <c r="M51" s="36">
        <f t="shared" si="3"/>
        <v>0</v>
      </c>
      <c r="N51" s="31">
        <f t="shared" si="4"/>
        <v>729273</v>
      </c>
      <c r="O51" s="36">
        <f t="shared" si="5"/>
        <v>0.26106628386505526</v>
      </c>
      <c r="P51" s="31">
        <v>188835</v>
      </c>
      <c r="Q51" s="31">
        <v>760000</v>
      </c>
      <c r="R51" s="31">
        <v>760000</v>
      </c>
      <c r="S51" s="31">
        <v>565826</v>
      </c>
      <c r="T51" s="36">
        <f t="shared" si="6"/>
        <v>0.74450789473684209</v>
      </c>
      <c r="U51" s="36">
        <f t="shared" si="7"/>
        <v>0.93365636666931451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36904194</v>
      </c>
      <c r="E53" s="32">
        <f>SUM(E48:E52)</f>
        <v>39219614</v>
      </c>
      <c r="F53" s="32">
        <f>SUM(F48:F52)</f>
        <v>12124755</v>
      </c>
      <c r="G53" s="37">
        <f t="shared" si="0"/>
        <v>0.3285468041924991</v>
      </c>
      <c r="H53" s="32">
        <f>SUM(H48:H52)</f>
        <v>8550417</v>
      </c>
      <c r="I53" s="37">
        <f t="shared" si="1"/>
        <v>0.23169228408023218</v>
      </c>
      <c r="J53" s="32">
        <f>SUM(J48:J52)</f>
        <v>6720066</v>
      </c>
      <c r="K53" s="37">
        <f t="shared" si="2"/>
        <v>0.17134452164674543</v>
      </c>
      <c r="L53" s="32">
        <f>SUM(L48:L52)</f>
        <v>0</v>
      </c>
      <c r="M53" s="37">
        <f t="shared" si="3"/>
        <v>0</v>
      </c>
      <c r="N53" s="32">
        <f t="shared" si="4"/>
        <v>27395238</v>
      </c>
      <c r="O53" s="37">
        <f t="shared" si="5"/>
        <v>0.6985086084733011</v>
      </c>
      <c r="P53" s="32">
        <f>SUM(P48:P52)</f>
        <v>2837706</v>
      </c>
      <c r="Q53" s="32">
        <f>SUM(Q48:Q52)</f>
        <v>34344164</v>
      </c>
      <c r="R53" s="32">
        <f>SUM(R48:R52)</f>
        <v>38564229</v>
      </c>
      <c r="S53" s="32">
        <f>SUM(S48:S52)</f>
        <v>21925330</v>
      </c>
      <c r="T53" s="37">
        <f t="shared" si="6"/>
        <v>0.56854060274354246</v>
      </c>
      <c r="U53" s="37">
        <f t="shared" si="7"/>
        <v>1.3681332738486649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2396548716</v>
      </c>
      <c r="E54" s="32">
        <f>SUM(E8:E9,E11:E18,E20:E26,E28:E34,E36:E39,E41:E46,E48:E52)</f>
        <v>2429912956</v>
      </c>
      <c r="F54" s="32">
        <f>SUM(F8:F9,F11:F18,F20:F26,F28:F34,F36:F39,F41:F46,F48:F52)</f>
        <v>624670490</v>
      </c>
      <c r="G54" s="37">
        <f t="shared" si="0"/>
        <v>0.26065420069683243</v>
      </c>
      <c r="H54" s="32">
        <f>SUM(H8:H9,H11:H18,H20:H26,H28:H34,H36:H39,H41:H46,H48:H52)</f>
        <v>399902234</v>
      </c>
      <c r="I54" s="37">
        <f t="shared" si="1"/>
        <v>0.16686588982320524</v>
      </c>
      <c r="J54" s="32">
        <f>SUM(J8:J9,J11:J18,J20:J26,J28:J34,J36:J39,J41:J46,J48:J52)</f>
        <v>406046188</v>
      </c>
      <c r="K54" s="37">
        <f t="shared" si="2"/>
        <v>0.16710318244008737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1430618912</v>
      </c>
      <c r="O54" s="37">
        <f t="shared" si="5"/>
        <v>0.58875315202854539</v>
      </c>
      <c r="P54" s="32">
        <f>SUM(P8:P9,P11:P18,P20:P26,P28:P34,P36:P39,P41:P46,P48:P52)</f>
        <v>441452646</v>
      </c>
      <c r="Q54" s="32">
        <f>SUM(Q8:Q9,Q11:Q18,Q20:Q26,Q28:Q34,Q36:Q39,Q41:Q46,Q48:Q52)</f>
        <v>2143687962</v>
      </c>
      <c r="R54" s="32">
        <f>SUM(R8:R9,R11:R18,R20:R26,R28:R34,R36:R39,R41:R46,R48:R52)</f>
        <v>2210432778</v>
      </c>
      <c r="S54" s="32">
        <f>SUM(S8:S9,S11:S18,S20:S26,S28:S34,S36:S39,S41:S46,S48:S52)</f>
        <v>1519155282</v>
      </c>
      <c r="T54" s="37">
        <f t="shared" si="6"/>
        <v>0.68726599474992045</v>
      </c>
      <c r="U54" s="37">
        <f t="shared" si="7"/>
        <v>-8.0204430352423306E-2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563654035</v>
      </c>
      <c r="E57" s="31">
        <v>563654035</v>
      </c>
      <c r="F57" s="31">
        <v>192851722</v>
      </c>
      <c r="G57" s="36">
        <f t="shared" ref="G57:G85" si="8">IF(($D57      =0),0,($F57      /$D57      ))</f>
        <v>0.34214555387685641</v>
      </c>
      <c r="H57" s="31">
        <v>181399425</v>
      </c>
      <c r="I57" s="36">
        <f t="shared" ref="I57:I85" si="9">IF(($D57      =0),0,($H57      /$D57      ))</f>
        <v>0.32182759944227135</v>
      </c>
      <c r="J57" s="31">
        <v>149331986</v>
      </c>
      <c r="K57" s="36">
        <f t="shared" ref="K57:K85" si="10">IF(($E57      =0),0,($J57      /$E57      ))</f>
        <v>0.26493553975888773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523583133</v>
      </c>
      <c r="O57" s="36">
        <f t="shared" ref="O57:O85" si="13">IF(($E57      =0),0,($N57      /$E57      ))</f>
        <v>0.92890869307801549</v>
      </c>
      <c r="P57" s="31">
        <v>138460531</v>
      </c>
      <c r="Q57" s="31">
        <v>547987056</v>
      </c>
      <c r="R57" s="31">
        <v>547987056</v>
      </c>
      <c r="S57" s="31">
        <v>491393218</v>
      </c>
      <c r="T57" s="36">
        <f t="shared" ref="T57:T85" si="14">IF(($R57      =0),0,($S57      /$R57      ))</f>
        <v>0.89672413357150538</v>
      </c>
      <c r="U57" s="36">
        <f t="shared" ref="U57:U85" si="15">IF(($P57      =0),0,(($J57      /$P57      )-1))</f>
        <v>7.8516635184650463E-2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563654035</v>
      </c>
      <c r="E58" s="32">
        <f>E57</f>
        <v>563654035</v>
      </c>
      <c r="F58" s="32">
        <f>F57</f>
        <v>192851722</v>
      </c>
      <c r="G58" s="37">
        <f t="shared" si="8"/>
        <v>0.34214555387685641</v>
      </c>
      <c r="H58" s="32">
        <f>H57</f>
        <v>181399425</v>
      </c>
      <c r="I58" s="37">
        <f t="shared" si="9"/>
        <v>0.32182759944227135</v>
      </c>
      <c r="J58" s="32">
        <f>J57</f>
        <v>149331986</v>
      </c>
      <c r="K58" s="37">
        <f t="shared" si="10"/>
        <v>0.26493553975888773</v>
      </c>
      <c r="L58" s="32">
        <f>L57</f>
        <v>0</v>
      </c>
      <c r="M58" s="37">
        <f t="shared" si="11"/>
        <v>0</v>
      </c>
      <c r="N58" s="32">
        <f t="shared" si="12"/>
        <v>523583133</v>
      </c>
      <c r="O58" s="37">
        <f t="shared" si="13"/>
        <v>0.92890869307801549</v>
      </c>
      <c r="P58" s="32">
        <f>P57</f>
        <v>138460531</v>
      </c>
      <c r="Q58" s="32">
        <f>Q57</f>
        <v>547987056</v>
      </c>
      <c r="R58" s="32">
        <f>R57</f>
        <v>547987056</v>
      </c>
      <c r="S58" s="32">
        <f>S57</f>
        <v>491393218</v>
      </c>
      <c r="T58" s="37">
        <f t="shared" si="14"/>
        <v>0.89672413357150538</v>
      </c>
      <c r="U58" s="37">
        <f t="shared" si="15"/>
        <v>7.8516635184650463E-2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29485328</v>
      </c>
      <c r="E59" s="31">
        <v>29485328</v>
      </c>
      <c r="F59" s="31">
        <v>3913645</v>
      </c>
      <c r="G59" s="36">
        <f t="shared" si="8"/>
        <v>0.13273194722473497</v>
      </c>
      <c r="H59" s="31">
        <v>3928507</v>
      </c>
      <c r="I59" s="36">
        <f t="shared" si="9"/>
        <v>0.13323599452581975</v>
      </c>
      <c r="J59" s="31">
        <v>3941705</v>
      </c>
      <c r="K59" s="36">
        <f t="shared" si="10"/>
        <v>0.13368360697903717</v>
      </c>
      <c r="L59" s="31">
        <v>0</v>
      </c>
      <c r="M59" s="36">
        <f t="shared" si="11"/>
        <v>0</v>
      </c>
      <c r="N59" s="31">
        <f t="shared" si="12"/>
        <v>11783857</v>
      </c>
      <c r="O59" s="36">
        <f t="shared" si="13"/>
        <v>0.39965154872959191</v>
      </c>
      <c r="P59" s="31">
        <v>0</v>
      </c>
      <c r="Q59" s="31">
        <v>14825896</v>
      </c>
      <c r="R59" s="31">
        <v>14830896</v>
      </c>
      <c r="S59" s="31">
        <v>0</v>
      </c>
      <c r="T59" s="36">
        <f t="shared" si="14"/>
        <v>0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19552617</v>
      </c>
      <c r="E60" s="31">
        <v>19084112</v>
      </c>
      <c r="F60" s="31">
        <v>5075782</v>
      </c>
      <c r="G60" s="36">
        <f t="shared" si="8"/>
        <v>0.25959604282127552</v>
      </c>
      <c r="H60" s="31">
        <v>5723450</v>
      </c>
      <c r="I60" s="36">
        <f t="shared" si="9"/>
        <v>0.29272040668520227</v>
      </c>
      <c r="J60" s="31">
        <v>6001008</v>
      </c>
      <c r="K60" s="36">
        <f t="shared" si="10"/>
        <v>0.31445047063232495</v>
      </c>
      <c r="L60" s="31">
        <v>0</v>
      </c>
      <c r="M60" s="36">
        <f t="shared" si="11"/>
        <v>0</v>
      </c>
      <c r="N60" s="31">
        <f t="shared" si="12"/>
        <v>16800240</v>
      </c>
      <c r="O60" s="36">
        <f t="shared" si="13"/>
        <v>0.88032600102116354</v>
      </c>
      <c r="P60" s="31">
        <v>3564997</v>
      </c>
      <c r="Q60" s="31">
        <v>23108016</v>
      </c>
      <c r="R60" s="31">
        <v>23108016</v>
      </c>
      <c r="S60" s="31">
        <v>3564997</v>
      </c>
      <c r="T60" s="36">
        <f t="shared" si="14"/>
        <v>0.15427533891269593</v>
      </c>
      <c r="U60" s="36">
        <f t="shared" si="15"/>
        <v>0.68331361849673367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14528700</v>
      </c>
      <c r="E61" s="31">
        <v>14528700</v>
      </c>
      <c r="F61" s="31">
        <v>784594</v>
      </c>
      <c r="G61" s="36">
        <f t="shared" si="8"/>
        <v>5.4003042254296668E-2</v>
      </c>
      <c r="H61" s="31">
        <v>784688</v>
      </c>
      <c r="I61" s="36">
        <f t="shared" si="9"/>
        <v>5.4009512206873292E-2</v>
      </c>
      <c r="J61" s="31">
        <v>785273</v>
      </c>
      <c r="K61" s="36">
        <f t="shared" si="10"/>
        <v>5.4049777337270372E-2</v>
      </c>
      <c r="L61" s="31">
        <v>0</v>
      </c>
      <c r="M61" s="36">
        <f t="shared" si="11"/>
        <v>0</v>
      </c>
      <c r="N61" s="31">
        <f t="shared" si="12"/>
        <v>2354555</v>
      </c>
      <c r="O61" s="36">
        <f t="shared" si="13"/>
        <v>0.16206233179844032</v>
      </c>
      <c r="P61" s="31">
        <v>0</v>
      </c>
      <c r="Q61" s="31">
        <v>14065428</v>
      </c>
      <c r="R61" s="31">
        <v>14065428</v>
      </c>
      <c r="S61" s="31">
        <v>2537876</v>
      </c>
      <c r="T61" s="36">
        <f t="shared" si="14"/>
        <v>0.18043361353810208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63566645</v>
      </c>
      <c r="E63" s="32">
        <f>SUM(E59:E62)</f>
        <v>63098140</v>
      </c>
      <c r="F63" s="32">
        <f>SUM(F59:F62)</f>
        <v>9774021</v>
      </c>
      <c r="G63" s="37">
        <f t="shared" si="8"/>
        <v>0.15376021496808587</v>
      </c>
      <c r="H63" s="32">
        <f>SUM(H59:H62)</f>
        <v>10436645</v>
      </c>
      <c r="I63" s="37">
        <f t="shared" si="9"/>
        <v>0.16418429822747449</v>
      </c>
      <c r="J63" s="32">
        <f>SUM(J59:J62)</f>
        <v>10727986</v>
      </c>
      <c r="K63" s="37">
        <f t="shared" si="10"/>
        <v>0.17002063769233133</v>
      </c>
      <c r="L63" s="32">
        <f>SUM(L59:L62)</f>
        <v>0</v>
      </c>
      <c r="M63" s="37">
        <f t="shared" si="11"/>
        <v>0</v>
      </c>
      <c r="N63" s="32">
        <f t="shared" si="12"/>
        <v>30938652</v>
      </c>
      <c r="O63" s="37">
        <f t="shared" si="13"/>
        <v>0.49032589550183253</v>
      </c>
      <c r="P63" s="32">
        <f>SUM(P59:P62)</f>
        <v>3564997</v>
      </c>
      <c r="Q63" s="32">
        <f>SUM(Q59:Q62)</f>
        <v>51999340</v>
      </c>
      <c r="R63" s="32">
        <f>SUM(R59:R62)</f>
        <v>52004340</v>
      </c>
      <c r="S63" s="32">
        <f>SUM(S59:S62)</f>
        <v>6102873</v>
      </c>
      <c r="T63" s="37">
        <f t="shared" si="14"/>
        <v>0.11735314783343083</v>
      </c>
      <c r="U63" s="37">
        <f t="shared" si="15"/>
        <v>2.0092552672554844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294992</v>
      </c>
      <c r="E64" s="31">
        <v>14064931</v>
      </c>
      <c r="F64" s="31">
        <v>4713558</v>
      </c>
      <c r="G64" s="36">
        <f t="shared" si="8"/>
        <v>15.978596029722841</v>
      </c>
      <c r="H64" s="31">
        <v>4951602</v>
      </c>
      <c r="I64" s="36">
        <f t="shared" si="9"/>
        <v>16.785546726690892</v>
      </c>
      <c r="J64" s="31">
        <v>5561798</v>
      </c>
      <c r="K64" s="36">
        <f t="shared" si="10"/>
        <v>0.39543727587430039</v>
      </c>
      <c r="L64" s="31">
        <v>0</v>
      </c>
      <c r="M64" s="36">
        <f t="shared" si="11"/>
        <v>0</v>
      </c>
      <c r="N64" s="31">
        <f t="shared" si="12"/>
        <v>15226958</v>
      </c>
      <c r="O64" s="36">
        <f t="shared" si="13"/>
        <v>1.082618748716222</v>
      </c>
      <c r="P64" s="31">
        <v>5093641</v>
      </c>
      <c r="Q64" s="31">
        <v>5440575</v>
      </c>
      <c r="R64" s="31">
        <v>5440575</v>
      </c>
      <c r="S64" s="31">
        <v>11508308</v>
      </c>
      <c r="T64" s="36">
        <f t="shared" si="14"/>
        <v>2.1152742127440574</v>
      </c>
      <c r="U64" s="36">
        <f t="shared" si="15"/>
        <v>9.1910089462527989E-2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47862898</v>
      </c>
      <c r="E65" s="31">
        <v>32208055</v>
      </c>
      <c r="F65" s="31">
        <v>7587693</v>
      </c>
      <c r="G65" s="36">
        <f t="shared" si="8"/>
        <v>0.15852974468867306</v>
      </c>
      <c r="H65" s="31">
        <v>7591237</v>
      </c>
      <c r="I65" s="36">
        <f t="shared" si="9"/>
        <v>0.15860378951562859</v>
      </c>
      <c r="J65" s="31">
        <v>7681700</v>
      </c>
      <c r="K65" s="36">
        <f t="shared" si="10"/>
        <v>0.23850244915441185</v>
      </c>
      <c r="L65" s="31">
        <v>0</v>
      </c>
      <c r="M65" s="36">
        <f t="shared" si="11"/>
        <v>0</v>
      </c>
      <c r="N65" s="31">
        <f t="shared" si="12"/>
        <v>22860630</v>
      </c>
      <c r="O65" s="36">
        <f t="shared" si="13"/>
        <v>0.70977989822732235</v>
      </c>
      <c r="P65" s="31">
        <v>7126828</v>
      </c>
      <c r="Q65" s="31">
        <v>48272684</v>
      </c>
      <c r="R65" s="31">
        <v>48272684</v>
      </c>
      <c r="S65" s="31">
        <v>21149034</v>
      </c>
      <c r="T65" s="36">
        <f t="shared" si="14"/>
        <v>0.43811597465763452</v>
      </c>
      <c r="U65" s="36">
        <f t="shared" si="15"/>
        <v>7.7856796880744206E-2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8901200</v>
      </c>
      <c r="E66" s="31">
        <v>16117200</v>
      </c>
      <c r="F66" s="31">
        <v>1107774</v>
      </c>
      <c r="G66" s="36">
        <f t="shared" si="8"/>
        <v>0.12445220869096302</v>
      </c>
      <c r="H66" s="31">
        <v>2886018</v>
      </c>
      <c r="I66" s="36">
        <f t="shared" si="9"/>
        <v>0.32422796926257136</v>
      </c>
      <c r="J66" s="31">
        <v>1108105</v>
      </c>
      <c r="K66" s="36">
        <f t="shared" si="10"/>
        <v>6.8752947162038072E-2</v>
      </c>
      <c r="L66" s="31">
        <v>0</v>
      </c>
      <c r="M66" s="36">
        <f t="shared" si="11"/>
        <v>0</v>
      </c>
      <c r="N66" s="31">
        <f t="shared" si="12"/>
        <v>5101897</v>
      </c>
      <c r="O66" s="36">
        <f t="shared" si="13"/>
        <v>0.31654983495892586</v>
      </c>
      <c r="P66" s="31">
        <v>3137929</v>
      </c>
      <c r="Q66" s="31">
        <v>15379425</v>
      </c>
      <c r="R66" s="31">
        <v>8879425</v>
      </c>
      <c r="S66" s="31">
        <v>5844764</v>
      </c>
      <c r="T66" s="36">
        <f t="shared" si="14"/>
        <v>0.65823676645728746</v>
      </c>
      <c r="U66" s="36">
        <f t="shared" si="15"/>
        <v>-0.64686740840853951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205293884</v>
      </c>
      <c r="E67" s="31">
        <v>205293884</v>
      </c>
      <c r="F67" s="31">
        <v>59907408</v>
      </c>
      <c r="G67" s="36">
        <f t="shared" si="8"/>
        <v>0.29181292122662555</v>
      </c>
      <c r="H67" s="31">
        <v>57337608</v>
      </c>
      <c r="I67" s="36">
        <f t="shared" si="9"/>
        <v>0.27929525655036075</v>
      </c>
      <c r="J67" s="31">
        <v>57671726</v>
      </c>
      <c r="K67" s="36">
        <f t="shared" si="10"/>
        <v>0.28092276728516669</v>
      </c>
      <c r="L67" s="31">
        <v>0</v>
      </c>
      <c r="M67" s="36">
        <f t="shared" si="11"/>
        <v>0</v>
      </c>
      <c r="N67" s="31">
        <f t="shared" si="12"/>
        <v>174916742</v>
      </c>
      <c r="O67" s="36">
        <f t="shared" si="13"/>
        <v>0.85203094506215293</v>
      </c>
      <c r="P67" s="31">
        <v>55126332</v>
      </c>
      <c r="Q67" s="31">
        <v>193673475</v>
      </c>
      <c r="R67" s="31">
        <v>193673475</v>
      </c>
      <c r="S67" s="31">
        <v>166359653</v>
      </c>
      <c r="T67" s="36">
        <f t="shared" si="14"/>
        <v>0.85896973243238395</v>
      </c>
      <c r="U67" s="36">
        <f t="shared" si="15"/>
        <v>4.6173832135248949E-2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47763469</v>
      </c>
      <c r="E68" s="31">
        <v>53783505</v>
      </c>
      <c r="F68" s="31">
        <v>8067964</v>
      </c>
      <c r="G68" s="36">
        <f t="shared" si="8"/>
        <v>0.16891495046140806</v>
      </c>
      <c r="H68" s="31">
        <v>22251870</v>
      </c>
      <c r="I68" s="36">
        <f t="shared" si="9"/>
        <v>0.46587633741594436</v>
      </c>
      <c r="J68" s="31">
        <v>-3346309</v>
      </c>
      <c r="K68" s="36">
        <f t="shared" si="10"/>
        <v>-6.2218128030146043E-2</v>
      </c>
      <c r="L68" s="31">
        <v>0</v>
      </c>
      <c r="M68" s="36">
        <f t="shared" si="11"/>
        <v>0</v>
      </c>
      <c r="N68" s="31">
        <f t="shared" si="12"/>
        <v>26973525</v>
      </c>
      <c r="O68" s="36">
        <f t="shared" si="13"/>
        <v>0.50152040109695339</v>
      </c>
      <c r="P68" s="31">
        <v>4964086</v>
      </c>
      <c r="Q68" s="31">
        <v>49256208</v>
      </c>
      <c r="R68" s="31">
        <v>49256207</v>
      </c>
      <c r="S68" s="31">
        <v>26666356</v>
      </c>
      <c r="T68" s="36">
        <f t="shared" si="14"/>
        <v>0.54138062234471285</v>
      </c>
      <c r="U68" s="36">
        <f t="shared" si="15"/>
        <v>-1.6741037524329756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310116443</v>
      </c>
      <c r="E70" s="32">
        <f>SUM(E64:E69)</f>
        <v>321467575</v>
      </c>
      <c r="F70" s="32">
        <f>SUM(F64:F69)</f>
        <v>81384397</v>
      </c>
      <c r="G70" s="37">
        <f t="shared" si="8"/>
        <v>0.26243173761669902</v>
      </c>
      <c r="H70" s="32">
        <f>SUM(H64:H69)</f>
        <v>95018335</v>
      </c>
      <c r="I70" s="37">
        <f t="shared" si="9"/>
        <v>0.30639566893265313</v>
      </c>
      <c r="J70" s="32">
        <f>SUM(J64:J69)</f>
        <v>68677020</v>
      </c>
      <c r="K70" s="37">
        <f t="shared" si="10"/>
        <v>0.21363591646840277</v>
      </c>
      <c r="L70" s="32">
        <f>SUM(L64:L69)</f>
        <v>0</v>
      </c>
      <c r="M70" s="37">
        <f t="shared" si="11"/>
        <v>0</v>
      </c>
      <c r="N70" s="32">
        <f t="shared" si="12"/>
        <v>245079752</v>
      </c>
      <c r="O70" s="37">
        <f t="shared" si="13"/>
        <v>0.76237782924140951</v>
      </c>
      <c r="P70" s="32">
        <f>SUM(P64:P69)</f>
        <v>75448816</v>
      </c>
      <c r="Q70" s="32">
        <f>SUM(Q64:Q69)</f>
        <v>312022367</v>
      </c>
      <c r="R70" s="32">
        <f>SUM(R64:R69)</f>
        <v>305522366</v>
      </c>
      <c r="S70" s="32">
        <f>SUM(S64:S69)</f>
        <v>231528115</v>
      </c>
      <c r="T70" s="37">
        <f t="shared" si="14"/>
        <v>0.75781069003635559</v>
      </c>
      <c r="U70" s="37">
        <f t="shared" si="15"/>
        <v>-8.9753509186943359E-2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85941372</v>
      </c>
      <c r="E71" s="31">
        <v>92633988</v>
      </c>
      <c r="F71" s="31">
        <v>31134141</v>
      </c>
      <c r="G71" s="36">
        <f t="shared" si="8"/>
        <v>0.36227186366072911</v>
      </c>
      <c r="H71" s="31">
        <v>28705982</v>
      </c>
      <c r="I71" s="36">
        <f t="shared" si="9"/>
        <v>0.33401819556708962</v>
      </c>
      <c r="J71" s="31">
        <v>26349129</v>
      </c>
      <c r="K71" s="36">
        <f t="shared" si="10"/>
        <v>0.28444342696333014</v>
      </c>
      <c r="L71" s="31">
        <v>0</v>
      </c>
      <c r="M71" s="36">
        <f t="shared" si="11"/>
        <v>0</v>
      </c>
      <c r="N71" s="31">
        <f t="shared" si="12"/>
        <v>86189252</v>
      </c>
      <c r="O71" s="36">
        <f t="shared" si="13"/>
        <v>0.93042795480207541</v>
      </c>
      <c r="P71" s="31">
        <v>40111887</v>
      </c>
      <c r="Q71" s="31">
        <v>95905476</v>
      </c>
      <c r="R71" s="31">
        <v>109268284</v>
      </c>
      <c r="S71" s="31">
        <v>91361837</v>
      </c>
      <c r="T71" s="36">
        <f t="shared" si="14"/>
        <v>0.83612402112949813</v>
      </c>
      <c r="U71" s="36">
        <f t="shared" si="15"/>
        <v>-0.34310921348576795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113048036</v>
      </c>
      <c r="E72" s="31">
        <v>123868522</v>
      </c>
      <c r="F72" s="31">
        <v>32842989</v>
      </c>
      <c r="G72" s="36">
        <f t="shared" si="8"/>
        <v>0.29052242004451984</v>
      </c>
      <c r="H72" s="31">
        <v>24709214</v>
      </c>
      <c r="I72" s="36">
        <f t="shared" si="9"/>
        <v>0.21857269594670359</v>
      </c>
      <c r="J72" s="31">
        <v>37349204</v>
      </c>
      <c r="K72" s="36">
        <f t="shared" si="10"/>
        <v>0.30152296480941299</v>
      </c>
      <c r="L72" s="31">
        <v>0</v>
      </c>
      <c r="M72" s="36">
        <f t="shared" si="11"/>
        <v>0</v>
      </c>
      <c r="N72" s="31">
        <f t="shared" si="12"/>
        <v>94901407</v>
      </c>
      <c r="O72" s="36">
        <f t="shared" si="13"/>
        <v>0.76614627726001283</v>
      </c>
      <c r="P72" s="31">
        <v>32527133</v>
      </c>
      <c r="Q72" s="31">
        <v>111058694</v>
      </c>
      <c r="R72" s="31">
        <v>111058694</v>
      </c>
      <c r="S72" s="31">
        <v>81520113</v>
      </c>
      <c r="T72" s="36">
        <f t="shared" si="14"/>
        <v>0.73402729731361693</v>
      </c>
      <c r="U72" s="36">
        <f t="shared" si="15"/>
        <v>0.14824764912419419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62787678</v>
      </c>
      <c r="E73" s="31">
        <v>62787678</v>
      </c>
      <c r="F73" s="31">
        <v>17348224</v>
      </c>
      <c r="G73" s="36">
        <f t="shared" si="8"/>
        <v>0.2762998179356147</v>
      </c>
      <c r="H73" s="31">
        <v>13454201</v>
      </c>
      <c r="I73" s="36">
        <f t="shared" si="9"/>
        <v>0.21428091352573989</v>
      </c>
      <c r="J73" s="31">
        <v>16206760</v>
      </c>
      <c r="K73" s="36">
        <f t="shared" si="10"/>
        <v>0.2581200725403478</v>
      </c>
      <c r="L73" s="31">
        <v>0</v>
      </c>
      <c r="M73" s="36">
        <f t="shared" si="11"/>
        <v>0</v>
      </c>
      <c r="N73" s="31">
        <f t="shared" si="12"/>
        <v>47009185</v>
      </c>
      <c r="O73" s="36">
        <f t="shared" si="13"/>
        <v>0.74870080400170236</v>
      </c>
      <c r="P73" s="31">
        <v>7561863</v>
      </c>
      <c r="Q73" s="31">
        <v>39314107</v>
      </c>
      <c r="R73" s="31">
        <v>39209147</v>
      </c>
      <c r="S73" s="31">
        <v>29569698</v>
      </c>
      <c r="T73" s="36">
        <f t="shared" si="14"/>
        <v>0.75415305515317632</v>
      </c>
      <c r="U73" s="36">
        <f t="shared" si="15"/>
        <v>1.1432231713269601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75659913</v>
      </c>
      <c r="E74" s="31">
        <v>77140000</v>
      </c>
      <c r="F74" s="31">
        <v>16826812</v>
      </c>
      <c r="G74" s="36">
        <f t="shared" si="8"/>
        <v>0.22240062581092315</v>
      </c>
      <c r="H74" s="31">
        <v>19634406</v>
      </c>
      <c r="I74" s="36">
        <f t="shared" si="9"/>
        <v>0.25950870443110341</v>
      </c>
      <c r="J74" s="31">
        <v>16704064</v>
      </c>
      <c r="K74" s="36">
        <f t="shared" si="10"/>
        <v>0.21654218304381645</v>
      </c>
      <c r="L74" s="31">
        <v>0</v>
      </c>
      <c r="M74" s="36">
        <f t="shared" si="11"/>
        <v>0</v>
      </c>
      <c r="N74" s="31">
        <f t="shared" si="12"/>
        <v>53165282</v>
      </c>
      <c r="O74" s="36">
        <f t="shared" si="13"/>
        <v>0.6892051075965776</v>
      </c>
      <c r="P74" s="31">
        <v>22003812</v>
      </c>
      <c r="Q74" s="31">
        <v>64294262</v>
      </c>
      <c r="R74" s="31">
        <v>73202240</v>
      </c>
      <c r="S74" s="31">
        <v>56542731</v>
      </c>
      <c r="T74" s="36">
        <f t="shared" si="14"/>
        <v>0.77241804349156529</v>
      </c>
      <c r="U74" s="36">
        <f t="shared" si="15"/>
        <v>-0.2408559026045124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40523597</v>
      </c>
      <c r="E75" s="31">
        <v>40523597</v>
      </c>
      <c r="F75" s="31">
        <v>2766096</v>
      </c>
      <c r="G75" s="36">
        <f t="shared" si="8"/>
        <v>6.8258896168570629E-2</v>
      </c>
      <c r="H75" s="31">
        <v>4113366</v>
      </c>
      <c r="I75" s="36">
        <f t="shared" si="9"/>
        <v>0.10150545125596822</v>
      </c>
      <c r="J75" s="31">
        <v>3771565</v>
      </c>
      <c r="K75" s="36">
        <f t="shared" si="10"/>
        <v>9.3070834753390716E-2</v>
      </c>
      <c r="L75" s="31">
        <v>0</v>
      </c>
      <c r="M75" s="36">
        <f t="shared" si="11"/>
        <v>0</v>
      </c>
      <c r="N75" s="31">
        <f t="shared" si="12"/>
        <v>10651027</v>
      </c>
      <c r="O75" s="36">
        <f t="shared" si="13"/>
        <v>0.26283518217792956</v>
      </c>
      <c r="P75" s="31">
        <v>5364261</v>
      </c>
      <c r="Q75" s="31">
        <v>76587173</v>
      </c>
      <c r="R75" s="31">
        <v>38815706</v>
      </c>
      <c r="S75" s="31">
        <v>22797941</v>
      </c>
      <c r="T75" s="36">
        <f t="shared" si="14"/>
        <v>0.58733804816019575</v>
      </c>
      <c r="U75" s="36">
        <f t="shared" si="15"/>
        <v>-0.29690874474601436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21690227</v>
      </c>
      <c r="E76" s="31">
        <v>21690227</v>
      </c>
      <c r="F76" s="31">
        <v>3994422</v>
      </c>
      <c r="G76" s="36">
        <f t="shared" si="8"/>
        <v>0.18415768539444055</v>
      </c>
      <c r="H76" s="31">
        <v>5957027</v>
      </c>
      <c r="I76" s="36">
        <f t="shared" si="9"/>
        <v>0.27464106300040103</v>
      </c>
      <c r="J76" s="31">
        <v>4004078</v>
      </c>
      <c r="K76" s="36">
        <f t="shared" si="10"/>
        <v>0.18460286284694025</v>
      </c>
      <c r="L76" s="31">
        <v>0</v>
      </c>
      <c r="M76" s="36">
        <f t="shared" si="11"/>
        <v>0</v>
      </c>
      <c r="N76" s="31">
        <f t="shared" si="12"/>
        <v>13955527</v>
      </c>
      <c r="O76" s="36">
        <f t="shared" si="13"/>
        <v>0.64340161124178186</v>
      </c>
      <c r="P76" s="31">
        <v>6043726</v>
      </c>
      <c r="Q76" s="31">
        <v>33487020</v>
      </c>
      <c r="R76" s="31">
        <v>25651608</v>
      </c>
      <c r="S76" s="31">
        <v>16075272</v>
      </c>
      <c r="T76" s="36">
        <f t="shared" si="14"/>
        <v>0.62667697089398844</v>
      </c>
      <c r="U76" s="36">
        <f t="shared" si="15"/>
        <v>-0.33748187790114903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399650823</v>
      </c>
      <c r="E78" s="32">
        <f>SUM(E71:E77)</f>
        <v>418644012</v>
      </c>
      <c r="F78" s="32">
        <f>SUM(F71:F77)</f>
        <v>104912684</v>
      </c>
      <c r="G78" s="37">
        <f t="shared" si="8"/>
        <v>0.26251086689242226</v>
      </c>
      <c r="H78" s="32">
        <f>SUM(H71:H77)</f>
        <v>96574196</v>
      </c>
      <c r="I78" s="37">
        <f t="shared" si="9"/>
        <v>0.24164643344172471</v>
      </c>
      <c r="J78" s="32">
        <f>SUM(J71:J77)</f>
        <v>104384800</v>
      </c>
      <c r="K78" s="37">
        <f t="shared" si="10"/>
        <v>0.24934024375822197</v>
      </c>
      <c r="L78" s="32">
        <f>SUM(L71:L77)</f>
        <v>0</v>
      </c>
      <c r="M78" s="37">
        <f t="shared" si="11"/>
        <v>0</v>
      </c>
      <c r="N78" s="32">
        <f t="shared" si="12"/>
        <v>305871680</v>
      </c>
      <c r="O78" s="37">
        <f t="shared" si="13"/>
        <v>0.73062475810593941</v>
      </c>
      <c r="P78" s="32">
        <f>SUM(P71:P77)</f>
        <v>113612682</v>
      </c>
      <c r="Q78" s="32">
        <f>SUM(Q71:Q77)</f>
        <v>420646732</v>
      </c>
      <c r="R78" s="32">
        <f>SUM(R71:R77)</f>
        <v>397205679</v>
      </c>
      <c r="S78" s="32">
        <f>SUM(S71:S77)</f>
        <v>297867592</v>
      </c>
      <c r="T78" s="37">
        <f t="shared" si="14"/>
        <v>0.74990768699457588</v>
      </c>
      <c r="U78" s="37">
        <f t="shared" si="15"/>
        <v>-8.122228819490418E-2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84605580</v>
      </c>
      <c r="E79" s="31">
        <v>84605580</v>
      </c>
      <c r="F79" s="31">
        <v>25624910</v>
      </c>
      <c r="G79" s="36">
        <f t="shared" si="8"/>
        <v>0.30287494039991214</v>
      </c>
      <c r="H79" s="31">
        <v>23510383</v>
      </c>
      <c r="I79" s="36">
        <f t="shared" si="9"/>
        <v>0.27788217987513353</v>
      </c>
      <c r="J79" s="31">
        <v>21983854</v>
      </c>
      <c r="K79" s="36">
        <f t="shared" si="10"/>
        <v>0.25983929192377148</v>
      </c>
      <c r="L79" s="31">
        <v>0</v>
      </c>
      <c r="M79" s="36">
        <f t="shared" si="11"/>
        <v>0</v>
      </c>
      <c r="N79" s="31">
        <f t="shared" si="12"/>
        <v>71119147</v>
      </c>
      <c r="O79" s="36">
        <f t="shared" si="13"/>
        <v>0.8405964121988172</v>
      </c>
      <c r="P79" s="31">
        <v>16340464</v>
      </c>
      <c r="Q79" s="31">
        <v>73635780</v>
      </c>
      <c r="R79" s="31">
        <v>80972778</v>
      </c>
      <c r="S79" s="31">
        <v>47597677</v>
      </c>
      <c r="T79" s="36">
        <f t="shared" si="14"/>
        <v>0.58782319411098871</v>
      </c>
      <c r="U79" s="36">
        <f t="shared" si="15"/>
        <v>0.34536289789567798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55619776</v>
      </c>
      <c r="E80" s="31">
        <v>70467628</v>
      </c>
      <c r="F80" s="31">
        <v>21972590</v>
      </c>
      <c r="G80" s="36">
        <f t="shared" si="8"/>
        <v>0.3950499548937414</v>
      </c>
      <c r="H80" s="31">
        <v>11864467</v>
      </c>
      <c r="I80" s="36">
        <f t="shared" si="9"/>
        <v>0.21331382204775509</v>
      </c>
      <c r="J80" s="31">
        <v>16849136</v>
      </c>
      <c r="K80" s="36">
        <f t="shared" si="10"/>
        <v>0.23910462829825915</v>
      </c>
      <c r="L80" s="31">
        <v>0</v>
      </c>
      <c r="M80" s="36">
        <f t="shared" si="11"/>
        <v>0</v>
      </c>
      <c r="N80" s="31">
        <f t="shared" si="12"/>
        <v>50686193</v>
      </c>
      <c r="O80" s="36">
        <f t="shared" si="13"/>
        <v>0.71928337079829052</v>
      </c>
      <c r="P80" s="31">
        <v>20592074</v>
      </c>
      <c r="Q80" s="31">
        <v>76658384</v>
      </c>
      <c r="R80" s="31">
        <v>78420032</v>
      </c>
      <c r="S80" s="31">
        <v>55260367</v>
      </c>
      <c r="T80" s="36">
        <f t="shared" si="14"/>
        <v>0.7046715691215224</v>
      </c>
      <c r="U80" s="36">
        <f t="shared" si="15"/>
        <v>-0.18176595519227445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78525360</v>
      </c>
      <c r="E81" s="31">
        <v>78525360</v>
      </c>
      <c r="F81" s="31">
        <v>18544070</v>
      </c>
      <c r="G81" s="36">
        <f t="shared" si="8"/>
        <v>0.23615389983567092</v>
      </c>
      <c r="H81" s="31">
        <v>17720348</v>
      </c>
      <c r="I81" s="36">
        <f t="shared" si="9"/>
        <v>0.22566401478452311</v>
      </c>
      <c r="J81" s="31">
        <v>27267924</v>
      </c>
      <c r="K81" s="36">
        <f t="shared" si="10"/>
        <v>0.3472499075457916</v>
      </c>
      <c r="L81" s="31">
        <v>0</v>
      </c>
      <c r="M81" s="36">
        <f t="shared" si="11"/>
        <v>0</v>
      </c>
      <c r="N81" s="31">
        <f t="shared" si="12"/>
        <v>63532342</v>
      </c>
      <c r="O81" s="36">
        <f t="shared" si="13"/>
        <v>0.80906782216598561</v>
      </c>
      <c r="P81" s="31">
        <v>26174021</v>
      </c>
      <c r="Q81" s="31">
        <v>75195540</v>
      </c>
      <c r="R81" s="31">
        <v>75195540</v>
      </c>
      <c r="S81" s="31">
        <v>60901232</v>
      </c>
      <c r="T81" s="36">
        <f t="shared" si="14"/>
        <v>0.80990484276062114</v>
      </c>
      <c r="U81" s="36">
        <f t="shared" si="15"/>
        <v>4.1793463831942379E-2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62616765</v>
      </c>
      <c r="E82" s="31">
        <v>69064818</v>
      </c>
      <c r="F82" s="31">
        <v>9970464</v>
      </c>
      <c r="G82" s="36">
        <f t="shared" si="8"/>
        <v>0.15922994424895634</v>
      </c>
      <c r="H82" s="31">
        <v>10227665</v>
      </c>
      <c r="I82" s="36">
        <f t="shared" si="9"/>
        <v>0.16333748637445578</v>
      </c>
      <c r="J82" s="31">
        <v>45070847</v>
      </c>
      <c r="K82" s="36">
        <f t="shared" si="10"/>
        <v>0.65258764599944363</v>
      </c>
      <c r="L82" s="31">
        <v>0</v>
      </c>
      <c r="M82" s="36">
        <f t="shared" si="11"/>
        <v>0</v>
      </c>
      <c r="N82" s="31">
        <f t="shared" si="12"/>
        <v>65268976</v>
      </c>
      <c r="O82" s="36">
        <f t="shared" si="13"/>
        <v>0.94503942658619622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281367481</v>
      </c>
      <c r="E84" s="32">
        <f>SUM(E79:E83)</f>
        <v>302663386</v>
      </c>
      <c r="F84" s="32">
        <f>SUM(F79:F83)</f>
        <v>76112034</v>
      </c>
      <c r="G84" s="37">
        <f t="shared" si="8"/>
        <v>0.27050757155550609</v>
      </c>
      <c r="H84" s="32">
        <f>SUM(H79:H83)</f>
        <v>63322863</v>
      </c>
      <c r="I84" s="37">
        <f t="shared" si="9"/>
        <v>0.22505394999786774</v>
      </c>
      <c r="J84" s="32">
        <f>SUM(J79:J83)</f>
        <v>111171761</v>
      </c>
      <c r="K84" s="37">
        <f t="shared" si="10"/>
        <v>0.36731156176254498</v>
      </c>
      <c r="L84" s="32">
        <f>SUM(L79:L83)</f>
        <v>0</v>
      </c>
      <c r="M84" s="37">
        <f t="shared" si="11"/>
        <v>0</v>
      </c>
      <c r="N84" s="32">
        <f t="shared" si="12"/>
        <v>250606658</v>
      </c>
      <c r="O84" s="37">
        <f t="shared" si="13"/>
        <v>0.82800454099195198</v>
      </c>
      <c r="P84" s="32">
        <f>SUM(P79:P83)</f>
        <v>63106559</v>
      </c>
      <c r="Q84" s="32">
        <f>SUM(Q79:Q83)</f>
        <v>225489704</v>
      </c>
      <c r="R84" s="32">
        <f>SUM(R79:R83)</f>
        <v>234588350</v>
      </c>
      <c r="S84" s="32">
        <f>SUM(S79:S83)</f>
        <v>163759276</v>
      </c>
      <c r="T84" s="37">
        <f t="shared" si="14"/>
        <v>0.69807079507571457</v>
      </c>
      <c r="U84" s="37">
        <f t="shared" si="15"/>
        <v>0.76165144735589219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1618355427</v>
      </c>
      <c r="E85" s="32">
        <f>SUM(E57,E59:E62,E64:E69,E71:E77,E79:E83)</f>
        <v>1669527148</v>
      </c>
      <c r="F85" s="32">
        <f>SUM(F57,F59:F62,F64:F69,F71:F77,F79:F83)</f>
        <v>465034858</v>
      </c>
      <c r="G85" s="37">
        <f t="shared" si="8"/>
        <v>0.28735026326203927</v>
      </c>
      <c r="H85" s="32">
        <f>SUM(H57,H59:H62,H64:H69,H71:H77,H79:H83)</f>
        <v>446751464</v>
      </c>
      <c r="I85" s="37">
        <f t="shared" si="9"/>
        <v>0.27605274870190799</v>
      </c>
      <c r="J85" s="32">
        <f>SUM(J57,J59:J62,J64:J69,J71:J77,J79:J83)</f>
        <v>444293553</v>
      </c>
      <c r="K85" s="37">
        <f t="shared" si="10"/>
        <v>0.2661193940645043</v>
      </c>
      <c r="L85" s="32">
        <f>SUM(L57,L59:L62,L64:L69,L71:L77,L79:L83)</f>
        <v>0</v>
      </c>
      <c r="M85" s="37">
        <f t="shared" si="11"/>
        <v>0</v>
      </c>
      <c r="N85" s="32">
        <f t="shared" si="12"/>
        <v>1356079875</v>
      </c>
      <c r="O85" s="37">
        <f t="shared" si="13"/>
        <v>0.81225386279253242</v>
      </c>
      <c r="P85" s="32">
        <f>SUM(P57,P59:P62,P64:P69,P71:P77,P79:P83)</f>
        <v>394193585</v>
      </c>
      <c r="Q85" s="32">
        <f>SUM(Q57,Q59:Q62,Q64:Q69,Q71:Q77,Q79:Q83)</f>
        <v>1558145199</v>
      </c>
      <c r="R85" s="32">
        <f>SUM(R57,R59:R62,R64:R69,R71:R77,R79:R83)</f>
        <v>1537307791</v>
      </c>
      <c r="S85" s="32">
        <f>SUM(S57,S59:S62,S64:S69,S71:S77,S79:S83)</f>
        <v>1190651074</v>
      </c>
      <c r="T85" s="37">
        <f t="shared" si="14"/>
        <v>0.77450402643539329</v>
      </c>
      <c r="U85" s="37">
        <f t="shared" si="15"/>
        <v>0.12709483336721483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2964689077</v>
      </c>
      <c r="E88" s="31">
        <v>3003779856</v>
      </c>
      <c r="F88" s="31">
        <v>880348667</v>
      </c>
      <c r="G88" s="36">
        <f t="shared" ref="G88:G99" si="16">IF(($D88      =0),0,($F88      /$D88      ))</f>
        <v>0.2969446859806405</v>
      </c>
      <c r="H88" s="31">
        <v>784770118</v>
      </c>
      <c r="I88" s="36">
        <f t="shared" ref="I88:I99" si="17">IF(($D88      =0),0,($H88      /$D88      ))</f>
        <v>0.26470570694520085</v>
      </c>
      <c r="J88" s="31">
        <v>723748083</v>
      </c>
      <c r="K88" s="36">
        <f t="shared" ref="K88:K99" si="18">IF(($E88      =0),0,($J88      /$E88      ))</f>
        <v>0.2409457808814868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2388866868</v>
      </c>
      <c r="O88" s="36">
        <f t="shared" ref="O88:O99" si="21">IF(($E88      =0),0,($N88      /$E88      ))</f>
        <v>0.79528693263864803</v>
      </c>
      <c r="P88" s="31">
        <v>724461674</v>
      </c>
      <c r="Q88" s="31">
        <v>2691118864</v>
      </c>
      <c r="R88" s="31">
        <v>2799880922</v>
      </c>
      <c r="S88" s="31">
        <v>2227037997</v>
      </c>
      <c r="T88" s="36">
        <f t="shared" ref="T88:T99" si="22">IF(($R88      =0),0,($S88      /$R88      ))</f>
        <v>0.79540454006493633</v>
      </c>
      <c r="U88" s="36">
        <f t="shared" ref="U88:U99" si="23">IF(($P88      =0),0,(($J88      /$P88      )-1))</f>
        <v>-9.8499482527492077E-4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3407093000</v>
      </c>
      <c r="E89" s="31">
        <v>3412325000</v>
      </c>
      <c r="F89" s="31">
        <v>1155935275</v>
      </c>
      <c r="G89" s="36">
        <f t="shared" si="16"/>
        <v>0.33927317951109642</v>
      </c>
      <c r="H89" s="31">
        <v>1153757408</v>
      </c>
      <c r="I89" s="36">
        <f t="shared" si="17"/>
        <v>0.33863396390999601</v>
      </c>
      <c r="J89" s="31">
        <v>1159715023</v>
      </c>
      <c r="K89" s="36">
        <f t="shared" si="18"/>
        <v>0.33986065893489042</v>
      </c>
      <c r="L89" s="31">
        <v>0</v>
      </c>
      <c r="M89" s="36">
        <f t="shared" si="19"/>
        <v>0</v>
      </c>
      <c r="N89" s="31">
        <f t="shared" si="20"/>
        <v>3469407706</v>
      </c>
      <c r="O89" s="36">
        <f t="shared" si="21"/>
        <v>1.0167283907599658</v>
      </c>
      <c r="P89" s="31">
        <v>1103548871</v>
      </c>
      <c r="Q89" s="31">
        <v>3140470000</v>
      </c>
      <c r="R89" s="31">
        <v>3202750000</v>
      </c>
      <c r="S89" s="31">
        <v>3332412893</v>
      </c>
      <c r="T89" s="36">
        <f t="shared" si="22"/>
        <v>1.0404848623838889</v>
      </c>
      <c r="U89" s="36">
        <f t="shared" si="23"/>
        <v>5.089593535545367E-2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2377933958</v>
      </c>
      <c r="E90" s="31">
        <v>2099776849</v>
      </c>
      <c r="F90" s="31">
        <v>585601529</v>
      </c>
      <c r="G90" s="36">
        <f t="shared" si="16"/>
        <v>0.24626484138883725</v>
      </c>
      <c r="H90" s="31">
        <v>447038439</v>
      </c>
      <c r="I90" s="36">
        <f t="shared" si="17"/>
        <v>0.18799447204832759</v>
      </c>
      <c r="J90" s="31">
        <v>574447893</v>
      </c>
      <c r="K90" s="36">
        <f t="shared" si="18"/>
        <v>0.27357568651810582</v>
      </c>
      <c r="L90" s="31">
        <v>0</v>
      </c>
      <c r="M90" s="36">
        <f t="shared" si="19"/>
        <v>0</v>
      </c>
      <c r="N90" s="31">
        <f t="shared" si="20"/>
        <v>1607087861</v>
      </c>
      <c r="O90" s="36">
        <f t="shared" si="21"/>
        <v>0.76536126291961037</v>
      </c>
      <c r="P90" s="31">
        <v>490534448</v>
      </c>
      <c r="Q90" s="31">
        <v>2007446006</v>
      </c>
      <c r="R90" s="31">
        <v>2075722442</v>
      </c>
      <c r="S90" s="31">
        <v>1449341327</v>
      </c>
      <c r="T90" s="36">
        <f t="shared" si="22"/>
        <v>0.69823464721204764</v>
      </c>
      <c r="U90" s="36">
        <f t="shared" si="23"/>
        <v>0.1710653458531417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8749716035</v>
      </c>
      <c r="E91" s="32">
        <f>SUM(E88:E90)</f>
        <v>8515881705</v>
      </c>
      <c r="F91" s="32">
        <f>SUM(F88:F90)</f>
        <v>2621885471</v>
      </c>
      <c r="G91" s="37">
        <f t="shared" si="16"/>
        <v>0.29965377853545394</v>
      </c>
      <c r="H91" s="32">
        <f>SUM(H88:H90)</f>
        <v>2385565965</v>
      </c>
      <c r="I91" s="37">
        <f t="shared" si="17"/>
        <v>0.27264495847150083</v>
      </c>
      <c r="J91" s="32">
        <f>SUM(J88:J90)</f>
        <v>2457910999</v>
      </c>
      <c r="K91" s="37">
        <f t="shared" si="18"/>
        <v>0.28862671936328876</v>
      </c>
      <c r="L91" s="32">
        <f>SUM(L88:L90)</f>
        <v>0</v>
      </c>
      <c r="M91" s="37">
        <f t="shared" si="19"/>
        <v>0</v>
      </c>
      <c r="N91" s="32">
        <f t="shared" si="20"/>
        <v>7465362435</v>
      </c>
      <c r="O91" s="37">
        <f t="shared" si="21"/>
        <v>0.87663998792007647</v>
      </c>
      <c r="P91" s="32">
        <f>SUM(P88:P90)</f>
        <v>2318544993</v>
      </c>
      <c r="Q91" s="32">
        <f>SUM(Q88:Q90)</f>
        <v>7839034870</v>
      </c>
      <c r="R91" s="32">
        <f>SUM(R88:R90)</f>
        <v>8078353364</v>
      </c>
      <c r="S91" s="32">
        <f>SUM(S88:S90)</f>
        <v>7008792217</v>
      </c>
      <c r="T91" s="37">
        <f t="shared" si="22"/>
        <v>0.86760158923397157</v>
      </c>
      <c r="U91" s="37">
        <f t="shared" si="23"/>
        <v>6.0109252320211581E-2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438326367</v>
      </c>
      <c r="E92" s="31">
        <v>438326367</v>
      </c>
      <c r="F92" s="31">
        <v>55657365</v>
      </c>
      <c r="G92" s="36">
        <f t="shared" si="16"/>
        <v>0.12697699520321121</v>
      </c>
      <c r="H92" s="31">
        <v>145458449</v>
      </c>
      <c r="I92" s="36">
        <f t="shared" si="17"/>
        <v>0.3318496443541577</v>
      </c>
      <c r="J92" s="31">
        <v>181780877</v>
      </c>
      <c r="K92" s="36">
        <f t="shared" si="18"/>
        <v>0.41471581608048691</v>
      </c>
      <c r="L92" s="31">
        <v>0</v>
      </c>
      <c r="M92" s="36">
        <f t="shared" si="19"/>
        <v>0</v>
      </c>
      <c r="N92" s="31">
        <f t="shared" si="20"/>
        <v>382896691</v>
      </c>
      <c r="O92" s="36">
        <f t="shared" si="21"/>
        <v>0.87354245563785582</v>
      </c>
      <c r="P92" s="31">
        <v>209034095</v>
      </c>
      <c r="Q92" s="31">
        <v>445772924</v>
      </c>
      <c r="R92" s="31">
        <v>445772924</v>
      </c>
      <c r="S92" s="31">
        <v>314700615</v>
      </c>
      <c r="T92" s="36">
        <f t="shared" si="22"/>
        <v>0.70596619502175062</v>
      </c>
      <c r="U92" s="36">
        <f t="shared" si="23"/>
        <v>-0.13037690334679608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82277855</v>
      </c>
      <c r="E93" s="31">
        <v>86277855</v>
      </c>
      <c r="F93" s="31">
        <v>22828038</v>
      </c>
      <c r="G93" s="36">
        <f t="shared" si="16"/>
        <v>0.27745057281816593</v>
      </c>
      <c r="H93" s="31">
        <v>21416495</v>
      </c>
      <c r="I93" s="36">
        <f t="shared" si="17"/>
        <v>0.26029476582732985</v>
      </c>
      <c r="J93" s="31">
        <v>20471443</v>
      </c>
      <c r="K93" s="36">
        <f t="shared" si="18"/>
        <v>0.23727343476492316</v>
      </c>
      <c r="L93" s="31">
        <v>0</v>
      </c>
      <c r="M93" s="36">
        <f t="shared" si="19"/>
        <v>0</v>
      </c>
      <c r="N93" s="31">
        <f t="shared" si="20"/>
        <v>64715976</v>
      </c>
      <c r="O93" s="36">
        <f t="shared" si="21"/>
        <v>0.75008791073908831</v>
      </c>
      <c r="P93" s="31">
        <v>18294005</v>
      </c>
      <c r="Q93" s="31">
        <v>75734701</v>
      </c>
      <c r="R93" s="31">
        <v>75734701</v>
      </c>
      <c r="S93" s="31">
        <v>57725790</v>
      </c>
      <c r="T93" s="36">
        <f t="shared" si="22"/>
        <v>0.76221057504406076</v>
      </c>
      <c r="U93" s="36">
        <f t="shared" si="23"/>
        <v>0.11902467502332059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94301296</v>
      </c>
      <c r="E94" s="31">
        <v>101205206</v>
      </c>
      <c r="F94" s="31">
        <v>31586562</v>
      </c>
      <c r="G94" s="36">
        <f t="shared" si="16"/>
        <v>0.33495363626815905</v>
      </c>
      <c r="H94" s="31">
        <v>28255803</v>
      </c>
      <c r="I94" s="36">
        <f t="shared" si="17"/>
        <v>0.29963324151981963</v>
      </c>
      <c r="J94" s="31">
        <v>25076982</v>
      </c>
      <c r="K94" s="36">
        <f t="shared" si="18"/>
        <v>0.24778351817198022</v>
      </c>
      <c r="L94" s="31">
        <v>0</v>
      </c>
      <c r="M94" s="36">
        <f t="shared" si="19"/>
        <v>0</v>
      </c>
      <c r="N94" s="31">
        <f t="shared" si="20"/>
        <v>84919347</v>
      </c>
      <c r="O94" s="36">
        <f t="shared" si="21"/>
        <v>0.83908081764094233</v>
      </c>
      <c r="P94" s="31">
        <v>13179805</v>
      </c>
      <c r="Q94" s="31">
        <v>54030964</v>
      </c>
      <c r="R94" s="31">
        <v>52271641</v>
      </c>
      <c r="S94" s="31">
        <v>39467903</v>
      </c>
      <c r="T94" s="36">
        <f t="shared" si="22"/>
        <v>0.75505383502308643</v>
      </c>
      <c r="U94" s="36">
        <f t="shared" si="23"/>
        <v>0.90268232344863986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614905518</v>
      </c>
      <c r="E96" s="32">
        <f>SUM(E92:E95)</f>
        <v>625809428</v>
      </c>
      <c r="F96" s="32">
        <f>SUM(F92:F95)</f>
        <v>110071965</v>
      </c>
      <c r="G96" s="37">
        <f t="shared" si="16"/>
        <v>0.17900630548578034</v>
      </c>
      <c r="H96" s="32">
        <f>SUM(H92:H95)</f>
        <v>195130747</v>
      </c>
      <c r="I96" s="37">
        <f t="shared" si="17"/>
        <v>0.31733451934968648</v>
      </c>
      <c r="J96" s="32">
        <f>SUM(J92:J95)</f>
        <v>227329302</v>
      </c>
      <c r="K96" s="37">
        <f t="shared" si="18"/>
        <v>0.36325643531212509</v>
      </c>
      <c r="L96" s="32">
        <f>SUM(L92:L95)</f>
        <v>0</v>
      </c>
      <c r="M96" s="37">
        <f t="shared" si="19"/>
        <v>0</v>
      </c>
      <c r="N96" s="32">
        <f t="shared" si="20"/>
        <v>532532014</v>
      </c>
      <c r="O96" s="37">
        <f t="shared" si="21"/>
        <v>0.85094917106298373</v>
      </c>
      <c r="P96" s="32">
        <f>SUM(P92:P95)</f>
        <v>240507905</v>
      </c>
      <c r="Q96" s="32">
        <f>SUM(Q92:Q95)</f>
        <v>575538589</v>
      </c>
      <c r="R96" s="32">
        <f>SUM(R92:R95)</f>
        <v>573779266</v>
      </c>
      <c r="S96" s="32">
        <f>SUM(S92:S95)</f>
        <v>411894308</v>
      </c>
      <c r="T96" s="37">
        <f t="shared" si="22"/>
        <v>0.71786195913185891</v>
      </c>
      <c r="U96" s="37">
        <f t="shared" si="23"/>
        <v>-5.479488501635732E-2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362574404</v>
      </c>
      <c r="E97" s="31">
        <v>373236458</v>
      </c>
      <c r="F97" s="31">
        <v>129732197</v>
      </c>
      <c r="G97" s="36">
        <f t="shared" si="16"/>
        <v>0.35780848170407531</v>
      </c>
      <c r="H97" s="31">
        <v>111471622</v>
      </c>
      <c r="I97" s="36">
        <f t="shared" si="17"/>
        <v>0.30744481896741943</v>
      </c>
      <c r="J97" s="31">
        <v>44707367</v>
      </c>
      <c r="K97" s="36">
        <f t="shared" si="18"/>
        <v>0.11978295807319016</v>
      </c>
      <c r="L97" s="31">
        <v>0</v>
      </c>
      <c r="M97" s="36">
        <f t="shared" si="19"/>
        <v>0</v>
      </c>
      <c r="N97" s="31">
        <f t="shared" si="20"/>
        <v>285911186</v>
      </c>
      <c r="O97" s="36">
        <f t="shared" si="21"/>
        <v>0.76603230973754444</v>
      </c>
      <c r="P97" s="31">
        <v>132331298</v>
      </c>
      <c r="Q97" s="31">
        <v>328682357</v>
      </c>
      <c r="R97" s="31">
        <v>342009512</v>
      </c>
      <c r="S97" s="31">
        <v>212680049</v>
      </c>
      <c r="T97" s="36">
        <f t="shared" si="22"/>
        <v>0.62185419275707166</v>
      </c>
      <c r="U97" s="36">
        <f t="shared" si="23"/>
        <v>-0.6621557584963762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15474565</v>
      </c>
      <c r="E98" s="31">
        <v>130055208</v>
      </c>
      <c r="F98" s="31">
        <v>14365224</v>
      </c>
      <c r="G98" s="36">
        <f t="shared" si="16"/>
        <v>0.92831197516699182</v>
      </c>
      <c r="H98" s="31">
        <v>32056804</v>
      </c>
      <c r="I98" s="36">
        <f t="shared" si="17"/>
        <v>2.071580299672398</v>
      </c>
      <c r="J98" s="31">
        <v>39074386</v>
      </c>
      <c r="K98" s="36">
        <f t="shared" si="18"/>
        <v>0.3004446081082735</v>
      </c>
      <c r="L98" s="31">
        <v>0</v>
      </c>
      <c r="M98" s="36">
        <f t="shared" si="19"/>
        <v>0</v>
      </c>
      <c r="N98" s="31">
        <f t="shared" si="20"/>
        <v>85496414</v>
      </c>
      <c r="O98" s="36">
        <f t="shared" si="21"/>
        <v>0.65738554660571535</v>
      </c>
      <c r="P98" s="31">
        <v>11388489</v>
      </c>
      <c r="Q98" s="31">
        <v>97552125</v>
      </c>
      <c r="R98" s="31">
        <v>1798049</v>
      </c>
      <c r="S98" s="31">
        <v>12106278</v>
      </c>
      <c r="T98" s="36">
        <f t="shared" si="22"/>
        <v>6.7330078323783171</v>
      </c>
      <c r="U98" s="36">
        <f t="shared" si="23"/>
        <v>2.4310421689830846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173231436</v>
      </c>
      <c r="E99" s="31">
        <v>118696858</v>
      </c>
      <c r="F99" s="31">
        <v>32169041</v>
      </c>
      <c r="G99" s="36">
        <f t="shared" si="16"/>
        <v>0.18569978834557488</v>
      </c>
      <c r="H99" s="31">
        <v>27158634</v>
      </c>
      <c r="I99" s="36">
        <f t="shared" si="17"/>
        <v>0.15677659105706426</v>
      </c>
      <c r="J99" s="31">
        <v>37305518</v>
      </c>
      <c r="K99" s="36">
        <f t="shared" si="18"/>
        <v>0.31429238000554321</v>
      </c>
      <c r="L99" s="31">
        <v>0</v>
      </c>
      <c r="M99" s="36">
        <f t="shared" si="19"/>
        <v>0</v>
      </c>
      <c r="N99" s="31">
        <f t="shared" si="20"/>
        <v>96633193</v>
      </c>
      <c r="O99" s="36">
        <f t="shared" si="21"/>
        <v>0.81411753123237685</v>
      </c>
      <c r="P99" s="31">
        <v>39504097</v>
      </c>
      <c r="Q99" s="31">
        <v>155475605</v>
      </c>
      <c r="R99" s="31">
        <v>155654605</v>
      </c>
      <c r="S99" s="31">
        <v>119636117</v>
      </c>
      <c r="T99" s="36">
        <f t="shared" si="22"/>
        <v>0.76859992031716629</v>
      </c>
      <c r="U99" s="36">
        <f t="shared" si="23"/>
        <v>-5.5654455283460802E-2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551280405</v>
      </c>
      <c r="E101" s="32">
        <f>SUM(E97:E100)</f>
        <v>621988524</v>
      </c>
      <c r="F101" s="32">
        <f>SUM(F97:F100)</f>
        <v>176266462</v>
      </c>
      <c r="G101" s="37">
        <f>IF(($D101     =0),0,($F101     /$D101     ))</f>
        <v>0.31974011846113048</v>
      </c>
      <c r="H101" s="32">
        <f>SUM(H97:H100)</f>
        <v>170687060</v>
      </c>
      <c r="I101" s="37">
        <f>IF(($D101     =0),0,($H101     /$D101     ))</f>
        <v>0.30961931251664931</v>
      </c>
      <c r="J101" s="32">
        <f>SUM(J97:J100)</f>
        <v>121087271</v>
      </c>
      <c r="K101" s="37">
        <f>IF(($E101     =0),0,($J101     /$E101     ))</f>
        <v>0.19467766096597627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468040793</v>
      </c>
      <c r="O101" s="37">
        <f>IF(($E101     =0),0,($N101     /$E101     ))</f>
        <v>0.75249104274470502</v>
      </c>
      <c r="P101" s="32">
        <f>SUM(P97:P100)</f>
        <v>183223884</v>
      </c>
      <c r="Q101" s="32">
        <f>SUM(Q97:Q100)</f>
        <v>581710087</v>
      </c>
      <c r="R101" s="32">
        <f>SUM(R97:R100)</f>
        <v>499462166</v>
      </c>
      <c r="S101" s="32">
        <f>SUM(S97:S100)</f>
        <v>344422444</v>
      </c>
      <c r="T101" s="37">
        <f>IF(($R101     =0),0,($S101     /$R101     ))</f>
        <v>0.68958665429725463</v>
      </c>
      <c r="U101" s="37">
        <f>IF(($P101     =0),0,(($J101     /$P101     )-1))</f>
        <v>-0.33912943904191006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9915901958</v>
      </c>
      <c r="E102" s="32">
        <f>SUM(E88:E90,E92:E95,E97:E100)</f>
        <v>9763679657</v>
      </c>
      <c r="F102" s="32">
        <f>SUM(F88:F90,F92:F95,F97:F100)</f>
        <v>2908223898</v>
      </c>
      <c r="G102" s="37">
        <f>IF(($D102     =0),0,($F102     /$D102     ))</f>
        <v>0.29328889195537972</v>
      </c>
      <c r="H102" s="32">
        <f>SUM(H88:H90,H92:H95,H97:H100)</f>
        <v>2751383772</v>
      </c>
      <c r="I102" s="37">
        <f>IF(($D102     =0),0,($H102     /$D102     ))</f>
        <v>0.2774718612239026</v>
      </c>
      <c r="J102" s="32">
        <f>SUM(J88:J90,J92:J95,J97:J100)</f>
        <v>2806327572</v>
      </c>
      <c r="K102" s="37">
        <f>IF(($E102     =0),0,($J102     /$E102     ))</f>
        <v>0.28742519937020095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8465935242</v>
      </c>
      <c r="O102" s="37">
        <f>IF(($E102     =0),0,($N102     /$E102     ))</f>
        <v>0.86708449472022653</v>
      </c>
      <c r="P102" s="32">
        <f>SUM(P88:P90,P92:P95,P97:P100)</f>
        <v>2742276782</v>
      </c>
      <c r="Q102" s="32">
        <f>SUM(Q88:Q90,Q92:Q95,Q97:Q100)</f>
        <v>8996283546</v>
      </c>
      <c r="R102" s="32">
        <f>SUM(R88:R90,R92:R95,R97:R100)</f>
        <v>9151594796</v>
      </c>
      <c r="S102" s="32">
        <f>SUM(S88:S90,S92:S95,S97:S100)</f>
        <v>7765108969</v>
      </c>
      <c r="T102" s="37">
        <f>IF(($R102     =0),0,($S102     /$R102     ))</f>
        <v>0.84849790032159111</v>
      </c>
      <c r="U102" s="37">
        <f>IF(($P102     =0),0,(($J102     /$P102     )-1))</f>
        <v>2.3356792582142738E-2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1760765880</v>
      </c>
      <c r="E105" s="31">
        <v>1760765880</v>
      </c>
      <c r="F105" s="31">
        <v>551422991</v>
      </c>
      <c r="G105" s="36">
        <f t="shared" ref="G105:G136" si="24">IF(($D105     =0),0,($F105     /$D105     ))</f>
        <v>0.31317223786730808</v>
      </c>
      <c r="H105" s="31">
        <v>504787049</v>
      </c>
      <c r="I105" s="36">
        <f t="shared" ref="I105:I136" si="25">IF(($D105     =0),0,($H105     /$D105     ))</f>
        <v>0.28668606924618506</v>
      </c>
      <c r="J105" s="31">
        <v>288756429</v>
      </c>
      <c r="K105" s="36">
        <f t="shared" ref="K105:K136" si="26">IF(($E105     =0),0,($J105     /$E105     ))</f>
        <v>0.16399478901760636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1344966469</v>
      </c>
      <c r="O105" s="36">
        <f t="shared" ref="O105:O136" si="29">IF(($E105     =0),0,($N105     /$E105     ))</f>
        <v>0.76385309613109953</v>
      </c>
      <c r="P105" s="31">
        <v>454069697</v>
      </c>
      <c r="Q105" s="31">
        <v>1643653990</v>
      </c>
      <c r="R105" s="31">
        <v>1643653990</v>
      </c>
      <c r="S105" s="31">
        <v>1228553568</v>
      </c>
      <c r="T105" s="36">
        <f t="shared" ref="T105:T136" si="30">IF(($R105     =0),0,($S105     /$R105     ))</f>
        <v>0.74745267280980465</v>
      </c>
      <c r="U105" s="36">
        <f t="shared" ref="U105:U136" si="31">IF(($P105     =0),0,(($J105     /$P105     )-1))</f>
        <v>-0.36407024977048841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1760765880</v>
      </c>
      <c r="E106" s="32">
        <f>E105</f>
        <v>1760765880</v>
      </c>
      <c r="F106" s="32">
        <f>F105</f>
        <v>551422991</v>
      </c>
      <c r="G106" s="37">
        <f t="shared" si="24"/>
        <v>0.31317223786730808</v>
      </c>
      <c r="H106" s="32">
        <f>H105</f>
        <v>504787049</v>
      </c>
      <c r="I106" s="37">
        <f t="shared" si="25"/>
        <v>0.28668606924618506</v>
      </c>
      <c r="J106" s="32">
        <f>J105</f>
        <v>288756429</v>
      </c>
      <c r="K106" s="37">
        <f t="shared" si="26"/>
        <v>0.16399478901760636</v>
      </c>
      <c r="L106" s="32">
        <f>L105</f>
        <v>0</v>
      </c>
      <c r="M106" s="37">
        <f t="shared" si="27"/>
        <v>0</v>
      </c>
      <c r="N106" s="32">
        <f t="shared" si="28"/>
        <v>1344966469</v>
      </c>
      <c r="O106" s="37">
        <f t="shared" si="29"/>
        <v>0.76385309613109953</v>
      </c>
      <c r="P106" s="32">
        <f>P105</f>
        <v>454069697</v>
      </c>
      <c r="Q106" s="32">
        <f>Q105</f>
        <v>1643653990</v>
      </c>
      <c r="R106" s="32">
        <f>R105</f>
        <v>1643653990</v>
      </c>
      <c r="S106" s="32">
        <f>S105</f>
        <v>1228553568</v>
      </c>
      <c r="T106" s="37">
        <f t="shared" si="30"/>
        <v>0.74745267280980465</v>
      </c>
      <c r="U106" s="37">
        <f t="shared" si="31"/>
        <v>-0.36407024977048841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15972693</v>
      </c>
      <c r="E107" s="31">
        <v>17628463</v>
      </c>
      <c r="F107" s="31">
        <v>6186927</v>
      </c>
      <c r="G107" s="36">
        <f t="shared" si="24"/>
        <v>0.38734401268464874</v>
      </c>
      <c r="H107" s="31">
        <v>4311831</v>
      </c>
      <c r="I107" s="36">
        <f t="shared" si="25"/>
        <v>0.26995015806038469</v>
      </c>
      <c r="J107" s="31">
        <v>4180515</v>
      </c>
      <c r="K107" s="36">
        <f t="shared" si="26"/>
        <v>0.23714574549125469</v>
      </c>
      <c r="L107" s="31">
        <v>0</v>
      </c>
      <c r="M107" s="36">
        <f t="shared" si="27"/>
        <v>0</v>
      </c>
      <c r="N107" s="31">
        <f t="shared" si="28"/>
        <v>14679273</v>
      </c>
      <c r="O107" s="36">
        <f t="shared" si="29"/>
        <v>0.83270294182765681</v>
      </c>
      <c r="P107" s="31">
        <v>3045218</v>
      </c>
      <c r="Q107" s="31">
        <v>14032985</v>
      </c>
      <c r="R107" s="31">
        <v>15171474</v>
      </c>
      <c r="S107" s="31">
        <v>11370166</v>
      </c>
      <c r="T107" s="36">
        <f t="shared" si="30"/>
        <v>0.74944372577114127</v>
      </c>
      <c r="U107" s="36">
        <f t="shared" si="31"/>
        <v>0.37281304655364567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12058032</v>
      </c>
      <c r="E109" s="31">
        <v>12428028</v>
      </c>
      <c r="F109" s="31">
        <v>8720406</v>
      </c>
      <c r="G109" s="36">
        <f t="shared" si="24"/>
        <v>0.72320308985744941</v>
      </c>
      <c r="H109" s="31">
        <v>1366212</v>
      </c>
      <c r="I109" s="36">
        <f t="shared" si="25"/>
        <v>0.1133030663710297</v>
      </c>
      <c r="J109" s="31">
        <v>1286210</v>
      </c>
      <c r="K109" s="36">
        <f t="shared" si="26"/>
        <v>0.10349268604801985</v>
      </c>
      <c r="L109" s="31">
        <v>0</v>
      </c>
      <c r="M109" s="36">
        <f t="shared" si="27"/>
        <v>0</v>
      </c>
      <c r="N109" s="31">
        <f t="shared" si="28"/>
        <v>11372828</v>
      </c>
      <c r="O109" s="36">
        <f t="shared" si="29"/>
        <v>0.91509513818282351</v>
      </c>
      <c r="P109" s="31">
        <v>2230266</v>
      </c>
      <c r="Q109" s="31">
        <v>11095872</v>
      </c>
      <c r="R109" s="31">
        <v>12015876</v>
      </c>
      <c r="S109" s="31">
        <v>10753235</v>
      </c>
      <c r="T109" s="36">
        <f t="shared" si="30"/>
        <v>0.89491893891048813</v>
      </c>
      <c r="U109" s="36">
        <f t="shared" si="31"/>
        <v>-0.42329300630507749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80719215</v>
      </c>
      <c r="E110" s="31">
        <v>88893768</v>
      </c>
      <c r="F110" s="31">
        <v>30271828</v>
      </c>
      <c r="G110" s="36">
        <f t="shared" si="24"/>
        <v>0.37502629330575132</v>
      </c>
      <c r="H110" s="31">
        <v>22244651</v>
      </c>
      <c r="I110" s="36">
        <f t="shared" si="25"/>
        <v>0.27558061608998552</v>
      </c>
      <c r="J110" s="31">
        <v>24015453</v>
      </c>
      <c r="K110" s="36">
        <f t="shared" si="26"/>
        <v>0.27015901722154473</v>
      </c>
      <c r="L110" s="31">
        <v>0</v>
      </c>
      <c r="M110" s="36">
        <f t="shared" si="27"/>
        <v>0</v>
      </c>
      <c r="N110" s="31">
        <f t="shared" si="28"/>
        <v>76531932</v>
      </c>
      <c r="O110" s="36">
        <f t="shared" si="29"/>
        <v>0.86093697816926829</v>
      </c>
      <c r="P110" s="31">
        <v>24374148</v>
      </c>
      <c r="Q110" s="31">
        <v>81644147</v>
      </c>
      <c r="R110" s="31">
        <v>82272149</v>
      </c>
      <c r="S110" s="31">
        <v>73417450</v>
      </c>
      <c r="T110" s="36">
        <f t="shared" si="30"/>
        <v>0.89237306782882264</v>
      </c>
      <c r="U110" s="36">
        <f t="shared" si="31"/>
        <v>-1.471620669571716E-2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108749940</v>
      </c>
      <c r="E112" s="32">
        <f>SUM(E107:E111)</f>
        <v>118950259</v>
      </c>
      <c r="F112" s="32">
        <f>SUM(F107:F111)</f>
        <v>45179161</v>
      </c>
      <c r="G112" s="37">
        <f t="shared" si="24"/>
        <v>0.41544079012825202</v>
      </c>
      <c r="H112" s="32">
        <f>SUM(H107:H111)</f>
        <v>27922694</v>
      </c>
      <c r="I112" s="37">
        <f t="shared" si="25"/>
        <v>0.25676054625869221</v>
      </c>
      <c r="J112" s="32">
        <f>SUM(J107:J111)</f>
        <v>29482178</v>
      </c>
      <c r="K112" s="37">
        <f t="shared" si="26"/>
        <v>0.24785299542727351</v>
      </c>
      <c r="L112" s="32">
        <f>SUM(L107:L111)</f>
        <v>0</v>
      </c>
      <c r="M112" s="37">
        <f t="shared" si="27"/>
        <v>0</v>
      </c>
      <c r="N112" s="32">
        <f t="shared" si="28"/>
        <v>102584033</v>
      </c>
      <c r="O112" s="37">
        <f t="shared" si="29"/>
        <v>0.86241117810428647</v>
      </c>
      <c r="P112" s="32">
        <f>SUM(P107:P111)</f>
        <v>29649632</v>
      </c>
      <c r="Q112" s="32">
        <f>SUM(Q107:Q111)</f>
        <v>106773004</v>
      </c>
      <c r="R112" s="32">
        <f>SUM(R107:R111)</f>
        <v>109459499</v>
      </c>
      <c r="S112" s="32">
        <f>SUM(S107:S111)</f>
        <v>95540851</v>
      </c>
      <c r="T112" s="37">
        <f t="shared" si="30"/>
        <v>0.8728420271684233</v>
      </c>
      <c r="U112" s="37">
        <f t="shared" si="31"/>
        <v>-5.6477598103072957E-3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5023640</v>
      </c>
      <c r="E113" s="31">
        <v>4623640</v>
      </c>
      <c r="F113" s="31">
        <v>1058644</v>
      </c>
      <c r="G113" s="36">
        <f t="shared" si="24"/>
        <v>0.21073245694357079</v>
      </c>
      <c r="H113" s="31">
        <v>903037</v>
      </c>
      <c r="I113" s="36">
        <f t="shared" si="25"/>
        <v>0.1797575065092244</v>
      </c>
      <c r="J113" s="31">
        <v>896820</v>
      </c>
      <c r="K113" s="36">
        <f t="shared" si="26"/>
        <v>0.19396406294607713</v>
      </c>
      <c r="L113" s="31">
        <v>0</v>
      </c>
      <c r="M113" s="36">
        <f t="shared" si="27"/>
        <v>0</v>
      </c>
      <c r="N113" s="31">
        <f t="shared" si="28"/>
        <v>2858501</v>
      </c>
      <c r="O113" s="36">
        <f t="shared" si="29"/>
        <v>0.61823606509157292</v>
      </c>
      <c r="P113" s="31">
        <v>0</v>
      </c>
      <c r="Q113" s="31">
        <v>0</v>
      </c>
      <c r="R113" s="31">
        <v>4909480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33070179</v>
      </c>
      <c r="E114" s="31">
        <v>33057982</v>
      </c>
      <c r="F114" s="31">
        <v>11500458</v>
      </c>
      <c r="G114" s="36">
        <f t="shared" si="24"/>
        <v>0.34775916997606815</v>
      </c>
      <c r="H114" s="31">
        <v>8064727</v>
      </c>
      <c r="I114" s="36">
        <f t="shared" si="25"/>
        <v>0.24386705012996754</v>
      </c>
      <c r="J114" s="31">
        <v>8222579</v>
      </c>
      <c r="K114" s="36">
        <f t="shared" si="26"/>
        <v>0.24873203089045182</v>
      </c>
      <c r="L114" s="31">
        <v>0</v>
      </c>
      <c r="M114" s="36">
        <f t="shared" si="27"/>
        <v>0</v>
      </c>
      <c r="N114" s="31">
        <f t="shared" si="28"/>
        <v>27787764</v>
      </c>
      <c r="O114" s="36">
        <f t="shared" si="29"/>
        <v>0.84057653609951144</v>
      </c>
      <c r="P114" s="31">
        <v>8079685</v>
      </c>
      <c r="Q114" s="31">
        <v>28712988</v>
      </c>
      <c r="R114" s="31">
        <v>30983474</v>
      </c>
      <c r="S114" s="31">
        <v>26542811</v>
      </c>
      <c r="T114" s="36">
        <f t="shared" si="30"/>
        <v>0.85667640110337528</v>
      </c>
      <c r="U114" s="36">
        <f t="shared" si="31"/>
        <v>1.7685590465469803E-2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6512977</v>
      </c>
      <c r="E115" s="31">
        <v>6512977</v>
      </c>
      <c r="F115" s="31">
        <v>1526401</v>
      </c>
      <c r="G115" s="36">
        <f t="shared" si="24"/>
        <v>0.23436302630886</v>
      </c>
      <c r="H115" s="31">
        <v>1523756</v>
      </c>
      <c r="I115" s="36">
        <f t="shared" si="25"/>
        <v>0.23395691401950292</v>
      </c>
      <c r="J115" s="31">
        <v>1523622</v>
      </c>
      <c r="K115" s="36">
        <f t="shared" si="26"/>
        <v>0.23393633971070371</v>
      </c>
      <c r="L115" s="31">
        <v>0</v>
      </c>
      <c r="M115" s="36">
        <f t="shared" si="27"/>
        <v>0</v>
      </c>
      <c r="N115" s="31">
        <f t="shared" si="28"/>
        <v>4573779</v>
      </c>
      <c r="O115" s="36">
        <f t="shared" si="29"/>
        <v>0.70225628003906659</v>
      </c>
      <c r="P115" s="31">
        <v>1363962</v>
      </c>
      <c r="Q115" s="31">
        <v>5268511</v>
      </c>
      <c r="R115" s="31">
        <v>6231391</v>
      </c>
      <c r="S115" s="31">
        <v>4086523</v>
      </c>
      <c r="T115" s="36">
        <f t="shared" si="30"/>
        <v>0.65579627405823193</v>
      </c>
      <c r="U115" s="36">
        <f t="shared" si="31"/>
        <v>0.1170560470159725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181351494</v>
      </c>
      <c r="E117" s="31">
        <v>181351529</v>
      </c>
      <c r="F117" s="31">
        <v>58983179</v>
      </c>
      <c r="G117" s="36">
        <f t="shared" si="24"/>
        <v>0.32524231093458761</v>
      </c>
      <c r="H117" s="31">
        <v>55844634</v>
      </c>
      <c r="I117" s="36">
        <f t="shared" si="25"/>
        <v>0.30793589161167872</v>
      </c>
      <c r="J117" s="31">
        <v>41183980</v>
      </c>
      <c r="K117" s="36">
        <f t="shared" si="26"/>
        <v>0.22709474922596323</v>
      </c>
      <c r="L117" s="31">
        <v>0</v>
      </c>
      <c r="M117" s="36">
        <f t="shared" si="27"/>
        <v>0</v>
      </c>
      <c r="N117" s="31">
        <f t="shared" si="28"/>
        <v>156011793</v>
      </c>
      <c r="O117" s="36">
        <f t="shared" si="29"/>
        <v>0.86027282957178708</v>
      </c>
      <c r="P117" s="31">
        <v>54436641</v>
      </c>
      <c r="Q117" s="31">
        <v>168980087</v>
      </c>
      <c r="R117" s="31">
        <v>168980087</v>
      </c>
      <c r="S117" s="31">
        <v>153286713</v>
      </c>
      <c r="T117" s="36">
        <f t="shared" si="30"/>
        <v>0.9071288559580396</v>
      </c>
      <c r="U117" s="36">
        <f t="shared" si="31"/>
        <v>-0.24345111594964131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685460</v>
      </c>
      <c r="E118" s="31">
        <v>690460</v>
      </c>
      <c r="F118" s="31">
        <v>172284</v>
      </c>
      <c r="G118" s="36">
        <f t="shared" si="24"/>
        <v>0.25134070551162724</v>
      </c>
      <c r="H118" s="31">
        <v>172284</v>
      </c>
      <c r="I118" s="36">
        <f t="shared" si="25"/>
        <v>0.25134070551162724</v>
      </c>
      <c r="J118" s="31">
        <v>172284</v>
      </c>
      <c r="K118" s="36">
        <f t="shared" si="26"/>
        <v>0.24952060944877327</v>
      </c>
      <c r="L118" s="31">
        <v>0</v>
      </c>
      <c r="M118" s="36">
        <f t="shared" si="27"/>
        <v>0</v>
      </c>
      <c r="N118" s="31">
        <f t="shared" si="28"/>
        <v>516852</v>
      </c>
      <c r="O118" s="36">
        <f t="shared" si="29"/>
        <v>0.74856182834631979</v>
      </c>
      <c r="P118" s="31">
        <v>168087</v>
      </c>
      <c r="Q118" s="31">
        <v>685460</v>
      </c>
      <c r="R118" s="31">
        <v>685460</v>
      </c>
      <c r="S118" s="31">
        <v>448232</v>
      </c>
      <c r="T118" s="36">
        <f t="shared" si="30"/>
        <v>0.65391415983427192</v>
      </c>
      <c r="U118" s="36">
        <f t="shared" si="31"/>
        <v>2.4969212372164318E-2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7055220</v>
      </c>
      <c r="E119" s="31">
        <v>21050120</v>
      </c>
      <c r="F119" s="31">
        <v>357956</v>
      </c>
      <c r="G119" s="36">
        <f t="shared" si="24"/>
        <v>5.0736334231958745E-2</v>
      </c>
      <c r="H119" s="31">
        <v>363205</v>
      </c>
      <c r="I119" s="36">
        <f t="shared" si="25"/>
        <v>5.1480322371237182E-2</v>
      </c>
      <c r="J119" s="31">
        <v>352869</v>
      </c>
      <c r="K119" s="36">
        <f t="shared" si="26"/>
        <v>1.6763277358988929E-2</v>
      </c>
      <c r="L119" s="31">
        <v>0</v>
      </c>
      <c r="M119" s="36">
        <f t="shared" si="27"/>
        <v>0</v>
      </c>
      <c r="N119" s="31">
        <f t="shared" si="28"/>
        <v>1074030</v>
      </c>
      <c r="O119" s="36">
        <f t="shared" si="29"/>
        <v>5.1022511985679891E-2</v>
      </c>
      <c r="P119" s="31">
        <v>389524</v>
      </c>
      <c r="Q119" s="31">
        <v>1454100</v>
      </c>
      <c r="R119" s="31">
        <v>1493505</v>
      </c>
      <c r="S119" s="31">
        <v>1132224</v>
      </c>
      <c r="T119" s="36">
        <f t="shared" si="30"/>
        <v>0.75809856679421894</v>
      </c>
      <c r="U119" s="36">
        <f t="shared" si="31"/>
        <v>-9.4102032223945087E-2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233698970</v>
      </c>
      <c r="E121" s="32">
        <f>SUM(E113:E120)</f>
        <v>247286708</v>
      </c>
      <c r="F121" s="32">
        <f>SUM(F113:F120)</f>
        <v>73598922</v>
      </c>
      <c r="G121" s="37">
        <f t="shared" si="24"/>
        <v>0.31493045091298433</v>
      </c>
      <c r="H121" s="32">
        <f>SUM(H113:H120)</f>
        <v>66871643</v>
      </c>
      <c r="I121" s="37">
        <f t="shared" si="25"/>
        <v>0.28614436340904714</v>
      </c>
      <c r="J121" s="32">
        <f>SUM(J113:J120)</f>
        <v>52352154</v>
      </c>
      <c r="K121" s="37">
        <f t="shared" si="26"/>
        <v>0.21170630004100341</v>
      </c>
      <c r="L121" s="32">
        <f>SUM(L113:L120)</f>
        <v>0</v>
      </c>
      <c r="M121" s="37">
        <f t="shared" si="27"/>
        <v>0</v>
      </c>
      <c r="N121" s="32">
        <f t="shared" si="28"/>
        <v>192822719</v>
      </c>
      <c r="O121" s="37">
        <f t="shared" si="29"/>
        <v>0.77975367361839765</v>
      </c>
      <c r="P121" s="32">
        <f>SUM(P113:P120)</f>
        <v>64437899</v>
      </c>
      <c r="Q121" s="32">
        <f>SUM(Q113:Q120)</f>
        <v>205101146</v>
      </c>
      <c r="R121" s="32">
        <f>SUM(R113:R120)</f>
        <v>213283397</v>
      </c>
      <c r="S121" s="32">
        <f>SUM(S113:S120)</f>
        <v>185496503</v>
      </c>
      <c r="T121" s="37">
        <f t="shared" si="30"/>
        <v>0.86971843851493047</v>
      </c>
      <c r="U121" s="37">
        <f t="shared" si="31"/>
        <v>-0.18755647200725767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2049501</v>
      </c>
      <c r="E122" s="31">
        <v>2049501</v>
      </c>
      <c r="F122" s="31">
        <v>530157</v>
      </c>
      <c r="G122" s="36">
        <f t="shared" si="24"/>
        <v>0.25867613628878444</v>
      </c>
      <c r="H122" s="31">
        <v>535150</v>
      </c>
      <c r="I122" s="36">
        <f t="shared" si="25"/>
        <v>0.26111233905228637</v>
      </c>
      <c r="J122" s="31">
        <v>529247</v>
      </c>
      <c r="K122" s="36">
        <f t="shared" si="26"/>
        <v>0.25823212577110233</v>
      </c>
      <c r="L122" s="31">
        <v>0</v>
      </c>
      <c r="M122" s="36">
        <f t="shared" si="27"/>
        <v>0</v>
      </c>
      <c r="N122" s="31">
        <f t="shared" si="28"/>
        <v>1594554</v>
      </c>
      <c r="O122" s="36">
        <f t="shared" si="29"/>
        <v>0.77802060111217319</v>
      </c>
      <c r="P122" s="31">
        <v>494627</v>
      </c>
      <c r="Q122" s="31">
        <v>2014095</v>
      </c>
      <c r="R122" s="31">
        <v>2014095</v>
      </c>
      <c r="S122" s="31">
        <v>1473863</v>
      </c>
      <c r="T122" s="36">
        <f t="shared" si="30"/>
        <v>0.73177432047644231</v>
      </c>
      <c r="U122" s="36">
        <f t="shared" si="31"/>
        <v>6.9992135487953577E-2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16888215</v>
      </c>
      <c r="E123" s="31">
        <v>17912921</v>
      </c>
      <c r="F123" s="31">
        <v>4082352</v>
      </c>
      <c r="G123" s="36">
        <f t="shared" si="24"/>
        <v>0.24172785578582462</v>
      </c>
      <c r="H123" s="31">
        <v>3951943</v>
      </c>
      <c r="I123" s="36">
        <f t="shared" si="25"/>
        <v>0.2340059621457922</v>
      </c>
      <c r="J123" s="31">
        <v>4131909</v>
      </c>
      <c r="K123" s="36">
        <f t="shared" si="26"/>
        <v>0.23066639996905028</v>
      </c>
      <c r="L123" s="31">
        <v>0</v>
      </c>
      <c r="M123" s="36">
        <f t="shared" si="27"/>
        <v>0</v>
      </c>
      <c r="N123" s="31">
        <f t="shared" si="28"/>
        <v>12166204</v>
      </c>
      <c r="O123" s="36">
        <f t="shared" si="29"/>
        <v>0.67918593511354175</v>
      </c>
      <c r="P123" s="31">
        <v>4107131</v>
      </c>
      <c r="Q123" s="31">
        <v>14380676</v>
      </c>
      <c r="R123" s="31">
        <v>16049783</v>
      </c>
      <c r="S123" s="31">
        <v>12099300</v>
      </c>
      <c r="T123" s="36">
        <f t="shared" si="30"/>
        <v>0.75386065967371652</v>
      </c>
      <c r="U123" s="36">
        <f t="shared" si="31"/>
        <v>6.0329217646089006E-3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295310688</v>
      </c>
      <c r="E124" s="31">
        <v>112634440</v>
      </c>
      <c r="F124" s="31">
        <v>43234225</v>
      </c>
      <c r="G124" s="36">
        <f t="shared" si="24"/>
        <v>0.14640250677279923</v>
      </c>
      <c r="H124" s="31">
        <v>34824529</v>
      </c>
      <c r="I124" s="36">
        <f t="shared" si="25"/>
        <v>0.11792505457845129</v>
      </c>
      <c r="J124" s="31">
        <v>27097238</v>
      </c>
      <c r="K124" s="36">
        <f t="shared" si="26"/>
        <v>0.24057684310411628</v>
      </c>
      <c r="L124" s="31">
        <v>0</v>
      </c>
      <c r="M124" s="36">
        <f t="shared" si="27"/>
        <v>0</v>
      </c>
      <c r="N124" s="31">
        <f t="shared" si="28"/>
        <v>105155992</v>
      </c>
      <c r="O124" s="36">
        <f t="shared" si="29"/>
        <v>0.93360425106210854</v>
      </c>
      <c r="P124" s="31">
        <v>53598141</v>
      </c>
      <c r="Q124" s="31">
        <v>120634536</v>
      </c>
      <c r="R124" s="31">
        <v>118393492</v>
      </c>
      <c r="S124" s="31">
        <v>108785569</v>
      </c>
      <c r="T124" s="36">
        <f t="shared" si="30"/>
        <v>0.91884754104558386</v>
      </c>
      <c r="U124" s="36">
        <f t="shared" si="31"/>
        <v>-0.49443698056617302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314248404</v>
      </c>
      <c r="E126" s="32">
        <f>SUM(E122:E125)</f>
        <v>132596862</v>
      </c>
      <c r="F126" s="32">
        <f>SUM(F122:F125)</f>
        <v>47846734</v>
      </c>
      <c r="G126" s="37">
        <f t="shared" si="24"/>
        <v>0.15225768338349302</v>
      </c>
      <c r="H126" s="32">
        <f>SUM(H122:H125)</f>
        <v>39311622</v>
      </c>
      <c r="I126" s="37">
        <f t="shared" si="25"/>
        <v>0.12509728450363108</v>
      </c>
      <c r="J126" s="32">
        <f>SUM(J122:J125)</f>
        <v>31758394</v>
      </c>
      <c r="K126" s="37">
        <f t="shared" si="26"/>
        <v>0.23951090184924587</v>
      </c>
      <c r="L126" s="32">
        <f>SUM(L122:L125)</f>
        <v>0</v>
      </c>
      <c r="M126" s="37">
        <f t="shared" si="27"/>
        <v>0</v>
      </c>
      <c r="N126" s="32">
        <f t="shared" si="28"/>
        <v>118916750</v>
      </c>
      <c r="O126" s="37">
        <f t="shared" si="29"/>
        <v>0.89682929298884917</v>
      </c>
      <c r="P126" s="32">
        <f>SUM(P122:P125)</f>
        <v>58199899</v>
      </c>
      <c r="Q126" s="32">
        <f>SUM(Q122:Q125)</f>
        <v>137029307</v>
      </c>
      <c r="R126" s="32">
        <f>SUM(R122:R125)</f>
        <v>136457370</v>
      </c>
      <c r="S126" s="32">
        <f>SUM(S122:S125)</f>
        <v>122358732</v>
      </c>
      <c r="T126" s="37">
        <f t="shared" si="30"/>
        <v>0.89668100740912715</v>
      </c>
      <c r="U126" s="37">
        <f t="shared" si="31"/>
        <v>-0.45432218018110304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34569636</v>
      </c>
      <c r="E127" s="31">
        <v>34569636</v>
      </c>
      <c r="F127" s="31">
        <v>11337712</v>
      </c>
      <c r="G127" s="36">
        <f t="shared" si="24"/>
        <v>0.32796735262124255</v>
      </c>
      <c r="H127" s="31">
        <v>10317169</v>
      </c>
      <c r="I127" s="36">
        <f t="shared" si="25"/>
        <v>0.29844598305865877</v>
      </c>
      <c r="J127" s="31">
        <v>9372582</v>
      </c>
      <c r="K127" s="36">
        <f t="shared" si="26"/>
        <v>0.2711218018031778</v>
      </c>
      <c r="L127" s="31">
        <v>0</v>
      </c>
      <c r="M127" s="36">
        <f t="shared" si="27"/>
        <v>0</v>
      </c>
      <c r="N127" s="31">
        <f t="shared" si="28"/>
        <v>31027463</v>
      </c>
      <c r="O127" s="36">
        <f t="shared" si="29"/>
        <v>0.89753513748307912</v>
      </c>
      <c r="P127" s="31">
        <v>9797940</v>
      </c>
      <c r="Q127" s="31">
        <v>33112677</v>
      </c>
      <c r="R127" s="31">
        <v>33112677</v>
      </c>
      <c r="S127" s="31">
        <v>29915908</v>
      </c>
      <c r="T127" s="36">
        <f t="shared" si="30"/>
        <v>0.90345785090103103</v>
      </c>
      <c r="U127" s="36">
        <f t="shared" si="31"/>
        <v>-4.3413003141476669E-2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2735452</v>
      </c>
      <c r="E128" s="31">
        <v>2785457</v>
      </c>
      <c r="F128" s="31">
        <v>497307</v>
      </c>
      <c r="G128" s="36">
        <f t="shared" si="24"/>
        <v>0.1818006676775904</v>
      </c>
      <c r="H128" s="31">
        <v>803650</v>
      </c>
      <c r="I128" s="36">
        <f t="shared" si="25"/>
        <v>0.29379056916370677</v>
      </c>
      <c r="J128" s="31">
        <v>806718</v>
      </c>
      <c r="K128" s="36">
        <f t="shared" si="26"/>
        <v>0.28961782572841727</v>
      </c>
      <c r="L128" s="31">
        <v>0</v>
      </c>
      <c r="M128" s="36">
        <f t="shared" si="27"/>
        <v>0</v>
      </c>
      <c r="N128" s="31">
        <f t="shared" si="28"/>
        <v>2107675</v>
      </c>
      <c r="O128" s="36">
        <f t="shared" si="29"/>
        <v>0.75667116742423235</v>
      </c>
      <c r="P128" s="31">
        <v>654099</v>
      </c>
      <c r="Q128" s="31">
        <v>2034904</v>
      </c>
      <c r="R128" s="31">
        <v>2034904</v>
      </c>
      <c r="S128" s="31">
        <v>1916244</v>
      </c>
      <c r="T128" s="36">
        <f t="shared" si="30"/>
        <v>0.94168766683833738</v>
      </c>
      <c r="U128" s="36">
        <f t="shared" si="31"/>
        <v>0.23332706516903401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600000</v>
      </c>
      <c r="E129" s="31">
        <v>600000</v>
      </c>
      <c r="F129" s="31">
        <v>395545</v>
      </c>
      <c r="G129" s="36">
        <f t="shared" si="24"/>
        <v>0.65924166666666661</v>
      </c>
      <c r="H129" s="31">
        <v>540284</v>
      </c>
      <c r="I129" s="36">
        <f t="shared" si="25"/>
        <v>0.90047333333333335</v>
      </c>
      <c r="J129" s="31">
        <v>524299</v>
      </c>
      <c r="K129" s="36">
        <f t="shared" si="26"/>
        <v>0.87383166666666667</v>
      </c>
      <c r="L129" s="31">
        <v>0</v>
      </c>
      <c r="M129" s="36">
        <f t="shared" si="27"/>
        <v>0</v>
      </c>
      <c r="N129" s="31">
        <f t="shared" si="28"/>
        <v>1460128</v>
      </c>
      <c r="O129" s="36">
        <f t="shared" si="29"/>
        <v>2.4335466666666665</v>
      </c>
      <c r="P129" s="31">
        <v>347102</v>
      </c>
      <c r="Q129" s="31">
        <v>700000</v>
      </c>
      <c r="R129" s="31">
        <v>700000</v>
      </c>
      <c r="S129" s="31">
        <v>1909004</v>
      </c>
      <c r="T129" s="36">
        <f t="shared" si="30"/>
        <v>2.7271485714285713</v>
      </c>
      <c r="U129" s="36">
        <f t="shared" si="31"/>
        <v>0.51050411694545117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17726313</v>
      </c>
      <c r="E130" s="31">
        <v>16494001</v>
      </c>
      <c r="F130" s="31">
        <v>2844332</v>
      </c>
      <c r="G130" s="36">
        <f t="shared" si="24"/>
        <v>0.16045818439514184</v>
      </c>
      <c r="H130" s="31">
        <v>2832137</v>
      </c>
      <c r="I130" s="36">
        <f t="shared" si="25"/>
        <v>0.15977022407310534</v>
      </c>
      <c r="J130" s="31">
        <v>2831511</v>
      </c>
      <c r="K130" s="36">
        <f t="shared" si="26"/>
        <v>0.17166914201108632</v>
      </c>
      <c r="L130" s="31">
        <v>0</v>
      </c>
      <c r="M130" s="36">
        <f t="shared" si="27"/>
        <v>0</v>
      </c>
      <c r="N130" s="31">
        <f t="shared" si="28"/>
        <v>8507980</v>
      </c>
      <c r="O130" s="36">
        <f t="shared" si="29"/>
        <v>0.51582269214122156</v>
      </c>
      <c r="P130" s="31">
        <v>2928112</v>
      </c>
      <c r="Q130" s="31">
        <v>15067965</v>
      </c>
      <c r="R130" s="31">
        <v>17048792</v>
      </c>
      <c r="S130" s="31">
        <v>8848517</v>
      </c>
      <c r="T130" s="36">
        <f t="shared" si="30"/>
        <v>0.51901137628988614</v>
      </c>
      <c r="U130" s="36">
        <f t="shared" si="31"/>
        <v>-3.2990882862404147E-2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55631401</v>
      </c>
      <c r="E132" s="32">
        <f>SUM(E127:E131)</f>
        <v>54449094</v>
      </c>
      <c r="F132" s="32">
        <f>SUM(F127:F131)</f>
        <v>15074896</v>
      </c>
      <c r="G132" s="37">
        <f t="shared" si="24"/>
        <v>0.27097818370599724</v>
      </c>
      <c r="H132" s="32">
        <f>SUM(H127:H131)</f>
        <v>14493240</v>
      </c>
      <c r="I132" s="37">
        <f t="shared" si="25"/>
        <v>0.26052264978910022</v>
      </c>
      <c r="J132" s="32">
        <f>SUM(J127:J131)</f>
        <v>13535110</v>
      </c>
      <c r="K132" s="37">
        <f t="shared" si="26"/>
        <v>0.24858283225061559</v>
      </c>
      <c r="L132" s="32">
        <f>SUM(L127:L131)</f>
        <v>0</v>
      </c>
      <c r="M132" s="37">
        <f t="shared" si="27"/>
        <v>0</v>
      </c>
      <c r="N132" s="32">
        <f t="shared" si="28"/>
        <v>43103246</v>
      </c>
      <c r="O132" s="37">
        <f t="shared" si="29"/>
        <v>0.79162466872267889</v>
      </c>
      <c r="P132" s="32">
        <f>SUM(P127:P131)</f>
        <v>13727253</v>
      </c>
      <c r="Q132" s="32">
        <f>SUM(Q127:Q131)</f>
        <v>50915546</v>
      </c>
      <c r="R132" s="32">
        <f>SUM(R127:R131)</f>
        <v>52896373</v>
      </c>
      <c r="S132" s="32">
        <f>SUM(S127:S131)</f>
        <v>42589673</v>
      </c>
      <c r="T132" s="37">
        <f t="shared" si="30"/>
        <v>0.80515299224769155</v>
      </c>
      <c r="U132" s="37">
        <f t="shared" si="31"/>
        <v>-1.3997192300600814E-2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172624890</v>
      </c>
      <c r="E133" s="31">
        <v>173427829</v>
      </c>
      <c r="F133" s="31">
        <v>52467531</v>
      </c>
      <c r="G133" s="36">
        <f t="shared" si="24"/>
        <v>0.30393954776741638</v>
      </c>
      <c r="H133" s="31">
        <v>48103614</v>
      </c>
      <c r="I133" s="36">
        <f t="shared" si="25"/>
        <v>0.27865978075351705</v>
      </c>
      <c r="J133" s="31">
        <v>43411963</v>
      </c>
      <c r="K133" s="36">
        <f t="shared" si="26"/>
        <v>0.25031716795578407</v>
      </c>
      <c r="L133" s="31">
        <v>0</v>
      </c>
      <c r="M133" s="36">
        <f t="shared" si="27"/>
        <v>0</v>
      </c>
      <c r="N133" s="31">
        <f t="shared" si="28"/>
        <v>143983108</v>
      </c>
      <c r="O133" s="36">
        <f t="shared" si="29"/>
        <v>0.83021916857415079</v>
      </c>
      <c r="P133" s="31">
        <v>41162281</v>
      </c>
      <c r="Q133" s="31">
        <v>165464267</v>
      </c>
      <c r="R133" s="31">
        <v>166012233</v>
      </c>
      <c r="S133" s="31">
        <v>135843499</v>
      </c>
      <c r="T133" s="36">
        <f t="shared" si="30"/>
        <v>0.81827403044449143</v>
      </c>
      <c r="U133" s="36">
        <f t="shared" si="31"/>
        <v>5.4653968277413867E-2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2913431</v>
      </c>
      <c r="E134" s="31">
        <v>3021361</v>
      </c>
      <c r="F134" s="31">
        <v>702042</v>
      </c>
      <c r="G134" s="36">
        <f t="shared" si="24"/>
        <v>0.24096743667517781</v>
      </c>
      <c r="H134" s="31">
        <v>673038</v>
      </c>
      <c r="I134" s="36">
        <f t="shared" si="25"/>
        <v>0.2310121640086894</v>
      </c>
      <c r="J134" s="31">
        <v>733397</v>
      </c>
      <c r="K134" s="36">
        <f t="shared" si="26"/>
        <v>0.24273729620525319</v>
      </c>
      <c r="L134" s="31">
        <v>0</v>
      </c>
      <c r="M134" s="36">
        <f t="shared" si="27"/>
        <v>0</v>
      </c>
      <c r="N134" s="31">
        <f t="shared" si="28"/>
        <v>2108477</v>
      </c>
      <c r="O134" s="36">
        <f t="shared" si="29"/>
        <v>0.69785669438375619</v>
      </c>
      <c r="P134" s="31">
        <v>685102</v>
      </c>
      <c r="Q134" s="31">
        <v>3169388</v>
      </c>
      <c r="R134" s="31">
        <v>2596435</v>
      </c>
      <c r="S134" s="31">
        <v>2045735</v>
      </c>
      <c r="T134" s="36">
        <f t="shared" si="30"/>
        <v>0.78790148800181792</v>
      </c>
      <c r="U134" s="36">
        <f t="shared" si="31"/>
        <v>7.0493152844393947E-2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10393200</v>
      </c>
      <c r="E135" s="31">
        <v>8969186</v>
      </c>
      <c r="F135" s="31">
        <v>2223583</v>
      </c>
      <c r="G135" s="36">
        <f t="shared" si="24"/>
        <v>0.21394594542585538</v>
      </c>
      <c r="H135" s="31">
        <v>2342161</v>
      </c>
      <c r="I135" s="36">
        <f t="shared" si="25"/>
        <v>0.22535513605049456</v>
      </c>
      <c r="J135" s="31">
        <v>2637123</v>
      </c>
      <c r="K135" s="36">
        <f t="shared" si="26"/>
        <v>0.29402032692821845</v>
      </c>
      <c r="L135" s="31">
        <v>0</v>
      </c>
      <c r="M135" s="36">
        <f t="shared" si="27"/>
        <v>0</v>
      </c>
      <c r="N135" s="31">
        <f t="shared" si="28"/>
        <v>7202867</v>
      </c>
      <c r="O135" s="36">
        <f t="shared" si="29"/>
        <v>0.8030680822094669</v>
      </c>
      <c r="P135" s="31">
        <v>2223091</v>
      </c>
      <c r="Q135" s="31">
        <v>7910052</v>
      </c>
      <c r="R135" s="31">
        <v>10490797</v>
      </c>
      <c r="S135" s="31">
        <v>4695613</v>
      </c>
      <c r="T135" s="36">
        <f t="shared" si="30"/>
        <v>0.44759354317884525</v>
      </c>
      <c r="U135" s="36">
        <f t="shared" si="31"/>
        <v>0.18624158885083886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185931521</v>
      </c>
      <c r="E137" s="32">
        <f>SUM(E133:E136)</f>
        <v>185418376</v>
      </c>
      <c r="F137" s="32">
        <f>SUM(F133:F136)</f>
        <v>55393156</v>
      </c>
      <c r="G137" s="37">
        <f t="shared" ref="G137:G170" si="32">IF(($D137     =0),0,($F137     /$D137     ))</f>
        <v>0.29792235174583442</v>
      </c>
      <c r="H137" s="32">
        <f>SUM(H133:H136)</f>
        <v>51118813</v>
      </c>
      <c r="I137" s="37">
        <f t="shared" ref="I137:I170" si="33">IF(($D137     =0),0,($H137     /$D137     ))</f>
        <v>0.27493354932539921</v>
      </c>
      <c r="J137" s="32">
        <f>SUM(J133:J136)</f>
        <v>46782483</v>
      </c>
      <c r="K137" s="37">
        <f t="shared" ref="K137:K170" si="34">IF(($E137     =0),0,($J137     /$E137     ))</f>
        <v>0.25230769468070413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153294452</v>
      </c>
      <c r="O137" s="37">
        <f t="shared" ref="O137:O170" si="37">IF(($E137     =0),0,($N137     /$E137     ))</f>
        <v>0.82674897335957687</v>
      </c>
      <c r="P137" s="32">
        <f>SUM(P133:P136)</f>
        <v>44070474</v>
      </c>
      <c r="Q137" s="32">
        <f>SUM(Q133:Q136)</f>
        <v>176543707</v>
      </c>
      <c r="R137" s="32">
        <f>SUM(R133:R136)</f>
        <v>179099465</v>
      </c>
      <c r="S137" s="32">
        <f>SUM(S133:S136)</f>
        <v>142584847</v>
      </c>
      <c r="T137" s="37">
        <f t="shared" ref="T137:T170" si="38">IF(($R137     =0),0,($S137     /$R137     ))</f>
        <v>0.79612101018838888</v>
      </c>
      <c r="U137" s="37">
        <f t="shared" ref="U137:U170" si="39">IF(($P137     =0),0,(($J137     /$P137     )-1))</f>
        <v>6.1538003879876513E-2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13282227</v>
      </c>
      <c r="E139" s="31">
        <v>13282599</v>
      </c>
      <c r="F139" s="31">
        <v>3173692</v>
      </c>
      <c r="G139" s="36">
        <f t="shared" si="32"/>
        <v>0.2389427616317655</v>
      </c>
      <c r="H139" s="31">
        <v>3164043</v>
      </c>
      <c r="I139" s="36">
        <f t="shared" si="33"/>
        <v>0.23821630213065925</v>
      </c>
      <c r="J139" s="31">
        <v>3181662</v>
      </c>
      <c r="K139" s="36">
        <f t="shared" si="34"/>
        <v>0.23953610283650059</v>
      </c>
      <c r="L139" s="31">
        <v>0</v>
      </c>
      <c r="M139" s="36">
        <f t="shared" si="35"/>
        <v>0</v>
      </c>
      <c r="N139" s="31">
        <f t="shared" si="36"/>
        <v>9519397</v>
      </c>
      <c r="O139" s="36">
        <f t="shared" si="37"/>
        <v>0.71668180301159434</v>
      </c>
      <c r="P139" s="31">
        <v>3006798</v>
      </c>
      <c r="Q139" s="31">
        <v>11722440</v>
      </c>
      <c r="R139" s="31">
        <v>12722440</v>
      </c>
      <c r="S139" s="31">
        <v>9025417</v>
      </c>
      <c r="T139" s="36">
        <f t="shared" si="38"/>
        <v>0.70940927998088421</v>
      </c>
      <c r="U139" s="36">
        <f t="shared" si="39"/>
        <v>5.8156218009989269E-2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38869115</v>
      </c>
      <c r="E140" s="31">
        <v>38869115</v>
      </c>
      <c r="F140" s="31">
        <v>6217619</v>
      </c>
      <c r="G140" s="36">
        <f t="shared" si="32"/>
        <v>0.15996296802744286</v>
      </c>
      <c r="H140" s="31">
        <v>15110627</v>
      </c>
      <c r="I140" s="36">
        <f t="shared" si="33"/>
        <v>0.38875665165003115</v>
      </c>
      <c r="J140" s="31">
        <v>10183334</v>
      </c>
      <c r="K140" s="36">
        <f t="shared" si="34"/>
        <v>0.26199037462005503</v>
      </c>
      <c r="L140" s="31">
        <v>0</v>
      </c>
      <c r="M140" s="36">
        <f t="shared" si="35"/>
        <v>0</v>
      </c>
      <c r="N140" s="31">
        <f t="shared" si="36"/>
        <v>31511580</v>
      </c>
      <c r="O140" s="36">
        <f t="shared" si="37"/>
        <v>0.81070999429752899</v>
      </c>
      <c r="P140" s="31">
        <v>8843037</v>
      </c>
      <c r="Q140" s="31">
        <v>28811800</v>
      </c>
      <c r="R140" s="31">
        <v>37230953</v>
      </c>
      <c r="S140" s="31">
        <v>27545928</v>
      </c>
      <c r="T140" s="36">
        <f t="shared" si="38"/>
        <v>0.73986631499870548</v>
      </c>
      <c r="U140" s="36">
        <f t="shared" si="39"/>
        <v>0.15156523714646908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2099658</v>
      </c>
      <c r="E141" s="31">
        <v>3471342</v>
      </c>
      <c r="F141" s="31">
        <v>850010</v>
      </c>
      <c r="G141" s="36">
        <f t="shared" si="32"/>
        <v>0.40483259654667569</v>
      </c>
      <c r="H141" s="31">
        <v>868766</v>
      </c>
      <c r="I141" s="36">
        <f t="shared" si="33"/>
        <v>0.41376547990196499</v>
      </c>
      <c r="J141" s="31">
        <v>582701</v>
      </c>
      <c r="K141" s="36">
        <f t="shared" si="34"/>
        <v>0.16786044129330963</v>
      </c>
      <c r="L141" s="31">
        <v>0</v>
      </c>
      <c r="M141" s="36">
        <f t="shared" si="35"/>
        <v>0</v>
      </c>
      <c r="N141" s="31">
        <f t="shared" si="36"/>
        <v>2301477</v>
      </c>
      <c r="O141" s="36">
        <f t="shared" si="37"/>
        <v>0.66299344749091271</v>
      </c>
      <c r="P141" s="31">
        <v>548231</v>
      </c>
      <c r="Q141" s="31">
        <v>2011648</v>
      </c>
      <c r="R141" s="31">
        <v>2011648</v>
      </c>
      <c r="S141" s="31">
        <v>1647092</v>
      </c>
      <c r="T141" s="36">
        <f t="shared" si="38"/>
        <v>0.81877744018834309</v>
      </c>
      <c r="U141" s="36">
        <f t="shared" si="39"/>
        <v>6.2874955994826953E-2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24360579</v>
      </c>
      <c r="E142" s="31">
        <v>24360578</v>
      </c>
      <c r="F142" s="31">
        <v>2805842</v>
      </c>
      <c r="G142" s="36">
        <f t="shared" si="32"/>
        <v>0.11517961046820767</v>
      </c>
      <c r="H142" s="31">
        <v>2801789</v>
      </c>
      <c r="I142" s="36">
        <f t="shared" si="33"/>
        <v>0.11501323511235098</v>
      </c>
      <c r="J142" s="31">
        <v>2803495</v>
      </c>
      <c r="K142" s="36">
        <f t="shared" si="34"/>
        <v>0.11508327101269929</v>
      </c>
      <c r="L142" s="31">
        <v>0</v>
      </c>
      <c r="M142" s="36">
        <f t="shared" si="35"/>
        <v>0</v>
      </c>
      <c r="N142" s="31">
        <f t="shared" si="36"/>
        <v>8411126</v>
      </c>
      <c r="O142" s="36">
        <f t="shared" si="37"/>
        <v>0.34527612604265795</v>
      </c>
      <c r="P142" s="31">
        <v>3293115</v>
      </c>
      <c r="Q142" s="31">
        <v>11517404</v>
      </c>
      <c r="R142" s="31">
        <v>11517404</v>
      </c>
      <c r="S142" s="31">
        <v>9799606</v>
      </c>
      <c r="T142" s="36">
        <f t="shared" si="38"/>
        <v>0.85085198018581265</v>
      </c>
      <c r="U142" s="36">
        <f t="shared" si="39"/>
        <v>-0.14867989730088382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78611579</v>
      </c>
      <c r="E144" s="32">
        <f>SUM(E138:E143)</f>
        <v>79983634</v>
      </c>
      <c r="F144" s="32">
        <f>SUM(F138:F143)</f>
        <v>13047163</v>
      </c>
      <c r="G144" s="37">
        <f t="shared" si="32"/>
        <v>0.16596999024787429</v>
      </c>
      <c r="H144" s="32">
        <f>SUM(H138:H143)</f>
        <v>21945225</v>
      </c>
      <c r="I144" s="37">
        <f t="shared" si="33"/>
        <v>0.27916021124572499</v>
      </c>
      <c r="J144" s="32">
        <f>SUM(J138:J143)</f>
        <v>16751192</v>
      </c>
      <c r="K144" s="37">
        <f t="shared" si="34"/>
        <v>0.20943274470374776</v>
      </c>
      <c r="L144" s="32">
        <f>SUM(L138:L143)</f>
        <v>0</v>
      </c>
      <c r="M144" s="37">
        <f t="shared" si="35"/>
        <v>0</v>
      </c>
      <c r="N144" s="32">
        <f t="shared" si="36"/>
        <v>51743580</v>
      </c>
      <c r="O144" s="37">
        <f t="shared" si="37"/>
        <v>0.64692709511048219</v>
      </c>
      <c r="P144" s="32">
        <f>SUM(P138:P143)</f>
        <v>15691181</v>
      </c>
      <c r="Q144" s="32">
        <f>SUM(Q138:Q143)</f>
        <v>54063292</v>
      </c>
      <c r="R144" s="32">
        <f>SUM(R138:R143)</f>
        <v>63482445</v>
      </c>
      <c r="S144" s="32">
        <f>SUM(S138:S143)</f>
        <v>48018043</v>
      </c>
      <c r="T144" s="37">
        <f t="shared" si="38"/>
        <v>0.75639876504441506</v>
      </c>
      <c r="U144" s="37">
        <f t="shared" si="39"/>
        <v>6.7554570940198788E-2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490631</v>
      </c>
      <c r="E145" s="31">
        <v>469953</v>
      </c>
      <c r="F145" s="31">
        <v>117489</v>
      </c>
      <c r="G145" s="36">
        <f t="shared" si="32"/>
        <v>0.23946509698734894</v>
      </c>
      <c r="H145" s="31">
        <v>117489</v>
      </c>
      <c r="I145" s="36">
        <f t="shared" si="33"/>
        <v>0.23946509698734894</v>
      </c>
      <c r="J145" s="31">
        <v>126635</v>
      </c>
      <c r="K145" s="36">
        <f t="shared" si="34"/>
        <v>0.2694631165244184</v>
      </c>
      <c r="L145" s="31">
        <v>0</v>
      </c>
      <c r="M145" s="36">
        <f t="shared" si="35"/>
        <v>0</v>
      </c>
      <c r="N145" s="31">
        <f t="shared" si="36"/>
        <v>361613</v>
      </c>
      <c r="O145" s="36">
        <f t="shared" si="37"/>
        <v>0.76946630833296092</v>
      </c>
      <c r="P145" s="31">
        <v>117489</v>
      </c>
      <c r="Q145" s="31">
        <v>408655</v>
      </c>
      <c r="R145" s="31">
        <v>469953</v>
      </c>
      <c r="S145" s="31">
        <v>352467</v>
      </c>
      <c r="T145" s="36">
        <f t="shared" si="38"/>
        <v>0.75000478771281387</v>
      </c>
      <c r="U145" s="36">
        <f t="shared" si="39"/>
        <v>7.7845585544178642E-2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26963042</v>
      </c>
      <c r="E147" s="31">
        <v>26963042</v>
      </c>
      <c r="F147" s="31">
        <v>1500336</v>
      </c>
      <c r="G147" s="36">
        <f t="shared" si="32"/>
        <v>5.5644166559544725E-2</v>
      </c>
      <c r="H147" s="31">
        <v>2979444</v>
      </c>
      <c r="I147" s="36">
        <f t="shared" si="33"/>
        <v>0.11050103322911413</v>
      </c>
      <c r="J147" s="31">
        <v>17435937</v>
      </c>
      <c r="K147" s="36">
        <f t="shared" si="34"/>
        <v>0.64666060305806738</v>
      </c>
      <c r="L147" s="31">
        <v>0</v>
      </c>
      <c r="M147" s="36">
        <f t="shared" si="35"/>
        <v>0</v>
      </c>
      <c r="N147" s="31">
        <f t="shared" si="36"/>
        <v>21915717</v>
      </c>
      <c r="O147" s="36">
        <f t="shared" si="37"/>
        <v>0.81280580284672632</v>
      </c>
      <c r="P147" s="31">
        <v>18614359</v>
      </c>
      <c r="Q147" s="31">
        <v>31113462</v>
      </c>
      <c r="R147" s="31">
        <v>30985579</v>
      </c>
      <c r="S147" s="31">
        <v>25886534</v>
      </c>
      <c r="T147" s="36">
        <f t="shared" si="38"/>
        <v>0.83543812429646702</v>
      </c>
      <c r="U147" s="36">
        <f t="shared" si="39"/>
        <v>-6.330714906701862E-2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4008267</v>
      </c>
      <c r="E148" s="31">
        <v>4424071</v>
      </c>
      <c r="F148" s="31">
        <v>2022789</v>
      </c>
      <c r="G148" s="36">
        <f t="shared" si="32"/>
        <v>0.50465425581679069</v>
      </c>
      <c r="H148" s="31">
        <v>889103</v>
      </c>
      <c r="I148" s="36">
        <f t="shared" si="33"/>
        <v>0.22181730907646621</v>
      </c>
      <c r="J148" s="31">
        <v>814100</v>
      </c>
      <c r="K148" s="36">
        <f t="shared" si="34"/>
        <v>0.18401603410071854</v>
      </c>
      <c r="L148" s="31">
        <v>0</v>
      </c>
      <c r="M148" s="36">
        <f t="shared" si="35"/>
        <v>0</v>
      </c>
      <c r="N148" s="31">
        <f t="shared" si="36"/>
        <v>3725992</v>
      </c>
      <c r="O148" s="36">
        <f t="shared" si="37"/>
        <v>0.8422089066834596</v>
      </c>
      <c r="P148" s="31">
        <v>767597</v>
      </c>
      <c r="Q148" s="31">
        <v>3874600</v>
      </c>
      <c r="R148" s="31">
        <v>3874600</v>
      </c>
      <c r="S148" s="31">
        <v>3615226</v>
      </c>
      <c r="T148" s="36">
        <f t="shared" si="38"/>
        <v>0.93305786403757807</v>
      </c>
      <c r="U148" s="36">
        <f t="shared" si="39"/>
        <v>6.0582571323233525E-2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31461940</v>
      </c>
      <c r="E150" s="32">
        <f>SUM(E145:E149)</f>
        <v>31857066</v>
      </c>
      <c r="F150" s="32">
        <f>SUM(F145:F149)</f>
        <v>3640614</v>
      </c>
      <c r="G150" s="37">
        <f t="shared" si="32"/>
        <v>0.11571486055850339</v>
      </c>
      <c r="H150" s="32">
        <f>SUM(H145:H149)</f>
        <v>3986036</v>
      </c>
      <c r="I150" s="37">
        <f t="shared" si="33"/>
        <v>0.12669390380885603</v>
      </c>
      <c r="J150" s="32">
        <f>SUM(J145:J149)</f>
        <v>18376672</v>
      </c>
      <c r="K150" s="37">
        <f t="shared" si="34"/>
        <v>0.57684759795519147</v>
      </c>
      <c r="L150" s="32">
        <f>SUM(L145:L149)</f>
        <v>0</v>
      </c>
      <c r="M150" s="37">
        <f t="shared" si="35"/>
        <v>0</v>
      </c>
      <c r="N150" s="32">
        <f t="shared" si="36"/>
        <v>26003322</v>
      </c>
      <c r="O150" s="37">
        <f t="shared" si="37"/>
        <v>0.81624974503301717</v>
      </c>
      <c r="P150" s="32">
        <f>SUM(P145:P149)</f>
        <v>19499445</v>
      </c>
      <c r="Q150" s="32">
        <f>SUM(Q145:Q149)</f>
        <v>35396717</v>
      </c>
      <c r="R150" s="32">
        <f>SUM(R145:R149)</f>
        <v>35330132</v>
      </c>
      <c r="S150" s="32">
        <f>SUM(S145:S149)</f>
        <v>29854227</v>
      </c>
      <c r="T150" s="37">
        <f t="shared" si="38"/>
        <v>0.84500751369963745</v>
      </c>
      <c r="U150" s="37">
        <f t="shared" si="39"/>
        <v>-5.7579741372126181E-2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4829443</v>
      </c>
      <c r="E151" s="31">
        <v>4843843</v>
      </c>
      <c r="F151" s="31">
        <v>1590693</v>
      </c>
      <c r="G151" s="36">
        <f t="shared" si="32"/>
        <v>0.32937400855543797</v>
      </c>
      <c r="H151" s="31">
        <v>1142452</v>
      </c>
      <c r="I151" s="36">
        <f t="shared" si="33"/>
        <v>0.23655978546594297</v>
      </c>
      <c r="J151" s="31">
        <v>184751</v>
      </c>
      <c r="K151" s="36">
        <f t="shared" si="34"/>
        <v>3.8141409620419162E-2</v>
      </c>
      <c r="L151" s="31">
        <v>0</v>
      </c>
      <c r="M151" s="36">
        <f t="shared" si="35"/>
        <v>0</v>
      </c>
      <c r="N151" s="31">
        <f t="shared" si="36"/>
        <v>2917896</v>
      </c>
      <c r="O151" s="36">
        <f t="shared" si="37"/>
        <v>0.60239276954269572</v>
      </c>
      <c r="P151" s="31">
        <v>187971</v>
      </c>
      <c r="Q151" s="31">
        <v>2778544</v>
      </c>
      <c r="R151" s="31">
        <v>2793511</v>
      </c>
      <c r="S151" s="31">
        <v>2657315</v>
      </c>
      <c r="T151" s="36">
        <f t="shared" si="38"/>
        <v>0.95124558306732998</v>
      </c>
      <c r="U151" s="36">
        <f t="shared" si="39"/>
        <v>-1.7130302014672472E-2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245748100</v>
      </c>
      <c r="E152" s="31">
        <v>249824901</v>
      </c>
      <c r="F152" s="31">
        <v>81847171</v>
      </c>
      <c r="G152" s="36">
        <f t="shared" si="32"/>
        <v>0.33305311821332495</v>
      </c>
      <c r="H152" s="31">
        <v>72242978</v>
      </c>
      <c r="I152" s="36">
        <f t="shared" si="33"/>
        <v>0.29397166448082407</v>
      </c>
      <c r="J152" s="31">
        <v>65420277</v>
      </c>
      <c r="K152" s="36">
        <f t="shared" si="34"/>
        <v>0.26186451686015078</v>
      </c>
      <c r="L152" s="31">
        <v>0</v>
      </c>
      <c r="M152" s="36">
        <f t="shared" si="35"/>
        <v>0</v>
      </c>
      <c r="N152" s="31">
        <f t="shared" si="36"/>
        <v>219510426</v>
      </c>
      <c r="O152" s="36">
        <f t="shared" si="37"/>
        <v>0.87865711192656493</v>
      </c>
      <c r="P152" s="31">
        <v>58557978</v>
      </c>
      <c r="Q152" s="31">
        <v>231361500</v>
      </c>
      <c r="R152" s="31">
        <v>231961604</v>
      </c>
      <c r="S152" s="31">
        <v>202241162</v>
      </c>
      <c r="T152" s="36">
        <f t="shared" si="38"/>
        <v>0.87187344160630997</v>
      </c>
      <c r="U152" s="36">
        <f t="shared" si="39"/>
        <v>0.11718811397483697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34959495</v>
      </c>
      <c r="E153" s="31">
        <v>35337675</v>
      </c>
      <c r="F153" s="31">
        <v>4890726</v>
      </c>
      <c r="G153" s="36">
        <f t="shared" si="32"/>
        <v>0.13989692928916736</v>
      </c>
      <c r="H153" s="31">
        <v>4730152</v>
      </c>
      <c r="I153" s="36">
        <f t="shared" si="33"/>
        <v>0.13530378513762856</v>
      </c>
      <c r="J153" s="31">
        <v>4870729</v>
      </c>
      <c r="K153" s="36">
        <f t="shared" si="34"/>
        <v>0.13783388409112937</v>
      </c>
      <c r="L153" s="31">
        <v>0</v>
      </c>
      <c r="M153" s="36">
        <f t="shared" si="35"/>
        <v>0</v>
      </c>
      <c r="N153" s="31">
        <f t="shared" si="36"/>
        <v>14491607</v>
      </c>
      <c r="O153" s="36">
        <f t="shared" si="37"/>
        <v>0.41008943004880766</v>
      </c>
      <c r="P153" s="31">
        <v>5452737</v>
      </c>
      <c r="Q153" s="31">
        <v>32973540</v>
      </c>
      <c r="R153" s="31">
        <v>36017090</v>
      </c>
      <c r="S153" s="31">
        <v>14246909</v>
      </c>
      <c r="T153" s="36">
        <f t="shared" si="38"/>
        <v>0.39555969124657209</v>
      </c>
      <c r="U153" s="36">
        <f t="shared" si="39"/>
        <v>-0.10673685527103183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2309292</v>
      </c>
      <c r="E154" s="31">
        <v>2309292</v>
      </c>
      <c r="F154" s="31">
        <v>528226</v>
      </c>
      <c r="G154" s="36">
        <f t="shared" si="32"/>
        <v>0.22873937120121665</v>
      </c>
      <c r="H154" s="31">
        <v>508609</v>
      </c>
      <c r="I154" s="36">
        <f t="shared" si="33"/>
        <v>0.22024455980447688</v>
      </c>
      <c r="J154" s="31">
        <v>501236</v>
      </c>
      <c r="K154" s="36">
        <f t="shared" si="34"/>
        <v>0.21705180635450172</v>
      </c>
      <c r="L154" s="31">
        <v>0</v>
      </c>
      <c r="M154" s="36">
        <f t="shared" si="35"/>
        <v>0</v>
      </c>
      <c r="N154" s="31">
        <f t="shared" si="36"/>
        <v>1538071</v>
      </c>
      <c r="O154" s="36">
        <f t="shared" si="37"/>
        <v>0.66603573736019528</v>
      </c>
      <c r="P154" s="31">
        <v>319614</v>
      </c>
      <c r="Q154" s="31">
        <v>2103883</v>
      </c>
      <c r="R154" s="31">
        <v>2087671</v>
      </c>
      <c r="S154" s="31">
        <v>1231973</v>
      </c>
      <c r="T154" s="36">
        <f t="shared" si="38"/>
        <v>0.59011836635178627</v>
      </c>
      <c r="U154" s="36">
        <f t="shared" si="39"/>
        <v>0.56825420663675552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1922914</v>
      </c>
      <c r="E155" s="31">
        <v>2108046</v>
      </c>
      <c r="F155" s="31">
        <v>527010</v>
      </c>
      <c r="G155" s="36">
        <f t="shared" si="32"/>
        <v>0.27406841907646418</v>
      </c>
      <c r="H155" s="31">
        <v>527010</v>
      </c>
      <c r="I155" s="36">
        <f t="shared" si="33"/>
        <v>0.27406841907646418</v>
      </c>
      <c r="J155" s="31">
        <v>527010</v>
      </c>
      <c r="K155" s="36">
        <f t="shared" si="34"/>
        <v>0.24999928844057481</v>
      </c>
      <c r="L155" s="31">
        <v>0</v>
      </c>
      <c r="M155" s="36">
        <f t="shared" si="35"/>
        <v>0</v>
      </c>
      <c r="N155" s="31">
        <f t="shared" si="36"/>
        <v>1581030</v>
      </c>
      <c r="O155" s="36">
        <f t="shared" si="37"/>
        <v>0.74999786532172452</v>
      </c>
      <c r="P155" s="31">
        <v>455624</v>
      </c>
      <c r="Q155" s="31">
        <v>2017881</v>
      </c>
      <c r="R155" s="31">
        <v>1854174</v>
      </c>
      <c r="S155" s="31">
        <v>1382714</v>
      </c>
      <c r="T155" s="36">
        <f t="shared" si="38"/>
        <v>0.74573044385262655</v>
      </c>
      <c r="U155" s="36">
        <f t="shared" si="39"/>
        <v>0.1566774357803804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44706324</v>
      </c>
      <c r="E156" s="31">
        <v>44706324</v>
      </c>
      <c r="F156" s="31">
        <v>10679075</v>
      </c>
      <c r="G156" s="36">
        <f t="shared" si="32"/>
        <v>0.23887168625181529</v>
      </c>
      <c r="H156" s="31">
        <v>9295694</v>
      </c>
      <c r="I156" s="36">
        <f t="shared" si="33"/>
        <v>0.20792794325921318</v>
      </c>
      <c r="J156" s="31">
        <v>11484834</v>
      </c>
      <c r="K156" s="36">
        <f t="shared" si="34"/>
        <v>0.25689506477875479</v>
      </c>
      <c r="L156" s="31">
        <v>0</v>
      </c>
      <c r="M156" s="36">
        <f t="shared" si="35"/>
        <v>0</v>
      </c>
      <c r="N156" s="31">
        <f t="shared" si="36"/>
        <v>31459603</v>
      </c>
      <c r="O156" s="36">
        <f t="shared" si="37"/>
        <v>0.70369469428978326</v>
      </c>
      <c r="P156" s="31">
        <v>9606841</v>
      </c>
      <c r="Q156" s="31">
        <v>44175058</v>
      </c>
      <c r="R156" s="31">
        <v>40314248</v>
      </c>
      <c r="S156" s="31">
        <v>28896696</v>
      </c>
      <c r="T156" s="36">
        <f t="shared" si="38"/>
        <v>0.71678618437828734</v>
      </c>
      <c r="U156" s="36">
        <f t="shared" si="39"/>
        <v>0.19548496743102128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334475568</v>
      </c>
      <c r="E157" s="32">
        <f>SUM(E151:E156)</f>
        <v>339130081</v>
      </c>
      <c r="F157" s="32">
        <f>SUM(F151:F156)</f>
        <v>100062901</v>
      </c>
      <c r="G157" s="37">
        <f t="shared" si="32"/>
        <v>0.29916355803901346</v>
      </c>
      <c r="H157" s="32">
        <f>SUM(H151:H156)</f>
        <v>88446895</v>
      </c>
      <c r="I157" s="37">
        <f t="shared" si="33"/>
        <v>0.2644345460831985</v>
      </c>
      <c r="J157" s="32">
        <f>SUM(J151:J156)</f>
        <v>82988837</v>
      </c>
      <c r="K157" s="37">
        <f t="shared" si="34"/>
        <v>0.24471092848882373</v>
      </c>
      <c r="L157" s="32">
        <f>SUM(L151:L156)</f>
        <v>0</v>
      </c>
      <c r="M157" s="37">
        <f t="shared" si="35"/>
        <v>0</v>
      </c>
      <c r="N157" s="32">
        <f t="shared" si="36"/>
        <v>271498633</v>
      </c>
      <c r="O157" s="37">
        <f t="shared" si="37"/>
        <v>0.80057372734210508</v>
      </c>
      <c r="P157" s="32">
        <f>SUM(P151:P156)</f>
        <v>74580765</v>
      </c>
      <c r="Q157" s="32">
        <f>SUM(Q151:Q156)</f>
        <v>315410406</v>
      </c>
      <c r="R157" s="32">
        <f>SUM(R151:R156)</f>
        <v>315028298</v>
      </c>
      <c r="S157" s="32">
        <f>SUM(S151:S156)</f>
        <v>250656769</v>
      </c>
      <c r="T157" s="37">
        <f t="shared" si="38"/>
        <v>0.7956642961642767</v>
      </c>
      <c r="U157" s="37">
        <f t="shared" si="39"/>
        <v>0.11273780846844361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16542651</v>
      </c>
      <c r="E158" s="31">
        <v>19145079</v>
      </c>
      <c r="F158" s="31">
        <v>4093582</v>
      </c>
      <c r="G158" s="36">
        <f t="shared" si="32"/>
        <v>0.24745622693726657</v>
      </c>
      <c r="H158" s="31">
        <v>4488167</v>
      </c>
      <c r="I158" s="36">
        <f t="shared" si="33"/>
        <v>0.27130881259599804</v>
      </c>
      <c r="J158" s="31">
        <v>4772692</v>
      </c>
      <c r="K158" s="36">
        <f t="shared" si="34"/>
        <v>0.24929079686743522</v>
      </c>
      <c r="L158" s="31">
        <v>0</v>
      </c>
      <c r="M158" s="36">
        <f t="shared" si="35"/>
        <v>0</v>
      </c>
      <c r="N158" s="31">
        <f t="shared" si="36"/>
        <v>13354441</v>
      </c>
      <c r="O158" s="36">
        <f t="shared" si="37"/>
        <v>0.6975390908546264</v>
      </c>
      <c r="P158" s="31">
        <v>3892697</v>
      </c>
      <c r="Q158" s="31">
        <v>14958329</v>
      </c>
      <c r="R158" s="31">
        <v>15427929</v>
      </c>
      <c r="S158" s="31">
        <v>11511459</v>
      </c>
      <c r="T158" s="36">
        <f t="shared" si="38"/>
        <v>0.74614415194677131</v>
      </c>
      <c r="U158" s="36">
        <f t="shared" si="39"/>
        <v>0.22606306116299324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150152043</v>
      </c>
      <c r="E159" s="31">
        <v>158254848</v>
      </c>
      <c r="F159" s="31">
        <v>46579626</v>
      </c>
      <c r="G159" s="36">
        <f t="shared" si="32"/>
        <v>0.31021639845419885</v>
      </c>
      <c r="H159" s="31">
        <v>43758533</v>
      </c>
      <c r="I159" s="36">
        <f t="shared" si="33"/>
        <v>0.29142815592592369</v>
      </c>
      <c r="J159" s="31">
        <v>40629371</v>
      </c>
      <c r="K159" s="36">
        <f t="shared" si="34"/>
        <v>0.2567338158259771</v>
      </c>
      <c r="L159" s="31">
        <v>0</v>
      </c>
      <c r="M159" s="36">
        <f t="shared" si="35"/>
        <v>0</v>
      </c>
      <c r="N159" s="31">
        <f t="shared" si="36"/>
        <v>130967530</v>
      </c>
      <c r="O159" s="36">
        <f t="shared" si="37"/>
        <v>0.82757357297515466</v>
      </c>
      <c r="P159" s="31">
        <v>37965163</v>
      </c>
      <c r="Q159" s="31">
        <v>143950328</v>
      </c>
      <c r="R159" s="31">
        <v>144108783</v>
      </c>
      <c r="S159" s="31">
        <v>122703108</v>
      </c>
      <c r="T159" s="36">
        <f t="shared" si="38"/>
        <v>0.85146169057579235</v>
      </c>
      <c r="U159" s="36">
        <f t="shared" si="39"/>
        <v>7.0175070761582248E-2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8801505</v>
      </c>
      <c r="E160" s="31">
        <v>8691542</v>
      </c>
      <c r="F160" s="31">
        <v>3583198</v>
      </c>
      <c r="G160" s="36">
        <f t="shared" si="32"/>
        <v>0.40711196551044393</v>
      </c>
      <c r="H160" s="31">
        <v>3047928</v>
      </c>
      <c r="I160" s="36">
        <f t="shared" si="33"/>
        <v>0.34629623001975229</v>
      </c>
      <c r="J160" s="31">
        <v>1954594</v>
      </c>
      <c r="K160" s="36">
        <f t="shared" si="34"/>
        <v>0.22488460620681577</v>
      </c>
      <c r="L160" s="31">
        <v>0</v>
      </c>
      <c r="M160" s="36">
        <f t="shared" si="35"/>
        <v>0</v>
      </c>
      <c r="N160" s="31">
        <f t="shared" si="36"/>
        <v>8585720</v>
      </c>
      <c r="O160" s="36">
        <f t="shared" si="37"/>
        <v>0.98782471510809011</v>
      </c>
      <c r="P160" s="31">
        <v>1647003</v>
      </c>
      <c r="Q160" s="31">
        <v>8748948</v>
      </c>
      <c r="R160" s="31">
        <v>8552611</v>
      </c>
      <c r="S160" s="31">
        <v>8523398</v>
      </c>
      <c r="T160" s="36">
        <f t="shared" si="38"/>
        <v>0.99658431793518965</v>
      </c>
      <c r="U160" s="36">
        <f t="shared" si="39"/>
        <v>0.18675800833392531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71772</v>
      </c>
      <c r="Q161" s="31">
        <v>0</v>
      </c>
      <c r="R161" s="31">
        <v>0</v>
      </c>
      <c r="S161" s="31">
        <v>215316</v>
      </c>
      <c r="T161" s="36">
        <f t="shared" si="38"/>
        <v>0</v>
      </c>
      <c r="U161" s="36">
        <f t="shared" si="39"/>
        <v>-1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175496199</v>
      </c>
      <c r="E163" s="32">
        <f>SUM(E158:E162)</f>
        <v>186091469</v>
      </c>
      <c r="F163" s="32">
        <f>SUM(F158:F162)</f>
        <v>54256406</v>
      </c>
      <c r="G163" s="37">
        <f t="shared" si="32"/>
        <v>0.30916000636572194</v>
      </c>
      <c r="H163" s="32">
        <f>SUM(H158:H162)</f>
        <v>51294628</v>
      </c>
      <c r="I163" s="37">
        <f t="shared" si="33"/>
        <v>0.29228341293021393</v>
      </c>
      <c r="J163" s="32">
        <f>SUM(J158:J162)</f>
        <v>47356657</v>
      </c>
      <c r="K163" s="37">
        <f t="shared" si="34"/>
        <v>0.25448053720291713</v>
      </c>
      <c r="L163" s="32">
        <f>SUM(L158:L162)</f>
        <v>0</v>
      </c>
      <c r="M163" s="37">
        <f t="shared" si="35"/>
        <v>0</v>
      </c>
      <c r="N163" s="32">
        <f t="shared" si="36"/>
        <v>152907691</v>
      </c>
      <c r="O163" s="37">
        <f t="shared" si="37"/>
        <v>0.82168028347392974</v>
      </c>
      <c r="P163" s="32">
        <f>SUM(P158:P162)</f>
        <v>43576635</v>
      </c>
      <c r="Q163" s="32">
        <f>SUM(Q158:Q162)</f>
        <v>167657605</v>
      </c>
      <c r="R163" s="32">
        <f>SUM(R158:R162)</f>
        <v>168089323</v>
      </c>
      <c r="S163" s="32">
        <f>SUM(S158:S162)</f>
        <v>142953281</v>
      </c>
      <c r="T163" s="37">
        <f t="shared" si="38"/>
        <v>0.85046021037279085</v>
      </c>
      <c r="U163" s="37">
        <f t="shared" si="39"/>
        <v>8.6744238053259481E-2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22989206</v>
      </c>
      <c r="E164" s="31">
        <v>25689206</v>
      </c>
      <c r="F164" s="31">
        <v>4690791</v>
      </c>
      <c r="G164" s="36">
        <f t="shared" si="32"/>
        <v>0.20404319314029376</v>
      </c>
      <c r="H164" s="31">
        <v>5838360</v>
      </c>
      <c r="I164" s="36">
        <f t="shared" si="33"/>
        <v>0.25396092409629112</v>
      </c>
      <c r="J164" s="31">
        <v>8184642</v>
      </c>
      <c r="K164" s="36">
        <f t="shared" si="34"/>
        <v>0.31860237330807345</v>
      </c>
      <c r="L164" s="31">
        <v>0</v>
      </c>
      <c r="M164" s="36">
        <f t="shared" si="35"/>
        <v>0</v>
      </c>
      <c r="N164" s="31">
        <f t="shared" si="36"/>
        <v>18713793</v>
      </c>
      <c r="O164" s="36">
        <f t="shared" si="37"/>
        <v>0.72846910877665894</v>
      </c>
      <c r="P164" s="31">
        <v>5616135</v>
      </c>
      <c r="Q164" s="31">
        <v>21244752</v>
      </c>
      <c r="R164" s="31">
        <v>25244552</v>
      </c>
      <c r="S164" s="31">
        <v>18666595</v>
      </c>
      <c r="T164" s="36">
        <f t="shared" si="38"/>
        <v>0.73943063041879298</v>
      </c>
      <c r="U164" s="36">
        <f t="shared" si="39"/>
        <v>0.45734424119078332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44965045</v>
      </c>
      <c r="E165" s="31">
        <v>43307432</v>
      </c>
      <c r="F165" s="31">
        <v>5809684</v>
      </c>
      <c r="G165" s="36">
        <f t="shared" si="32"/>
        <v>0.12920445203602043</v>
      </c>
      <c r="H165" s="31">
        <v>5204728</v>
      </c>
      <c r="I165" s="36">
        <f t="shared" si="33"/>
        <v>0.11575053466531614</v>
      </c>
      <c r="J165" s="31">
        <v>8571031</v>
      </c>
      <c r="K165" s="36">
        <f t="shared" si="34"/>
        <v>0.19791131923961688</v>
      </c>
      <c r="L165" s="31">
        <v>0</v>
      </c>
      <c r="M165" s="36">
        <f t="shared" si="35"/>
        <v>0</v>
      </c>
      <c r="N165" s="31">
        <f t="shared" si="36"/>
        <v>19585443</v>
      </c>
      <c r="O165" s="36">
        <f t="shared" si="37"/>
        <v>0.45224207706427849</v>
      </c>
      <c r="P165" s="31">
        <v>2804561</v>
      </c>
      <c r="Q165" s="31">
        <v>27547069</v>
      </c>
      <c r="R165" s="31">
        <v>4044069</v>
      </c>
      <c r="S165" s="31">
        <v>15675924</v>
      </c>
      <c r="T165" s="36">
        <f t="shared" si="38"/>
        <v>3.8762751080656637</v>
      </c>
      <c r="U165" s="36">
        <f t="shared" si="39"/>
        <v>2.056104324348802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3470190</v>
      </c>
      <c r="E166" s="31">
        <v>4093529</v>
      </c>
      <c r="F166" s="31">
        <v>1023116</v>
      </c>
      <c r="G166" s="36">
        <f t="shared" si="32"/>
        <v>0.2948299660825488</v>
      </c>
      <c r="H166" s="31">
        <v>956279</v>
      </c>
      <c r="I166" s="36">
        <f t="shared" si="33"/>
        <v>0.27556963739737594</v>
      </c>
      <c r="J166" s="31">
        <v>982767</v>
      </c>
      <c r="K166" s="36">
        <f t="shared" si="34"/>
        <v>0.2400781819305543</v>
      </c>
      <c r="L166" s="31">
        <v>0</v>
      </c>
      <c r="M166" s="36">
        <f t="shared" si="35"/>
        <v>0</v>
      </c>
      <c r="N166" s="31">
        <f t="shared" si="36"/>
        <v>2962162</v>
      </c>
      <c r="O166" s="36">
        <f t="shared" si="37"/>
        <v>0.72362062171783803</v>
      </c>
      <c r="P166" s="31">
        <v>933901</v>
      </c>
      <c r="Q166" s="31">
        <v>3816262</v>
      </c>
      <c r="R166" s="31">
        <v>3842680</v>
      </c>
      <c r="S166" s="31">
        <v>2839488</v>
      </c>
      <c r="T166" s="36">
        <f t="shared" si="38"/>
        <v>0.73893428544661544</v>
      </c>
      <c r="U166" s="36">
        <f t="shared" si="39"/>
        <v>5.232460399978156E-2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4861014</v>
      </c>
      <c r="E167" s="31">
        <v>5421671</v>
      </c>
      <c r="F167" s="31">
        <v>1228019</v>
      </c>
      <c r="G167" s="36">
        <f t="shared" si="32"/>
        <v>0.25262609817622411</v>
      </c>
      <c r="H167" s="31">
        <v>1221777</v>
      </c>
      <c r="I167" s="36">
        <f t="shared" si="33"/>
        <v>0.25134200395226181</v>
      </c>
      <c r="J167" s="31">
        <v>1245869</v>
      </c>
      <c r="K167" s="36">
        <f t="shared" si="34"/>
        <v>0.22979428298028412</v>
      </c>
      <c r="L167" s="31">
        <v>0</v>
      </c>
      <c r="M167" s="36">
        <f t="shared" si="35"/>
        <v>0</v>
      </c>
      <c r="N167" s="31">
        <f t="shared" si="36"/>
        <v>3695665</v>
      </c>
      <c r="O167" s="36">
        <f t="shared" si="37"/>
        <v>0.68164685758320631</v>
      </c>
      <c r="P167" s="31">
        <v>1115047</v>
      </c>
      <c r="Q167" s="31">
        <v>4615019</v>
      </c>
      <c r="R167" s="31">
        <v>4674053</v>
      </c>
      <c r="S167" s="31">
        <v>3397910</v>
      </c>
      <c r="T167" s="36">
        <f t="shared" si="38"/>
        <v>0.72697292906178002</v>
      </c>
      <c r="U167" s="36">
        <f t="shared" si="39"/>
        <v>0.11732420247756381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76285455</v>
      </c>
      <c r="E169" s="32">
        <f>SUM(E164:E168)</f>
        <v>78511838</v>
      </c>
      <c r="F169" s="32">
        <f>SUM(F164:F168)</f>
        <v>12751610</v>
      </c>
      <c r="G169" s="37">
        <f t="shared" si="32"/>
        <v>0.16715650447388694</v>
      </c>
      <c r="H169" s="32">
        <f>SUM(H164:H168)</f>
        <v>13221144</v>
      </c>
      <c r="I169" s="37">
        <f t="shared" si="33"/>
        <v>0.17331146546874499</v>
      </c>
      <c r="J169" s="32">
        <f>SUM(J164:J168)</f>
        <v>18984309</v>
      </c>
      <c r="K169" s="37">
        <f t="shared" si="34"/>
        <v>0.24180186687261099</v>
      </c>
      <c r="L169" s="32">
        <f>SUM(L164:L168)</f>
        <v>0</v>
      </c>
      <c r="M169" s="37">
        <f t="shared" si="35"/>
        <v>0</v>
      </c>
      <c r="N169" s="32">
        <f t="shared" si="36"/>
        <v>44957063</v>
      </c>
      <c r="O169" s="37">
        <f t="shared" si="37"/>
        <v>0.57261508767633229</v>
      </c>
      <c r="P169" s="32">
        <f>SUM(P164:P168)</f>
        <v>10469644</v>
      </c>
      <c r="Q169" s="32">
        <f>SUM(Q164:Q168)</f>
        <v>57223102</v>
      </c>
      <c r="R169" s="32">
        <f>SUM(R164:R168)</f>
        <v>37805354</v>
      </c>
      <c r="S169" s="32">
        <f>SUM(S164:S168)</f>
        <v>40579917</v>
      </c>
      <c r="T169" s="37">
        <f t="shared" si="38"/>
        <v>1.0733907424858395</v>
      </c>
      <c r="U169" s="37">
        <f t="shared" si="39"/>
        <v>0.81327168335427635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3355356857</v>
      </c>
      <c r="E170" s="32">
        <f>SUM(E105,E107:E111,E113:E120,E122:E125,E127:E131,E133:E136,E138:E143,E145:E149,E151:E156,E158:E162,E164:E168)</f>
        <v>3215041267</v>
      </c>
      <c r="F170" s="32">
        <f>SUM(F105,F107:F111,F113:F120,F122:F125,F127:F131,F133:F136,F138:F143,F145:F149,F151:F156,F158:F162,F164:F168)</f>
        <v>972274554</v>
      </c>
      <c r="G170" s="37">
        <f t="shared" si="32"/>
        <v>0.28976785344653433</v>
      </c>
      <c r="H170" s="32">
        <f>SUM(H105,H107:H111,H113:H120,H122:H125,H127:H131,H133:H136,H138:H143,H145:H149,H151:H156,H158:H162,H164:H168)</f>
        <v>883398989</v>
      </c>
      <c r="I170" s="37">
        <f t="shared" si="33"/>
        <v>0.26328018945497217</v>
      </c>
      <c r="J170" s="32">
        <f>SUM(J105,J107:J111,J113:J120,J122:J125,J127:J131,J133:J136,J138:J143,J145:J149,J151:J156,J158:J162,J164:J168)</f>
        <v>647124415</v>
      </c>
      <c r="K170" s="37">
        <f t="shared" si="34"/>
        <v>0.20128028266456463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2502797958</v>
      </c>
      <c r="O170" s="37">
        <f t="shared" si="37"/>
        <v>0.77846526689699247</v>
      </c>
      <c r="P170" s="32">
        <f>SUM(P105,P107:P111,P113:P120,P122:P125,P127:P131,P133:P136,P138:P143,P145:P149,P151:P156,P158:P162,P164:P168)</f>
        <v>827972524</v>
      </c>
      <c r="Q170" s="32">
        <f>SUM(Q105,Q107:Q111,Q113:Q120,Q122:Q125,Q127:Q131,Q133:Q136,Q138:Q143,Q145:Q149,Q151:Q156,Q158:Q162,Q164:Q168)</f>
        <v>2949767822</v>
      </c>
      <c r="R170" s="32">
        <f>SUM(R105,R107:R111,R113:R120,R122:R125,R127:R131,R133:R136,R138:R143,R145:R149,R151:R156,R158:R162,R164:R168)</f>
        <v>2954585646</v>
      </c>
      <c r="S170" s="32">
        <f>SUM(S105,S107:S111,S113:S120,S122:S125,S127:S131,S133:S136,S138:S143,S145:S149,S151:S156,S158:S162,S164:S168)</f>
        <v>2329186411</v>
      </c>
      <c r="T170" s="37">
        <f t="shared" si="38"/>
        <v>0.78832929218122927</v>
      </c>
      <c r="U170" s="37">
        <f t="shared" si="39"/>
        <v>-0.21842283863033118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14415410</v>
      </c>
      <c r="E173" s="31">
        <v>17115642</v>
      </c>
      <c r="F173" s="31">
        <v>5931792</v>
      </c>
      <c r="G173" s="36">
        <f t="shared" ref="G173:G205" si="40">IF(($D173     =0),0,($F173     /$D173     ))</f>
        <v>0.41148964892431084</v>
      </c>
      <c r="H173" s="31">
        <v>6525092</v>
      </c>
      <c r="I173" s="36">
        <f t="shared" ref="I173:I205" si="41">IF(($D173     =0),0,($H173     /$D173     ))</f>
        <v>0.45264699373795125</v>
      </c>
      <c r="J173" s="31">
        <v>6437779</v>
      </c>
      <c r="K173" s="36">
        <f t="shared" ref="K173:K205" si="42">IF(($E173     =0),0,($J173     /$E173     ))</f>
        <v>0.37613424024643655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18894663</v>
      </c>
      <c r="O173" s="36">
        <f t="shared" ref="O173:O205" si="45">IF(($E173     =0),0,($N173     /$E173     ))</f>
        <v>1.1039412369106576</v>
      </c>
      <c r="P173" s="31">
        <v>4929446</v>
      </c>
      <c r="Q173" s="31">
        <v>10549556</v>
      </c>
      <c r="R173" s="31">
        <v>13896900</v>
      </c>
      <c r="S173" s="31">
        <v>13438984</v>
      </c>
      <c r="T173" s="36">
        <f t="shared" ref="T173:T205" si="46">IF(($R173     =0),0,($S173     /$R173     ))</f>
        <v>0.96704905410559194</v>
      </c>
      <c r="U173" s="36">
        <f t="shared" ref="U173:U205" si="47">IF(($P173     =0),0,(($J173     /$P173     )-1))</f>
        <v>0.30598428302085057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6629052</v>
      </c>
      <c r="E174" s="31">
        <v>6629052</v>
      </c>
      <c r="F174" s="31">
        <v>1724383</v>
      </c>
      <c r="G174" s="36">
        <f t="shared" si="40"/>
        <v>0.26012512799718573</v>
      </c>
      <c r="H174" s="31">
        <v>1687827</v>
      </c>
      <c r="I174" s="36">
        <f t="shared" si="41"/>
        <v>0.2546106140063466</v>
      </c>
      <c r="J174" s="31">
        <v>1673590</v>
      </c>
      <c r="K174" s="36">
        <f t="shared" si="42"/>
        <v>0.25246294643638334</v>
      </c>
      <c r="L174" s="31">
        <v>0</v>
      </c>
      <c r="M174" s="36">
        <f t="shared" si="43"/>
        <v>0</v>
      </c>
      <c r="N174" s="31">
        <f t="shared" si="44"/>
        <v>5085800</v>
      </c>
      <c r="O174" s="36">
        <f t="shared" si="45"/>
        <v>0.76719868843991568</v>
      </c>
      <c r="P174" s="31">
        <v>1492098</v>
      </c>
      <c r="Q174" s="31">
        <v>6355741</v>
      </c>
      <c r="R174" s="31">
        <v>6355741</v>
      </c>
      <c r="S174" s="31">
        <v>4723545</v>
      </c>
      <c r="T174" s="36">
        <f t="shared" si="46"/>
        <v>0.7431934372404414</v>
      </c>
      <c r="U174" s="36">
        <f t="shared" si="47"/>
        <v>0.12163544217605016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51791000</v>
      </c>
      <c r="E175" s="31">
        <v>51791000</v>
      </c>
      <c r="F175" s="31">
        <v>8097550</v>
      </c>
      <c r="G175" s="36">
        <f t="shared" si="40"/>
        <v>0.15635052422235524</v>
      </c>
      <c r="H175" s="31">
        <v>12951760</v>
      </c>
      <c r="I175" s="36">
        <f t="shared" si="41"/>
        <v>0.25007742657990772</v>
      </c>
      <c r="J175" s="31">
        <v>8094965</v>
      </c>
      <c r="K175" s="36">
        <f t="shared" si="42"/>
        <v>0.15630061207545712</v>
      </c>
      <c r="L175" s="31">
        <v>0</v>
      </c>
      <c r="M175" s="36">
        <f t="shared" si="43"/>
        <v>0</v>
      </c>
      <c r="N175" s="31">
        <f t="shared" si="44"/>
        <v>29144275</v>
      </c>
      <c r="O175" s="36">
        <f t="shared" si="45"/>
        <v>0.56272856287772011</v>
      </c>
      <c r="P175" s="31">
        <v>10927367</v>
      </c>
      <c r="Q175" s="31">
        <v>48990397</v>
      </c>
      <c r="R175" s="31">
        <v>48990397</v>
      </c>
      <c r="S175" s="31">
        <v>33148095</v>
      </c>
      <c r="T175" s="36">
        <f t="shared" si="46"/>
        <v>0.67662433925571164</v>
      </c>
      <c r="U175" s="36">
        <f t="shared" si="47"/>
        <v>-0.25920260571462461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31428590</v>
      </c>
      <c r="E176" s="31">
        <v>32728590</v>
      </c>
      <c r="F176" s="31">
        <v>8160933</v>
      </c>
      <c r="G176" s="36">
        <f t="shared" si="40"/>
        <v>0.25966589656106115</v>
      </c>
      <c r="H176" s="31">
        <v>8138399</v>
      </c>
      <c r="I176" s="36">
        <f t="shared" si="41"/>
        <v>0.25894890607564641</v>
      </c>
      <c r="J176" s="31">
        <v>8364879</v>
      </c>
      <c r="K176" s="36">
        <f t="shared" si="42"/>
        <v>0.25558323777467956</v>
      </c>
      <c r="L176" s="31">
        <v>0</v>
      </c>
      <c r="M176" s="36">
        <f t="shared" si="43"/>
        <v>0</v>
      </c>
      <c r="N176" s="31">
        <f t="shared" si="44"/>
        <v>24664211</v>
      </c>
      <c r="O176" s="36">
        <f t="shared" si="45"/>
        <v>0.75359833711137569</v>
      </c>
      <c r="P176" s="31">
        <v>8025840</v>
      </c>
      <c r="Q176" s="31">
        <v>30867840</v>
      </c>
      <c r="R176" s="31">
        <v>34619615</v>
      </c>
      <c r="S176" s="31">
        <v>23843053</v>
      </c>
      <c r="T176" s="36">
        <f t="shared" si="46"/>
        <v>0.68871514024636038</v>
      </c>
      <c r="U176" s="36">
        <f t="shared" si="47"/>
        <v>4.224342872521758E-2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6300000</v>
      </c>
      <c r="E177" s="31">
        <v>6300000</v>
      </c>
      <c r="F177" s="31">
        <v>1582324</v>
      </c>
      <c r="G177" s="36">
        <f t="shared" si="40"/>
        <v>0.25116253968253971</v>
      </c>
      <c r="H177" s="31">
        <v>1571747</v>
      </c>
      <c r="I177" s="36">
        <f t="shared" si="41"/>
        <v>0.24948365079365079</v>
      </c>
      <c r="J177" s="31">
        <v>1488251</v>
      </c>
      <c r="K177" s="36">
        <f t="shared" si="42"/>
        <v>0.23623031746031747</v>
      </c>
      <c r="L177" s="31">
        <v>0</v>
      </c>
      <c r="M177" s="36">
        <f t="shared" si="43"/>
        <v>0</v>
      </c>
      <c r="N177" s="31">
        <f t="shared" si="44"/>
        <v>4642322</v>
      </c>
      <c r="O177" s="36">
        <f t="shared" si="45"/>
        <v>0.73687650793650794</v>
      </c>
      <c r="P177" s="31">
        <v>1405283</v>
      </c>
      <c r="Q177" s="31">
        <v>5550000</v>
      </c>
      <c r="R177" s="31">
        <v>5850500</v>
      </c>
      <c r="S177" s="31">
        <v>4316498</v>
      </c>
      <c r="T177" s="36">
        <f t="shared" si="46"/>
        <v>0.73779984616699423</v>
      </c>
      <c r="U177" s="36">
        <f t="shared" si="47"/>
        <v>5.9040065239528206E-2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110564052</v>
      </c>
      <c r="E179" s="32">
        <f>SUM(E173:E178)</f>
        <v>114564284</v>
      </c>
      <c r="F179" s="32">
        <f>SUM(F173:F178)</f>
        <v>25496982</v>
      </c>
      <c r="G179" s="37">
        <f t="shared" si="40"/>
        <v>0.23060824507408612</v>
      </c>
      <c r="H179" s="32">
        <f>SUM(H173:H178)</f>
        <v>30874825</v>
      </c>
      <c r="I179" s="37">
        <f t="shared" si="41"/>
        <v>0.27924831300502628</v>
      </c>
      <c r="J179" s="32">
        <f>SUM(J173:J178)</f>
        <v>26059464</v>
      </c>
      <c r="K179" s="37">
        <f t="shared" si="42"/>
        <v>0.22746586536516039</v>
      </c>
      <c r="L179" s="32">
        <f>SUM(L173:L178)</f>
        <v>0</v>
      </c>
      <c r="M179" s="37">
        <f t="shared" si="43"/>
        <v>0</v>
      </c>
      <c r="N179" s="32">
        <f t="shared" si="44"/>
        <v>82431271</v>
      </c>
      <c r="O179" s="37">
        <f t="shared" si="45"/>
        <v>0.71951980252414438</v>
      </c>
      <c r="P179" s="32">
        <f>SUM(P173:P178)</f>
        <v>26780034</v>
      </c>
      <c r="Q179" s="32">
        <f>SUM(Q173:Q178)</f>
        <v>102313534</v>
      </c>
      <c r="R179" s="32">
        <f>SUM(R173:R178)</f>
        <v>109713153</v>
      </c>
      <c r="S179" s="32">
        <f>SUM(S173:S178)</f>
        <v>79470175</v>
      </c>
      <c r="T179" s="37">
        <f t="shared" si="46"/>
        <v>0.72434501084842584</v>
      </c>
      <c r="U179" s="37">
        <f t="shared" si="47"/>
        <v>-2.6906986003079725E-2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27060415</v>
      </c>
      <c r="E180" s="31">
        <v>27060415</v>
      </c>
      <c r="F180" s="31">
        <v>5106055</v>
      </c>
      <c r="G180" s="36">
        <f t="shared" si="40"/>
        <v>0.18869093471035089</v>
      </c>
      <c r="H180" s="31">
        <v>5052222</v>
      </c>
      <c r="I180" s="36">
        <f t="shared" si="41"/>
        <v>0.1867015712804109</v>
      </c>
      <c r="J180" s="31">
        <v>5118674</v>
      </c>
      <c r="K180" s="36">
        <f t="shared" si="42"/>
        <v>0.18915726163105775</v>
      </c>
      <c r="L180" s="31">
        <v>0</v>
      </c>
      <c r="M180" s="36">
        <f t="shared" si="43"/>
        <v>0</v>
      </c>
      <c r="N180" s="31">
        <f t="shared" si="44"/>
        <v>15276951</v>
      </c>
      <c r="O180" s="36">
        <f t="shared" si="45"/>
        <v>0.56454976762181952</v>
      </c>
      <c r="P180" s="31">
        <v>4985312</v>
      </c>
      <c r="Q180" s="31">
        <v>23429376</v>
      </c>
      <c r="R180" s="31">
        <v>24429376</v>
      </c>
      <c r="S180" s="31">
        <v>14888861</v>
      </c>
      <c r="T180" s="36">
        <f t="shared" si="46"/>
        <v>0.60946546485673636</v>
      </c>
      <c r="U180" s="36">
        <f t="shared" si="47"/>
        <v>2.6750983689686869E-2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45221523</v>
      </c>
      <c r="E181" s="31">
        <v>37521396</v>
      </c>
      <c r="F181" s="31">
        <v>8487647</v>
      </c>
      <c r="G181" s="36">
        <f t="shared" si="40"/>
        <v>0.18769042785224196</v>
      </c>
      <c r="H181" s="31">
        <v>10188288</v>
      </c>
      <c r="I181" s="36">
        <f t="shared" si="41"/>
        <v>0.2252973213661999</v>
      </c>
      <c r="J181" s="31">
        <v>10354338</v>
      </c>
      <c r="K181" s="36">
        <f t="shared" si="42"/>
        <v>0.27595822927270619</v>
      </c>
      <c r="L181" s="31">
        <v>0</v>
      </c>
      <c r="M181" s="36">
        <f t="shared" si="43"/>
        <v>0</v>
      </c>
      <c r="N181" s="31">
        <f t="shared" si="44"/>
        <v>29030273</v>
      </c>
      <c r="O181" s="36">
        <f t="shared" si="45"/>
        <v>0.7736991715340229</v>
      </c>
      <c r="P181" s="31">
        <v>10755298</v>
      </c>
      <c r="Q181" s="31">
        <v>49804832</v>
      </c>
      <c r="R181" s="31">
        <v>40460255</v>
      </c>
      <c r="S181" s="31">
        <v>30385937</v>
      </c>
      <c r="T181" s="36">
        <f t="shared" si="46"/>
        <v>0.75100705618390196</v>
      </c>
      <c r="U181" s="36">
        <f t="shared" si="47"/>
        <v>-3.7280231565875677E-2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24890316</v>
      </c>
      <c r="E182" s="31">
        <v>26658436</v>
      </c>
      <c r="F182" s="31">
        <v>13306780</v>
      </c>
      <c r="G182" s="36">
        <f t="shared" si="40"/>
        <v>0.53461675617135596</v>
      </c>
      <c r="H182" s="31">
        <v>3005263</v>
      </c>
      <c r="I182" s="36">
        <f t="shared" si="41"/>
        <v>0.12074025094739657</v>
      </c>
      <c r="J182" s="31">
        <v>6495570</v>
      </c>
      <c r="K182" s="36">
        <f t="shared" si="42"/>
        <v>0.24365908037515779</v>
      </c>
      <c r="L182" s="31">
        <v>0</v>
      </c>
      <c r="M182" s="36">
        <f t="shared" si="43"/>
        <v>0</v>
      </c>
      <c r="N182" s="31">
        <f t="shared" si="44"/>
        <v>22807613</v>
      </c>
      <c r="O182" s="36">
        <f t="shared" si="45"/>
        <v>0.85554955286949319</v>
      </c>
      <c r="P182" s="31">
        <v>5725239</v>
      </c>
      <c r="Q182" s="31">
        <v>17900296</v>
      </c>
      <c r="R182" s="31">
        <v>23238150</v>
      </c>
      <c r="S182" s="31">
        <v>17545828</v>
      </c>
      <c r="T182" s="36">
        <f t="shared" si="46"/>
        <v>0.75504409774444181</v>
      </c>
      <c r="U182" s="36">
        <f t="shared" si="47"/>
        <v>0.13455001616526396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7419361</v>
      </c>
      <c r="E183" s="31">
        <v>8504361</v>
      </c>
      <c r="F183" s="31">
        <v>2160235</v>
      </c>
      <c r="G183" s="36">
        <f t="shared" si="40"/>
        <v>0.29116186690471052</v>
      </c>
      <c r="H183" s="31">
        <v>2177573</v>
      </c>
      <c r="I183" s="36">
        <f t="shared" si="41"/>
        <v>0.29349872583366682</v>
      </c>
      <c r="J183" s="31">
        <v>2218586</v>
      </c>
      <c r="K183" s="36">
        <f t="shared" si="42"/>
        <v>0.26087627277346292</v>
      </c>
      <c r="L183" s="31">
        <v>0</v>
      </c>
      <c r="M183" s="36">
        <f t="shared" si="43"/>
        <v>0</v>
      </c>
      <c r="N183" s="31">
        <f t="shared" si="44"/>
        <v>6556394</v>
      </c>
      <c r="O183" s="36">
        <f t="shared" si="45"/>
        <v>0.77094493048919255</v>
      </c>
      <c r="P183" s="31">
        <v>1912300</v>
      </c>
      <c r="Q183" s="31">
        <v>6882190</v>
      </c>
      <c r="R183" s="31">
        <v>7066059</v>
      </c>
      <c r="S183" s="31">
        <v>4798264</v>
      </c>
      <c r="T183" s="36">
        <f t="shared" si="46"/>
        <v>0.67905801522461107</v>
      </c>
      <c r="U183" s="36">
        <f t="shared" si="47"/>
        <v>0.16016629189980658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16702</v>
      </c>
      <c r="E184" s="31">
        <v>2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104608317</v>
      </c>
      <c r="E185" s="32">
        <f>SUM(E180:E184)</f>
        <v>99744610</v>
      </c>
      <c r="F185" s="32">
        <f>SUM(F180:F184)</f>
        <v>29060717</v>
      </c>
      <c r="G185" s="37">
        <f t="shared" si="40"/>
        <v>0.27780503341813634</v>
      </c>
      <c r="H185" s="32">
        <f>SUM(H180:H184)</f>
        <v>20423346</v>
      </c>
      <c r="I185" s="37">
        <f t="shared" si="41"/>
        <v>0.19523635008868367</v>
      </c>
      <c r="J185" s="32">
        <f>SUM(J180:J184)</f>
        <v>24187168</v>
      </c>
      <c r="K185" s="37">
        <f t="shared" si="42"/>
        <v>0.24249097770796837</v>
      </c>
      <c r="L185" s="32">
        <f>SUM(L180:L184)</f>
        <v>0</v>
      </c>
      <c r="M185" s="37">
        <f t="shared" si="43"/>
        <v>0</v>
      </c>
      <c r="N185" s="32">
        <f t="shared" si="44"/>
        <v>73671231</v>
      </c>
      <c r="O185" s="37">
        <f t="shared" si="45"/>
        <v>0.73859861700797669</v>
      </c>
      <c r="P185" s="32">
        <f>SUM(P180:P184)</f>
        <v>23378149</v>
      </c>
      <c r="Q185" s="32">
        <f>SUM(Q180:Q184)</f>
        <v>98016694</v>
      </c>
      <c r="R185" s="32">
        <f>SUM(R180:R184)</f>
        <v>95193840</v>
      </c>
      <c r="S185" s="32">
        <f>SUM(S180:S184)</f>
        <v>67618890</v>
      </c>
      <c r="T185" s="37">
        <f t="shared" si="46"/>
        <v>0.71032842041039634</v>
      </c>
      <c r="U185" s="37">
        <f t="shared" si="47"/>
        <v>3.460577653089647E-2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7913279</v>
      </c>
      <c r="E186" s="31">
        <v>5705881</v>
      </c>
      <c r="F186" s="31">
        <v>2443167</v>
      </c>
      <c r="G186" s="36">
        <f t="shared" si="40"/>
        <v>0.30874268429054502</v>
      </c>
      <c r="H186" s="31">
        <v>761860</v>
      </c>
      <c r="I186" s="36">
        <f t="shared" si="41"/>
        <v>9.6276145451209286E-2</v>
      </c>
      <c r="J186" s="31">
        <v>687731</v>
      </c>
      <c r="K186" s="36">
        <f t="shared" si="42"/>
        <v>0.12053020383705865</v>
      </c>
      <c r="L186" s="31">
        <v>0</v>
      </c>
      <c r="M186" s="36">
        <f t="shared" si="43"/>
        <v>0</v>
      </c>
      <c r="N186" s="31">
        <f t="shared" si="44"/>
        <v>3892758</v>
      </c>
      <c r="O186" s="36">
        <f t="shared" si="45"/>
        <v>0.68223609991165257</v>
      </c>
      <c r="P186" s="31">
        <v>2128895</v>
      </c>
      <c r="Q186" s="31">
        <v>6751500</v>
      </c>
      <c r="R186" s="31">
        <v>5451500</v>
      </c>
      <c r="S186" s="31">
        <v>4316096</v>
      </c>
      <c r="T186" s="36">
        <f t="shared" si="46"/>
        <v>0.79172631385857106</v>
      </c>
      <c r="U186" s="36">
        <f t="shared" si="47"/>
        <v>-0.67695400665603511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1435917</v>
      </c>
      <c r="E187" s="31">
        <v>2840917</v>
      </c>
      <c r="F187" s="31">
        <v>943596</v>
      </c>
      <c r="G187" s="36">
        <f t="shared" si="40"/>
        <v>0.65713826077691118</v>
      </c>
      <c r="H187" s="31">
        <v>741417</v>
      </c>
      <c r="I187" s="36">
        <f t="shared" si="41"/>
        <v>0.51633694705195354</v>
      </c>
      <c r="J187" s="31">
        <v>743275</v>
      </c>
      <c r="K187" s="36">
        <f t="shared" si="42"/>
        <v>0.26163207161631263</v>
      </c>
      <c r="L187" s="31">
        <v>0</v>
      </c>
      <c r="M187" s="36">
        <f t="shared" si="43"/>
        <v>0</v>
      </c>
      <c r="N187" s="31">
        <f t="shared" si="44"/>
        <v>2428288</v>
      </c>
      <c r="O187" s="36">
        <f t="shared" si="45"/>
        <v>0.85475499636209018</v>
      </c>
      <c r="P187" s="31">
        <v>457095</v>
      </c>
      <c r="Q187" s="31">
        <v>6532299</v>
      </c>
      <c r="R187" s="31">
        <v>6532299</v>
      </c>
      <c r="S187" s="31">
        <v>939238</v>
      </c>
      <c r="T187" s="36">
        <f t="shared" si="46"/>
        <v>0.14378368167164424</v>
      </c>
      <c r="U187" s="36">
        <f t="shared" si="47"/>
        <v>0.62608429319944436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170965654</v>
      </c>
      <c r="E188" s="31">
        <v>170619814</v>
      </c>
      <c r="F188" s="31">
        <v>49320251</v>
      </c>
      <c r="G188" s="36">
        <f t="shared" si="40"/>
        <v>0.28848046286536594</v>
      </c>
      <c r="H188" s="31">
        <v>47179425</v>
      </c>
      <c r="I188" s="36">
        <f t="shared" si="41"/>
        <v>0.27595849748862422</v>
      </c>
      <c r="J188" s="31">
        <v>45477956</v>
      </c>
      <c r="K188" s="36">
        <f t="shared" si="42"/>
        <v>0.26654557248550276</v>
      </c>
      <c r="L188" s="31">
        <v>0</v>
      </c>
      <c r="M188" s="36">
        <f t="shared" si="43"/>
        <v>0</v>
      </c>
      <c r="N188" s="31">
        <f t="shared" si="44"/>
        <v>141977632</v>
      </c>
      <c r="O188" s="36">
        <f t="shared" si="45"/>
        <v>0.83212862956233202</v>
      </c>
      <c r="P188" s="31">
        <v>44679344</v>
      </c>
      <c r="Q188" s="31">
        <v>160516863</v>
      </c>
      <c r="R188" s="31">
        <v>160410416</v>
      </c>
      <c r="S188" s="31">
        <v>135847220</v>
      </c>
      <c r="T188" s="36">
        <f t="shared" si="46"/>
        <v>0.84687281155109029</v>
      </c>
      <c r="U188" s="36">
        <f t="shared" si="47"/>
        <v>1.7874300034485646E-2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10120124</v>
      </c>
      <c r="E189" s="31">
        <v>10150124</v>
      </c>
      <c r="F189" s="31">
        <v>3068391</v>
      </c>
      <c r="G189" s="36">
        <f t="shared" si="40"/>
        <v>0.30319697663783568</v>
      </c>
      <c r="H189" s="31">
        <v>2979421</v>
      </c>
      <c r="I189" s="36">
        <f t="shared" si="41"/>
        <v>0.29440558238219217</v>
      </c>
      <c r="J189" s="31">
        <v>2027436</v>
      </c>
      <c r="K189" s="36">
        <f t="shared" si="42"/>
        <v>0.19974494892870273</v>
      </c>
      <c r="L189" s="31">
        <v>0</v>
      </c>
      <c r="M189" s="36">
        <f t="shared" si="43"/>
        <v>0</v>
      </c>
      <c r="N189" s="31">
        <f t="shared" si="44"/>
        <v>8075248</v>
      </c>
      <c r="O189" s="36">
        <f t="shared" si="45"/>
        <v>0.79558121654474367</v>
      </c>
      <c r="P189" s="31">
        <v>3053976</v>
      </c>
      <c r="Q189" s="31">
        <v>9638758</v>
      </c>
      <c r="R189" s="31">
        <v>9653845</v>
      </c>
      <c r="S189" s="31">
        <v>7525227</v>
      </c>
      <c r="T189" s="36">
        <f t="shared" si="46"/>
        <v>0.77950567882537991</v>
      </c>
      <c r="U189" s="36">
        <f t="shared" si="47"/>
        <v>-0.33613230752304535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190434974</v>
      </c>
      <c r="E191" s="32">
        <f>SUM(E186:E190)</f>
        <v>189316736</v>
      </c>
      <c r="F191" s="32">
        <f>SUM(F186:F190)</f>
        <v>55775405</v>
      </c>
      <c r="G191" s="37">
        <f t="shared" si="40"/>
        <v>0.29288425244829241</v>
      </c>
      <c r="H191" s="32">
        <f>SUM(H186:H190)</f>
        <v>51662123</v>
      </c>
      <c r="I191" s="37">
        <f t="shared" si="41"/>
        <v>0.27128484812878961</v>
      </c>
      <c r="J191" s="32">
        <f>SUM(J186:J190)</f>
        <v>48936398</v>
      </c>
      <c r="K191" s="37">
        <f t="shared" si="42"/>
        <v>0.25848955054876921</v>
      </c>
      <c r="L191" s="32">
        <f>SUM(L186:L190)</f>
        <v>0</v>
      </c>
      <c r="M191" s="37">
        <f t="shared" si="43"/>
        <v>0</v>
      </c>
      <c r="N191" s="32">
        <f t="shared" si="44"/>
        <v>156373926</v>
      </c>
      <c r="O191" s="37">
        <f t="shared" si="45"/>
        <v>0.82599103124194995</v>
      </c>
      <c r="P191" s="32">
        <f>SUM(P186:P190)</f>
        <v>50319310</v>
      </c>
      <c r="Q191" s="32">
        <f>SUM(Q186:Q190)</f>
        <v>183439420</v>
      </c>
      <c r="R191" s="32">
        <f>SUM(R186:R190)</f>
        <v>182048060</v>
      </c>
      <c r="S191" s="32">
        <f>SUM(S186:S190)</f>
        <v>148627781</v>
      </c>
      <c r="T191" s="37">
        <f t="shared" si="46"/>
        <v>0.81642057048012484</v>
      </c>
      <c r="U191" s="37">
        <f t="shared" si="47"/>
        <v>-2.7482729791008631E-2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21569598</v>
      </c>
      <c r="E192" s="31">
        <v>21140783</v>
      </c>
      <c r="F192" s="31">
        <v>4411816</v>
      </c>
      <c r="G192" s="36">
        <f t="shared" si="40"/>
        <v>0.20453862886086241</v>
      </c>
      <c r="H192" s="31">
        <v>5218700</v>
      </c>
      <c r="I192" s="36">
        <f t="shared" si="41"/>
        <v>0.24194702191482659</v>
      </c>
      <c r="J192" s="31">
        <v>5208228</v>
      </c>
      <c r="K192" s="36">
        <f t="shared" si="42"/>
        <v>0.24635927628602972</v>
      </c>
      <c r="L192" s="31">
        <v>0</v>
      </c>
      <c r="M192" s="36">
        <f t="shared" si="43"/>
        <v>0</v>
      </c>
      <c r="N192" s="31">
        <f t="shared" si="44"/>
        <v>14838744</v>
      </c>
      <c r="O192" s="36">
        <f t="shared" si="45"/>
        <v>0.701901343956844</v>
      </c>
      <c r="P192" s="31">
        <v>3915248</v>
      </c>
      <c r="Q192" s="31">
        <v>20414760</v>
      </c>
      <c r="R192" s="31">
        <v>20414760</v>
      </c>
      <c r="S192" s="31">
        <v>11938643</v>
      </c>
      <c r="T192" s="36">
        <f t="shared" si="46"/>
        <v>0.58480447480156517</v>
      </c>
      <c r="U192" s="36">
        <f t="shared" si="47"/>
        <v>0.33024217112172716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30557693</v>
      </c>
      <c r="E193" s="31">
        <v>30557693</v>
      </c>
      <c r="F193" s="31">
        <v>9971119</v>
      </c>
      <c r="G193" s="36">
        <f t="shared" si="40"/>
        <v>0.32630470500505387</v>
      </c>
      <c r="H193" s="31">
        <v>10289830</v>
      </c>
      <c r="I193" s="36">
        <f t="shared" si="41"/>
        <v>0.33673451722942566</v>
      </c>
      <c r="J193" s="31">
        <v>9754642</v>
      </c>
      <c r="K193" s="36">
        <f t="shared" si="42"/>
        <v>0.31922049874642044</v>
      </c>
      <c r="L193" s="31">
        <v>0</v>
      </c>
      <c r="M193" s="36">
        <f t="shared" si="43"/>
        <v>0</v>
      </c>
      <c r="N193" s="31">
        <f t="shared" si="44"/>
        <v>30015591</v>
      </c>
      <c r="O193" s="36">
        <f t="shared" si="45"/>
        <v>0.98225972098089998</v>
      </c>
      <c r="P193" s="31">
        <v>9630268</v>
      </c>
      <c r="Q193" s="31">
        <v>28446158</v>
      </c>
      <c r="R193" s="31">
        <v>30190247</v>
      </c>
      <c r="S193" s="31">
        <v>28293028</v>
      </c>
      <c r="T193" s="36">
        <f t="shared" si="46"/>
        <v>0.93715788413390588</v>
      </c>
      <c r="U193" s="36">
        <f t="shared" si="47"/>
        <v>1.2914905379580288E-2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14142185</v>
      </c>
      <c r="E194" s="31">
        <v>13535953</v>
      </c>
      <c r="F194" s="31">
        <v>3406332</v>
      </c>
      <c r="G194" s="36">
        <f t="shared" si="40"/>
        <v>0.24086320466038311</v>
      </c>
      <c r="H194" s="31">
        <v>3098640</v>
      </c>
      <c r="I194" s="36">
        <f t="shared" si="41"/>
        <v>0.21910617065184765</v>
      </c>
      <c r="J194" s="31">
        <v>3200696</v>
      </c>
      <c r="K194" s="36">
        <f t="shared" si="42"/>
        <v>0.23645885886276349</v>
      </c>
      <c r="L194" s="31">
        <v>0</v>
      </c>
      <c r="M194" s="36">
        <f t="shared" si="43"/>
        <v>0</v>
      </c>
      <c r="N194" s="31">
        <f t="shared" si="44"/>
        <v>9705668</v>
      </c>
      <c r="O194" s="36">
        <f t="shared" si="45"/>
        <v>0.71702878991970498</v>
      </c>
      <c r="P194" s="31">
        <v>3340227</v>
      </c>
      <c r="Q194" s="31">
        <v>11376913</v>
      </c>
      <c r="R194" s="31">
        <v>13680163</v>
      </c>
      <c r="S194" s="31">
        <v>10101353</v>
      </c>
      <c r="T194" s="36">
        <f t="shared" si="46"/>
        <v>0.73839419895800951</v>
      </c>
      <c r="U194" s="36">
        <f t="shared" si="47"/>
        <v>-4.1772909445974782E-2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78655574</v>
      </c>
      <c r="E195" s="31">
        <v>78602599</v>
      </c>
      <c r="F195" s="31">
        <v>9750395</v>
      </c>
      <c r="G195" s="36">
        <f t="shared" si="40"/>
        <v>0.12396317901131838</v>
      </c>
      <c r="H195" s="31">
        <v>9724659</v>
      </c>
      <c r="I195" s="36">
        <f t="shared" si="41"/>
        <v>0.12363598033115873</v>
      </c>
      <c r="J195" s="31">
        <v>10035838</v>
      </c>
      <c r="K195" s="36">
        <f t="shared" si="42"/>
        <v>0.12767819547544476</v>
      </c>
      <c r="L195" s="31">
        <v>0</v>
      </c>
      <c r="M195" s="36">
        <f t="shared" si="43"/>
        <v>0</v>
      </c>
      <c r="N195" s="31">
        <f t="shared" si="44"/>
        <v>29510892</v>
      </c>
      <c r="O195" s="36">
        <f t="shared" si="45"/>
        <v>0.37544422672334282</v>
      </c>
      <c r="P195" s="31">
        <v>9535329</v>
      </c>
      <c r="Q195" s="31">
        <v>57522581</v>
      </c>
      <c r="R195" s="31">
        <v>75031401</v>
      </c>
      <c r="S195" s="31">
        <v>28516621</v>
      </c>
      <c r="T195" s="36">
        <f t="shared" si="46"/>
        <v>0.38006248877053489</v>
      </c>
      <c r="U195" s="36">
        <f t="shared" si="47"/>
        <v>5.2489956036126273E-2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33231108</v>
      </c>
      <c r="E196" s="31">
        <v>35872948</v>
      </c>
      <c r="F196" s="31">
        <v>9299261</v>
      </c>
      <c r="G196" s="36">
        <f t="shared" si="40"/>
        <v>0.27983601991242663</v>
      </c>
      <c r="H196" s="31">
        <v>8542556</v>
      </c>
      <c r="I196" s="36">
        <f t="shared" si="41"/>
        <v>0.25706503677217141</v>
      </c>
      <c r="J196" s="31">
        <v>8507312</v>
      </c>
      <c r="K196" s="36">
        <f t="shared" si="42"/>
        <v>0.23715118144179284</v>
      </c>
      <c r="L196" s="31">
        <v>0</v>
      </c>
      <c r="M196" s="36">
        <f t="shared" si="43"/>
        <v>0</v>
      </c>
      <c r="N196" s="31">
        <f t="shared" si="44"/>
        <v>26349129</v>
      </c>
      <c r="O196" s="36">
        <f t="shared" si="45"/>
        <v>0.73451250786525824</v>
      </c>
      <c r="P196" s="31">
        <v>7166076</v>
      </c>
      <c r="Q196" s="31">
        <v>31861082</v>
      </c>
      <c r="R196" s="31">
        <v>31861082</v>
      </c>
      <c r="S196" s="31">
        <v>21929958</v>
      </c>
      <c r="T196" s="36">
        <f t="shared" si="46"/>
        <v>0.68829922348525385</v>
      </c>
      <c r="U196" s="36">
        <f t="shared" si="47"/>
        <v>0.18716463515039483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178156158</v>
      </c>
      <c r="E198" s="32">
        <f>SUM(E192:E197)</f>
        <v>179709976</v>
      </c>
      <c r="F198" s="32">
        <f>SUM(F192:F197)</f>
        <v>36838923</v>
      </c>
      <c r="G198" s="37">
        <f t="shared" si="40"/>
        <v>0.20677883612645037</v>
      </c>
      <c r="H198" s="32">
        <f>SUM(H192:H197)</f>
        <v>36874385</v>
      </c>
      <c r="I198" s="37">
        <f t="shared" si="41"/>
        <v>0.20697788622046956</v>
      </c>
      <c r="J198" s="32">
        <f>SUM(J192:J197)</f>
        <v>36706716</v>
      </c>
      <c r="K198" s="37">
        <f t="shared" si="42"/>
        <v>0.20425530522579335</v>
      </c>
      <c r="L198" s="32">
        <f>SUM(L192:L197)</f>
        <v>0</v>
      </c>
      <c r="M198" s="37">
        <f t="shared" si="43"/>
        <v>0</v>
      </c>
      <c r="N198" s="32">
        <f t="shared" si="44"/>
        <v>110420024</v>
      </c>
      <c r="O198" s="37">
        <f t="shared" si="45"/>
        <v>0.61443458208463619</v>
      </c>
      <c r="P198" s="32">
        <f>SUM(P192:P197)</f>
        <v>33587148</v>
      </c>
      <c r="Q198" s="32">
        <f>SUM(Q192:Q197)</f>
        <v>149621494</v>
      </c>
      <c r="R198" s="32">
        <f>SUM(R192:R197)</f>
        <v>171177653</v>
      </c>
      <c r="S198" s="32">
        <f>SUM(S192:S197)</f>
        <v>100779603</v>
      </c>
      <c r="T198" s="37">
        <f t="shared" si="46"/>
        <v>0.58874275487349981</v>
      </c>
      <c r="U198" s="37">
        <f t="shared" si="47"/>
        <v>9.2879812242468551E-2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7899755</v>
      </c>
      <c r="E199" s="31">
        <v>7899755</v>
      </c>
      <c r="F199" s="31">
        <v>2008955</v>
      </c>
      <c r="G199" s="36">
        <f t="shared" si="40"/>
        <v>0.25430598797051301</v>
      </c>
      <c r="H199" s="31">
        <v>2082866</v>
      </c>
      <c r="I199" s="36">
        <f t="shared" si="41"/>
        <v>0.26366210091325615</v>
      </c>
      <c r="J199" s="31">
        <v>2116758</v>
      </c>
      <c r="K199" s="36">
        <f t="shared" si="42"/>
        <v>0.2679523605478904</v>
      </c>
      <c r="L199" s="31">
        <v>0</v>
      </c>
      <c r="M199" s="36">
        <f t="shared" si="43"/>
        <v>0</v>
      </c>
      <c r="N199" s="31">
        <f t="shared" si="44"/>
        <v>6208579</v>
      </c>
      <c r="O199" s="36">
        <f t="shared" si="45"/>
        <v>0.78592044943165962</v>
      </c>
      <c r="P199" s="31">
        <v>1957446</v>
      </c>
      <c r="Q199" s="31">
        <v>6315815</v>
      </c>
      <c r="R199" s="31">
        <v>7566815</v>
      </c>
      <c r="S199" s="31">
        <v>5742853</v>
      </c>
      <c r="T199" s="36">
        <f t="shared" si="46"/>
        <v>0.75895247868488924</v>
      </c>
      <c r="U199" s="36">
        <f t="shared" si="47"/>
        <v>8.1387685790565767E-2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46175432</v>
      </c>
      <c r="E200" s="31">
        <v>47051092</v>
      </c>
      <c r="F200" s="31">
        <v>13116669</v>
      </c>
      <c r="G200" s="36">
        <f t="shared" si="40"/>
        <v>0.28406164126412503</v>
      </c>
      <c r="H200" s="31">
        <v>11486357</v>
      </c>
      <c r="I200" s="36">
        <f t="shared" si="41"/>
        <v>0.24875472740569055</v>
      </c>
      <c r="J200" s="31">
        <v>10083173</v>
      </c>
      <c r="K200" s="36">
        <f t="shared" si="42"/>
        <v>0.21430263510143399</v>
      </c>
      <c r="L200" s="31">
        <v>0</v>
      </c>
      <c r="M200" s="36">
        <f t="shared" si="43"/>
        <v>0</v>
      </c>
      <c r="N200" s="31">
        <f t="shared" si="44"/>
        <v>34686199</v>
      </c>
      <c r="O200" s="36">
        <f t="shared" si="45"/>
        <v>0.73720284749182863</v>
      </c>
      <c r="P200" s="31">
        <v>9957042</v>
      </c>
      <c r="Q200" s="31">
        <v>40238599</v>
      </c>
      <c r="R200" s="31">
        <v>39990849</v>
      </c>
      <c r="S200" s="31">
        <v>34434147</v>
      </c>
      <c r="T200" s="36">
        <f t="shared" si="46"/>
        <v>0.86105066186516821</v>
      </c>
      <c r="U200" s="36">
        <f t="shared" si="47"/>
        <v>1.2667517120044325E-2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39511296</v>
      </c>
      <c r="E202" s="31">
        <v>39015442</v>
      </c>
      <c r="F202" s="31">
        <v>9849848</v>
      </c>
      <c r="G202" s="36">
        <f t="shared" si="40"/>
        <v>0.24929194932001217</v>
      </c>
      <c r="H202" s="31">
        <v>9657873</v>
      </c>
      <c r="I202" s="36">
        <f t="shared" si="41"/>
        <v>0.24443321221354014</v>
      </c>
      <c r="J202" s="31">
        <v>10724522</v>
      </c>
      <c r="K202" s="36">
        <f t="shared" si="42"/>
        <v>0.27487890563946449</v>
      </c>
      <c r="L202" s="31">
        <v>0</v>
      </c>
      <c r="M202" s="36">
        <f t="shared" si="43"/>
        <v>0</v>
      </c>
      <c r="N202" s="31">
        <f t="shared" si="44"/>
        <v>30232243</v>
      </c>
      <c r="O202" s="36">
        <f t="shared" si="45"/>
        <v>0.77487890563946449</v>
      </c>
      <c r="P202" s="31">
        <v>11132601</v>
      </c>
      <c r="Q202" s="31">
        <v>35751418</v>
      </c>
      <c r="R202" s="31">
        <v>36181281</v>
      </c>
      <c r="S202" s="31">
        <v>28264938</v>
      </c>
      <c r="T202" s="36">
        <f t="shared" si="46"/>
        <v>0.78120335208695346</v>
      </c>
      <c r="U202" s="36">
        <f t="shared" si="47"/>
        <v>-3.6656213583869612E-2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93586483</v>
      </c>
      <c r="E204" s="32">
        <f>SUM(E199:E203)</f>
        <v>93966289</v>
      </c>
      <c r="F204" s="32">
        <f>SUM(F199:F203)</f>
        <v>24975472</v>
      </c>
      <c r="G204" s="37">
        <f t="shared" si="40"/>
        <v>0.26687050522028916</v>
      </c>
      <c r="H204" s="32">
        <f>SUM(H199:H203)</f>
        <v>23227096</v>
      </c>
      <c r="I204" s="37">
        <f t="shared" si="41"/>
        <v>0.24818857654903007</v>
      </c>
      <c r="J204" s="32">
        <f>SUM(J199:J203)</f>
        <v>22924453</v>
      </c>
      <c r="K204" s="37">
        <f t="shared" si="42"/>
        <v>0.24396465204665047</v>
      </c>
      <c r="L204" s="32">
        <f>SUM(L199:L203)</f>
        <v>0</v>
      </c>
      <c r="M204" s="37">
        <f t="shared" si="43"/>
        <v>0</v>
      </c>
      <c r="N204" s="32">
        <f t="shared" si="44"/>
        <v>71127021</v>
      </c>
      <c r="O204" s="37">
        <f t="shared" si="45"/>
        <v>0.75694189647097798</v>
      </c>
      <c r="P204" s="32">
        <f>SUM(P199:P203)</f>
        <v>23047089</v>
      </c>
      <c r="Q204" s="32">
        <f>SUM(Q199:Q203)</f>
        <v>82305832</v>
      </c>
      <c r="R204" s="32">
        <f>SUM(R199:R203)</f>
        <v>83738945</v>
      </c>
      <c r="S204" s="32">
        <f>SUM(S199:S203)</f>
        <v>68441938</v>
      </c>
      <c r="T204" s="37">
        <f t="shared" si="46"/>
        <v>0.81732505705678526</v>
      </c>
      <c r="U204" s="37">
        <f t="shared" si="47"/>
        <v>-5.3211058455148175E-3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677349984</v>
      </c>
      <c r="E205" s="32">
        <f>SUM(E173:E178,E180:E184,E186:E190,E192:E197,E199:E203)</f>
        <v>677301895</v>
      </c>
      <c r="F205" s="32">
        <f>SUM(F173:F178,F180:F184,F186:F190,F192:F197,F199:F203)</f>
        <v>172147499</v>
      </c>
      <c r="G205" s="37">
        <f t="shared" si="40"/>
        <v>0.25414852449453962</v>
      </c>
      <c r="H205" s="32">
        <f>SUM(H173:H178,H180:H184,H186:H190,H192:H197,H199:H203)</f>
        <v>163061775</v>
      </c>
      <c r="I205" s="37">
        <f t="shared" si="41"/>
        <v>0.24073489163912049</v>
      </c>
      <c r="J205" s="32">
        <f>SUM(J173:J178,J180:J184,J186:J190,J192:J197,J199:J203)</f>
        <v>158814199</v>
      </c>
      <c r="K205" s="37">
        <f t="shared" si="42"/>
        <v>0.23448066537596207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494023473</v>
      </c>
      <c r="O205" s="37">
        <f t="shared" si="45"/>
        <v>0.72939921864532797</v>
      </c>
      <c r="P205" s="32">
        <f>SUM(P173:P178,P180:P184,P186:P190,P192:P197,P199:P203)</f>
        <v>157111730</v>
      </c>
      <c r="Q205" s="32">
        <f>SUM(Q173:Q178,Q180:Q184,Q186:Q190,Q192:Q197,Q199:Q203)</f>
        <v>615696974</v>
      </c>
      <c r="R205" s="32">
        <f>SUM(R173:R178,R180:R184,R186:R190,R192:R197,R199:R203)</f>
        <v>641871651</v>
      </c>
      <c r="S205" s="32">
        <f>SUM(S173:S178,S180:S184,S186:S190,S192:S197,S199:S203)</f>
        <v>464938387</v>
      </c>
      <c r="T205" s="37">
        <f t="shared" si="46"/>
        <v>0.72434790705533125</v>
      </c>
      <c r="U205" s="37">
        <f t="shared" si="47"/>
        <v>1.0836040058880281E-2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18785784</v>
      </c>
      <c r="E208" s="31">
        <v>18785784</v>
      </c>
      <c r="F208" s="31">
        <v>4868144</v>
      </c>
      <c r="G208" s="36">
        <f t="shared" ref="G208:G231" si="48">IF(($D208     =0),0,($F208     /$D208     ))</f>
        <v>0.25913978357251422</v>
      </c>
      <c r="H208" s="31">
        <v>5042406</v>
      </c>
      <c r="I208" s="36">
        <f t="shared" ref="I208:I231" si="49">IF(($D208     =0),0,($H208     /$D208     ))</f>
        <v>0.26841605333053975</v>
      </c>
      <c r="J208" s="31">
        <v>4937576</v>
      </c>
      <c r="K208" s="36">
        <f t="shared" ref="K208:K231" si="50">IF(($E208     =0),0,($J208     /$E208     ))</f>
        <v>0.26283576985661072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14848126</v>
      </c>
      <c r="O208" s="36">
        <f t="shared" ref="O208:O231" si="53">IF(($E208     =0),0,($N208     /$E208     ))</f>
        <v>0.79039160675966469</v>
      </c>
      <c r="P208" s="31">
        <v>4462955</v>
      </c>
      <c r="Q208" s="31">
        <v>13484136</v>
      </c>
      <c r="R208" s="31">
        <v>18667086</v>
      </c>
      <c r="S208" s="31">
        <v>12258460</v>
      </c>
      <c r="T208" s="36">
        <f t="shared" ref="T208:T231" si="54">IF(($R208     =0),0,($S208     /$R208     ))</f>
        <v>0.6566884622484731</v>
      </c>
      <c r="U208" s="36">
        <f t="shared" ref="U208:U231" si="55">IF(($P208     =0),0,(($J208     /$P208     )-1))</f>
        <v>0.10634680385529327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66658778</v>
      </c>
      <c r="E209" s="31">
        <v>62845169</v>
      </c>
      <c r="F209" s="31">
        <v>15682401</v>
      </c>
      <c r="G209" s="36">
        <f t="shared" si="48"/>
        <v>0.23526385377181683</v>
      </c>
      <c r="H209" s="31">
        <v>15674989</v>
      </c>
      <c r="I209" s="36">
        <f t="shared" si="49"/>
        <v>0.23515266061433049</v>
      </c>
      <c r="J209" s="31">
        <v>15907051</v>
      </c>
      <c r="K209" s="36">
        <f t="shared" si="50"/>
        <v>0.25311493712428396</v>
      </c>
      <c r="L209" s="31">
        <v>0</v>
      </c>
      <c r="M209" s="36">
        <f t="shared" si="51"/>
        <v>0</v>
      </c>
      <c r="N209" s="31">
        <f t="shared" si="52"/>
        <v>47264441</v>
      </c>
      <c r="O209" s="36">
        <f t="shared" si="53"/>
        <v>0.75207755428265299</v>
      </c>
      <c r="P209" s="31">
        <v>14740403</v>
      </c>
      <c r="Q209" s="31">
        <v>63856673</v>
      </c>
      <c r="R209" s="31">
        <v>63856673</v>
      </c>
      <c r="S209" s="31">
        <v>44257209</v>
      </c>
      <c r="T209" s="36">
        <f t="shared" si="54"/>
        <v>0.69307101232787371</v>
      </c>
      <c r="U209" s="36">
        <f t="shared" si="55"/>
        <v>7.9146275715799685E-2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31954307</v>
      </c>
      <c r="E210" s="31">
        <v>26954307</v>
      </c>
      <c r="F210" s="31">
        <v>5103792</v>
      </c>
      <c r="G210" s="36">
        <f t="shared" si="48"/>
        <v>0.15972156742438506</v>
      </c>
      <c r="H210" s="31">
        <v>4981955</v>
      </c>
      <c r="I210" s="36">
        <f t="shared" si="49"/>
        <v>0.15590871678112125</v>
      </c>
      <c r="J210" s="31">
        <v>4918378</v>
      </c>
      <c r="K210" s="36">
        <f t="shared" si="50"/>
        <v>0.18247094981889164</v>
      </c>
      <c r="L210" s="31">
        <v>0</v>
      </c>
      <c r="M210" s="36">
        <f t="shared" si="51"/>
        <v>0</v>
      </c>
      <c r="N210" s="31">
        <f t="shared" si="52"/>
        <v>15004125</v>
      </c>
      <c r="O210" s="36">
        <f t="shared" si="53"/>
        <v>0.55665037131171657</v>
      </c>
      <c r="P210" s="31">
        <v>614158</v>
      </c>
      <c r="Q210" s="31">
        <v>29582597</v>
      </c>
      <c r="R210" s="31">
        <v>30006052</v>
      </c>
      <c r="S210" s="31">
        <v>12482580</v>
      </c>
      <c r="T210" s="36">
        <f t="shared" si="54"/>
        <v>0.41600207851402776</v>
      </c>
      <c r="U210" s="36">
        <f t="shared" si="55"/>
        <v>7.0083268474887568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31361930</v>
      </c>
      <c r="E211" s="31">
        <v>36981141</v>
      </c>
      <c r="F211" s="31">
        <v>4368184</v>
      </c>
      <c r="G211" s="36">
        <f t="shared" si="48"/>
        <v>0.13928300968722268</v>
      </c>
      <c r="H211" s="31">
        <v>5297756</v>
      </c>
      <c r="I211" s="36">
        <f t="shared" si="49"/>
        <v>0.16892314981890463</v>
      </c>
      <c r="J211" s="31">
        <v>5281799</v>
      </c>
      <c r="K211" s="36">
        <f t="shared" si="50"/>
        <v>0.14282412216540316</v>
      </c>
      <c r="L211" s="31">
        <v>0</v>
      </c>
      <c r="M211" s="36">
        <f t="shared" si="51"/>
        <v>0</v>
      </c>
      <c r="N211" s="31">
        <f t="shared" si="52"/>
        <v>14947739</v>
      </c>
      <c r="O211" s="36">
        <f t="shared" si="53"/>
        <v>0.4041989672519839</v>
      </c>
      <c r="P211" s="31">
        <v>3309284</v>
      </c>
      <c r="Q211" s="31">
        <v>30015644</v>
      </c>
      <c r="R211" s="31">
        <v>30054632</v>
      </c>
      <c r="S211" s="31">
        <v>9686112</v>
      </c>
      <c r="T211" s="36">
        <f t="shared" si="54"/>
        <v>0.32228350026045904</v>
      </c>
      <c r="U211" s="36">
        <f t="shared" si="55"/>
        <v>0.59605491701528179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78612529</v>
      </c>
      <c r="E212" s="31">
        <v>77780150</v>
      </c>
      <c r="F212" s="31">
        <v>18475480</v>
      </c>
      <c r="G212" s="36">
        <f t="shared" si="48"/>
        <v>0.23501953486320229</v>
      </c>
      <c r="H212" s="31">
        <v>20413961</v>
      </c>
      <c r="I212" s="36">
        <f t="shared" si="49"/>
        <v>0.25967821236230676</v>
      </c>
      <c r="J212" s="31">
        <v>20481267</v>
      </c>
      <c r="K212" s="36">
        <f t="shared" si="50"/>
        <v>0.26332254437668223</v>
      </c>
      <c r="L212" s="31">
        <v>0</v>
      </c>
      <c r="M212" s="36">
        <f t="shared" si="51"/>
        <v>0</v>
      </c>
      <c r="N212" s="31">
        <f t="shared" si="52"/>
        <v>59370708</v>
      </c>
      <c r="O212" s="36">
        <f t="shared" si="53"/>
        <v>0.76331439319672179</v>
      </c>
      <c r="P212" s="31">
        <v>14705396</v>
      </c>
      <c r="Q212" s="31">
        <v>65976925</v>
      </c>
      <c r="R212" s="31">
        <v>73692241</v>
      </c>
      <c r="S212" s="31">
        <v>44818058</v>
      </c>
      <c r="T212" s="36">
        <f t="shared" si="54"/>
        <v>0.60817879049166113</v>
      </c>
      <c r="U212" s="36">
        <f t="shared" si="55"/>
        <v>0.39277221776278592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13200288</v>
      </c>
      <c r="E213" s="31">
        <v>13200288</v>
      </c>
      <c r="F213" s="31">
        <v>3303083</v>
      </c>
      <c r="G213" s="36">
        <f t="shared" si="48"/>
        <v>0.25022810108385513</v>
      </c>
      <c r="H213" s="31">
        <v>3596205</v>
      </c>
      <c r="I213" s="36">
        <f t="shared" si="49"/>
        <v>0.27243382871646438</v>
      </c>
      <c r="J213" s="31">
        <v>3374967</v>
      </c>
      <c r="K213" s="36">
        <f t="shared" si="50"/>
        <v>0.2556737398456761</v>
      </c>
      <c r="L213" s="31">
        <v>0</v>
      </c>
      <c r="M213" s="36">
        <f t="shared" si="51"/>
        <v>0</v>
      </c>
      <c r="N213" s="31">
        <f t="shared" si="52"/>
        <v>10274255</v>
      </c>
      <c r="O213" s="36">
        <f t="shared" si="53"/>
        <v>0.77833566964599565</v>
      </c>
      <c r="P213" s="31">
        <v>934587</v>
      </c>
      <c r="Q213" s="31">
        <v>11226373</v>
      </c>
      <c r="R213" s="31">
        <v>12501000</v>
      </c>
      <c r="S213" s="31">
        <v>4672329</v>
      </c>
      <c r="T213" s="36">
        <f t="shared" si="54"/>
        <v>0.37375641948644106</v>
      </c>
      <c r="U213" s="36">
        <f t="shared" si="55"/>
        <v>2.6111854755095032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205392254</v>
      </c>
      <c r="E214" s="31">
        <v>188392254</v>
      </c>
      <c r="F214" s="31">
        <v>48860430</v>
      </c>
      <c r="G214" s="36">
        <f t="shared" si="48"/>
        <v>0.23788837723159706</v>
      </c>
      <c r="H214" s="31">
        <v>53118347</v>
      </c>
      <c r="I214" s="36">
        <f t="shared" si="49"/>
        <v>0.25861903730799896</v>
      </c>
      <c r="J214" s="31">
        <v>25469979</v>
      </c>
      <c r="K214" s="36">
        <f t="shared" si="50"/>
        <v>0.13519652989554443</v>
      </c>
      <c r="L214" s="31">
        <v>0</v>
      </c>
      <c r="M214" s="36">
        <f t="shared" si="51"/>
        <v>0</v>
      </c>
      <c r="N214" s="31">
        <f t="shared" si="52"/>
        <v>127448756</v>
      </c>
      <c r="O214" s="36">
        <f t="shared" si="53"/>
        <v>0.67650741096818134</v>
      </c>
      <c r="P214" s="31">
        <v>38728285</v>
      </c>
      <c r="Q214" s="31">
        <v>204323586</v>
      </c>
      <c r="R214" s="31">
        <v>204323586</v>
      </c>
      <c r="S214" s="31">
        <v>117059123</v>
      </c>
      <c r="T214" s="36">
        <f t="shared" si="54"/>
        <v>0.57291047642439086</v>
      </c>
      <c r="U214" s="36">
        <f t="shared" si="55"/>
        <v>-0.34234167611604804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445965870</v>
      </c>
      <c r="E216" s="32">
        <f>SUM(E208:E215)</f>
        <v>424939093</v>
      </c>
      <c r="F216" s="32">
        <f>SUM(F208:F215)</f>
        <v>100661514</v>
      </c>
      <c r="G216" s="37">
        <f t="shared" si="48"/>
        <v>0.22571573470409295</v>
      </c>
      <c r="H216" s="32">
        <f>SUM(H208:H215)</f>
        <v>108125619</v>
      </c>
      <c r="I216" s="37">
        <f t="shared" si="49"/>
        <v>0.24245267692794517</v>
      </c>
      <c r="J216" s="32">
        <f>SUM(J208:J215)</f>
        <v>80371017</v>
      </c>
      <c r="K216" s="37">
        <f t="shared" si="50"/>
        <v>0.18913538039673841</v>
      </c>
      <c r="L216" s="32">
        <f>SUM(L208:L215)</f>
        <v>0</v>
      </c>
      <c r="M216" s="37">
        <f t="shared" si="51"/>
        <v>0</v>
      </c>
      <c r="N216" s="32">
        <f t="shared" si="52"/>
        <v>289158150</v>
      </c>
      <c r="O216" s="37">
        <f t="shared" si="53"/>
        <v>0.68046963615089184</v>
      </c>
      <c r="P216" s="32">
        <f>SUM(P208:P215)</f>
        <v>77495068</v>
      </c>
      <c r="Q216" s="32">
        <f>SUM(Q208:Q215)</f>
        <v>418465934</v>
      </c>
      <c r="R216" s="32">
        <f>SUM(R208:R215)</f>
        <v>433101270</v>
      </c>
      <c r="S216" s="32">
        <f>SUM(S208:S215)</f>
        <v>245233871</v>
      </c>
      <c r="T216" s="37">
        <f t="shared" si="54"/>
        <v>0.56622754996770153</v>
      </c>
      <c r="U216" s="37">
        <f t="shared" si="55"/>
        <v>3.7111381075244587E-2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50286297</v>
      </c>
      <c r="E217" s="31">
        <v>53286297</v>
      </c>
      <c r="F217" s="31">
        <v>6543811</v>
      </c>
      <c r="G217" s="36">
        <f t="shared" si="48"/>
        <v>0.13013109714561005</v>
      </c>
      <c r="H217" s="31">
        <v>3906338</v>
      </c>
      <c r="I217" s="36">
        <f t="shared" si="49"/>
        <v>7.7681957770722315E-2</v>
      </c>
      <c r="J217" s="31">
        <v>78351223</v>
      </c>
      <c r="K217" s="36">
        <f t="shared" si="50"/>
        <v>1.4703822072680337</v>
      </c>
      <c r="L217" s="31">
        <v>0</v>
      </c>
      <c r="M217" s="36">
        <f t="shared" si="51"/>
        <v>0</v>
      </c>
      <c r="N217" s="31">
        <f t="shared" si="52"/>
        <v>88801372</v>
      </c>
      <c r="O217" s="36">
        <f t="shared" si="53"/>
        <v>1.6664954594236487</v>
      </c>
      <c r="P217" s="31">
        <v>7735390</v>
      </c>
      <c r="Q217" s="31">
        <v>36985540</v>
      </c>
      <c r="R217" s="31">
        <v>36985540</v>
      </c>
      <c r="S217" s="31">
        <v>40945420</v>
      </c>
      <c r="T217" s="36">
        <f t="shared" si="54"/>
        <v>1.1070656261879643</v>
      </c>
      <c r="U217" s="36">
        <f t="shared" si="55"/>
        <v>9.1289298923519056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290158915</v>
      </c>
      <c r="E218" s="31">
        <v>342729662</v>
      </c>
      <c r="F218" s="31">
        <v>65016175</v>
      </c>
      <c r="G218" s="36">
        <f t="shared" si="48"/>
        <v>0.22407091989574057</v>
      </c>
      <c r="H218" s="31">
        <v>64882732</v>
      </c>
      <c r="I218" s="36">
        <f t="shared" si="49"/>
        <v>0.2236110236351001</v>
      </c>
      <c r="J218" s="31">
        <v>65337338</v>
      </c>
      <c r="K218" s="36">
        <f t="shared" si="50"/>
        <v>0.19063811873977807</v>
      </c>
      <c r="L218" s="31">
        <v>0</v>
      </c>
      <c r="M218" s="36">
        <f t="shared" si="51"/>
        <v>0</v>
      </c>
      <c r="N218" s="31">
        <f t="shared" si="52"/>
        <v>195236245</v>
      </c>
      <c r="O218" s="36">
        <f t="shared" si="53"/>
        <v>0.56965085502287227</v>
      </c>
      <c r="P218" s="31">
        <v>55091938</v>
      </c>
      <c r="Q218" s="31">
        <v>275742023</v>
      </c>
      <c r="R218" s="31">
        <v>278248081</v>
      </c>
      <c r="S218" s="31">
        <v>165840469</v>
      </c>
      <c r="T218" s="36">
        <f t="shared" si="54"/>
        <v>0.5960165777387697</v>
      </c>
      <c r="U218" s="36">
        <f t="shared" si="55"/>
        <v>0.18596913399561288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186120460</v>
      </c>
      <c r="E219" s="31">
        <v>186120460</v>
      </c>
      <c r="F219" s="31">
        <v>54248863</v>
      </c>
      <c r="G219" s="36">
        <f t="shared" si="48"/>
        <v>0.29147178660529854</v>
      </c>
      <c r="H219" s="31">
        <v>50524082</v>
      </c>
      <c r="I219" s="36">
        <f t="shared" si="49"/>
        <v>0.27145904324543363</v>
      </c>
      <c r="J219" s="31">
        <v>46837330</v>
      </c>
      <c r="K219" s="36">
        <f t="shared" si="50"/>
        <v>0.25165062454713472</v>
      </c>
      <c r="L219" s="31">
        <v>0</v>
      </c>
      <c r="M219" s="36">
        <f t="shared" si="51"/>
        <v>0</v>
      </c>
      <c r="N219" s="31">
        <f t="shared" si="52"/>
        <v>151610275</v>
      </c>
      <c r="O219" s="36">
        <f t="shared" si="53"/>
        <v>0.81458145439786689</v>
      </c>
      <c r="P219" s="31">
        <v>32373607</v>
      </c>
      <c r="Q219" s="31">
        <v>169442327</v>
      </c>
      <c r="R219" s="31">
        <v>172582327</v>
      </c>
      <c r="S219" s="31">
        <v>131732558</v>
      </c>
      <c r="T219" s="36">
        <f t="shared" si="54"/>
        <v>0.76330271059562205</v>
      </c>
      <c r="U219" s="36">
        <f t="shared" si="55"/>
        <v>0.44677514618621283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15978816</v>
      </c>
      <c r="E220" s="31">
        <v>16180725</v>
      </c>
      <c r="F220" s="31">
        <v>2537070</v>
      </c>
      <c r="G220" s="36">
        <f t="shared" si="48"/>
        <v>0.15877709587493841</v>
      </c>
      <c r="H220" s="31">
        <v>3822269</v>
      </c>
      <c r="I220" s="36">
        <f t="shared" si="49"/>
        <v>0.23920852458655259</v>
      </c>
      <c r="J220" s="31">
        <v>3881446</v>
      </c>
      <c r="K220" s="36">
        <f t="shared" si="50"/>
        <v>0.23988084588298733</v>
      </c>
      <c r="L220" s="31">
        <v>0</v>
      </c>
      <c r="M220" s="36">
        <f t="shared" si="51"/>
        <v>0</v>
      </c>
      <c r="N220" s="31">
        <f t="shared" si="52"/>
        <v>10240785</v>
      </c>
      <c r="O220" s="36">
        <f t="shared" si="53"/>
        <v>0.632900256323496</v>
      </c>
      <c r="P220" s="31">
        <v>3688981</v>
      </c>
      <c r="Q220" s="31">
        <v>12252468</v>
      </c>
      <c r="R220" s="31">
        <v>15317108</v>
      </c>
      <c r="S220" s="31">
        <v>9820779</v>
      </c>
      <c r="T220" s="36">
        <f t="shared" si="54"/>
        <v>0.64116405002824295</v>
      </c>
      <c r="U220" s="36">
        <f t="shared" si="55"/>
        <v>5.2172944235820085E-2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89626659</v>
      </c>
      <c r="E221" s="31">
        <v>94134042</v>
      </c>
      <c r="F221" s="31">
        <v>24001522</v>
      </c>
      <c r="G221" s="36">
        <f t="shared" si="48"/>
        <v>0.26779445164858817</v>
      </c>
      <c r="H221" s="31">
        <v>28337693</v>
      </c>
      <c r="I221" s="36">
        <f t="shared" si="49"/>
        <v>0.31617482249338336</v>
      </c>
      <c r="J221" s="31">
        <v>22494159</v>
      </c>
      <c r="K221" s="36">
        <f t="shared" si="50"/>
        <v>0.23895881364575847</v>
      </c>
      <c r="L221" s="31">
        <v>0</v>
      </c>
      <c r="M221" s="36">
        <f t="shared" si="51"/>
        <v>0</v>
      </c>
      <c r="N221" s="31">
        <f t="shared" si="52"/>
        <v>74833374</v>
      </c>
      <c r="O221" s="36">
        <f t="shared" si="53"/>
        <v>0.79496611863325706</v>
      </c>
      <c r="P221" s="31">
        <v>21228523</v>
      </c>
      <c r="Q221" s="31">
        <v>81524161</v>
      </c>
      <c r="R221" s="31">
        <v>85343465</v>
      </c>
      <c r="S221" s="31">
        <v>63819394</v>
      </c>
      <c r="T221" s="36">
        <f t="shared" si="54"/>
        <v>0.74779473741779756</v>
      </c>
      <c r="U221" s="36">
        <f t="shared" si="55"/>
        <v>5.9619597651706657E-2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5213739</v>
      </c>
      <c r="E222" s="31">
        <v>6917939</v>
      </c>
      <c r="F222" s="31">
        <v>3906016</v>
      </c>
      <c r="G222" s="36">
        <f t="shared" si="48"/>
        <v>0.74917750965286145</v>
      </c>
      <c r="H222" s="31">
        <v>2994950</v>
      </c>
      <c r="I222" s="36">
        <f t="shared" si="49"/>
        <v>0.5744342016353331</v>
      </c>
      <c r="J222" s="31">
        <v>2975577</v>
      </c>
      <c r="K222" s="36">
        <f t="shared" si="50"/>
        <v>0.43012478138358839</v>
      </c>
      <c r="L222" s="31">
        <v>0</v>
      </c>
      <c r="M222" s="36">
        <f t="shared" si="51"/>
        <v>0</v>
      </c>
      <c r="N222" s="31">
        <f t="shared" si="52"/>
        <v>9876543</v>
      </c>
      <c r="O222" s="36">
        <f t="shared" si="53"/>
        <v>1.4276713049941607</v>
      </c>
      <c r="P222" s="31">
        <v>1560043</v>
      </c>
      <c r="Q222" s="31">
        <v>5913213</v>
      </c>
      <c r="R222" s="31">
        <v>5914213</v>
      </c>
      <c r="S222" s="31">
        <v>4075562</v>
      </c>
      <c r="T222" s="36">
        <f t="shared" si="54"/>
        <v>0.6891131584202328</v>
      </c>
      <c r="U222" s="36">
        <f t="shared" si="55"/>
        <v>0.90736857894301637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637384886</v>
      </c>
      <c r="E224" s="32">
        <f>SUM(E217:E223)</f>
        <v>699369125</v>
      </c>
      <c r="F224" s="32">
        <f>SUM(F217:F223)</f>
        <v>156253457</v>
      </c>
      <c r="G224" s="37">
        <f t="shared" si="48"/>
        <v>0.24514772852646524</v>
      </c>
      <c r="H224" s="32">
        <f>SUM(H217:H223)</f>
        <v>154468064</v>
      </c>
      <c r="I224" s="37">
        <f t="shared" si="49"/>
        <v>0.24234660625448215</v>
      </c>
      <c r="J224" s="32">
        <f>SUM(J217:J223)</f>
        <v>219877073</v>
      </c>
      <c r="K224" s="37">
        <f t="shared" si="50"/>
        <v>0.31439345138377389</v>
      </c>
      <c r="L224" s="32">
        <f>SUM(L217:L223)</f>
        <v>0</v>
      </c>
      <c r="M224" s="37">
        <f t="shared" si="51"/>
        <v>0</v>
      </c>
      <c r="N224" s="32">
        <f t="shared" si="52"/>
        <v>530598594</v>
      </c>
      <c r="O224" s="37">
        <f t="shared" si="53"/>
        <v>0.75868175335878607</v>
      </c>
      <c r="P224" s="32">
        <f>SUM(P217:P223)</f>
        <v>121678482</v>
      </c>
      <c r="Q224" s="32">
        <f>SUM(Q217:Q223)</f>
        <v>581859732</v>
      </c>
      <c r="R224" s="32">
        <f>SUM(R217:R223)</f>
        <v>594390734</v>
      </c>
      <c r="S224" s="32">
        <f>SUM(S217:S223)</f>
        <v>416234182</v>
      </c>
      <c r="T224" s="37">
        <f t="shared" si="54"/>
        <v>0.70027030737662876</v>
      </c>
      <c r="U224" s="37">
        <f t="shared" si="55"/>
        <v>0.80703333396286125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35792401</v>
      </c>
      <c r="E225" s="31">
        <v>35792401</v>
      </c>
      <c r="F225" s="31">
        <v>8635885</v>
      </c>
      <c r="G225" s="36">
        <f t="shared" si="48"/>
        <v>0.24127705207594205</v>
      </c>
      <c r="H225" s="31">
        <v>8746777</v>
      </c>
      <c r="I225" s="36">
        <f t="shared" si="49"/>
        <v>0.24437525160717774</v>
      </c>
      <c r="J225" s="31">
        <v>8834040</v>
      </c>
      <c r="K225" s="36">
        <f t="shared" si="50"/>
        <v>0.2468132830764832</v>
      </c>
      <c r="L225" s="31">
        <v>0</v>
      </c>
      <c r="M225" s="36">
        <f t="shared" si="51"/>
        <v>0</v>
      </c>
      <c r="N225" s="31">
        <f t="shared" si="52"/>
        <v>26216702</v>
      </c>
      <c r="O225" s="36">
        <f t="shared" si="53"/>
        <v>0.73246558675960294</v>
      </c>
      <c r="P225" s="31">
        <v>8306541</v>
      </c>
      <c r="Q225" s="31">
        <v>31999310</v>
      </c>
      <c r="R225" s="31">
        <v>29087764</v>
      </c>
      <c r="S225" s="31">
        <v>24914679</v>
      </c>
      <c r="T225" s="36">
        <f t="shared" si="54"/>
        <v>0.85653469273196803</v>
      </c>
      <c r="U225" s="36">
        <f t="shared" si="55"/>
        <v>6.3504050603012674E-2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131425676</v>
      </c>
      <c r="E226" s="31">
        <v>131241243</v>
      </c>
      <c r="F226" s="31">
        <v>52224293</v>
      </c>
      <c r="G226" s="36">
        <f t="shared" si="48"/>
        <v>0.39736750526586601</v>
      </c>
      <c r="H226" s="31">
        <v>41357152</v>
      </c>
      <c r="I226" s="36">
        <f t="shared" si="49"/>
        <v>0.31468091516607455</v>
      </c>
      <c r="J226" s="31">
        <v>33959145</v>
      </c>
      <c r="K226" s="36">
        <f t="shared" si="50"/>
        <v>0.25875360689779509</v>
      </c>
      <c r="L226" s="31">
        <v>0</v>
      </c>
      <c r="M226" s="36">
        <f t="shared" si="51"/>
        <v>0</v>
      </c>
      <c r="N226" s="31">
        <f t="shared" si="52"/>
        <v>127540590</v>
      </c>
      <c r="O226" s="36">
        <f t="shared" si="53"/>
        <v>0.97180266724538722</v>
      </c>
      <c r="P226" s="31">
        <v>31492836</v>
      </c>
      <c r="Q226" s="31">
        <v>126905335</v>
      </c>
      <c r="R226" s="31">
        <v>126905335</v>
      </c>
      <c r="S226" s="31">
        <v>122489780</v>
      </c>
      <c r="T226" s="36">
        <f t="shared" si="54"/>
        <v>0.96520591510199316</v>
      </c>
      <c r="U226" s="36">
        <f t="shared" si="55"/>
        <v>7.831333449931277E-2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13580296</v>
      </c>
      <c r="E227" s="31">
        <v>13580296</v>
      </c>
      <c r="F227" s="31">
        <v>2625070</v>
      </c>
      <c r="G227" s="36">
        <f t="shared" si="48"/>
        <v>0.1932999103995966</v>
      </c>
      <c r="H227" s="31">
        <v>5603580</v>
      </c>
      <c r="I227" s="36">
        <f t="shared" si="49"/>
        <v>0.41262576309087812</v>
      </c>
      <c r="J227" s="31">
        <v>2705650</v>
      </c>
      <c r="K227" s="36">
        <f t="shared" si="50"/>
        <v>0.19923350713415966</v>
      </c>
      <c r="L227" s="31">
        <v>0</v>
      </c>
      <c r="M227" s="36">
        <f t="shared" si="51"/>
        <v>0</v>
      </c>
      <c r="N227" s="31">
        <f t="shared" si="52"/>
        <v>10934300</v>
      </c>
      <c r="O227" s="36">
        <f t="shared" si="53"/>
        <v>0.80515918062463443</v>
      </c>
      <c r="P227" s="31">
        <v>2498264</v>
      </c>
      <c r="Q227" s="31">
        <v>13782466</v>
      </c>
      <c r="R227" s="31">
        <v>13800296</v>
      </c>
      <c r="S227" s="31">
        <v>9939825</v>
      </c>
      <c r="T227" s="36">
        <f t="shared" si="54"/>
        <v>0.72026172482097484</v>
      </c>
      <c r="U227" s="36">
        <f t="shared" si="55"/>
        <v>8.3012043563050142E-2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358985102</v>
      </c>
      <c r="E228" s="31">
        <v>363985102</v>
      </c>
      <c r="F228" s="31">
        <v>228873882</v>
      </c>
      <c r="G228" s="36">
        <f t="shared" si="48"/>
        <v>0.63755816251115627</v>
      </c>
      <c r="H228" s="31">
        <v>45293509</v>
      </c>
      <c r="I228" s="36">
        <f t="shared" si="49"/>
        <v>0.12617099915193694</v>
      </c>
      <c r="J228" s="31">
        <v>46232426</v>
      </c>
      <c r="K228" s="36">
        <f t="shared" si="50"/>
        <v>0.12701735797966807</v>
      </c>
      <c r="L228" s="31">
        <v>0</v>
      </c>
      <c r="M228" s="36">
        <f t="shared" si="51"/>
        <v>0</v>
      </c>
      <c r="N228" s="31">
        <f t="shared" si="52"/>
        <v>320399817</v>
      </c>
      <c r="O228" s="36">
        <f t="shared" si="53"/>
        <v>0.88025530506465621</v>
      </c>
      <c r="P228" s="31">
        <v>41409858</v>
      </c>
      <c r="Q228" s="31">
        <v>349027879</v>
      </c>
      <c r="R228" s="31">
        <v>374027879</v>
      </c>
      <c r="S228" s="31">
        <v>307463736</v>
      </c>
      <c r="T228" s="36">
        <f t="shared" si="54"/>
        <v>0.82203427408147833</v>
      </c>
      <c r="U228" s="36">
        <f t="shared" si="55"/>
        <v>0.11645941891421119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539783475</v>
      </c>
      <c r="E230" s="32">
        <f>SUM(E225:E229)</f>
        <v>544599042</v>
      </c>
      <c r="F230" s="32">
        <f>SUM(F225:F229)</f>
        <v>292359130</v>
      </c>
      <c r="G230" s="37">
        <f t="shared" si="48"/>
        <v>0.54162297206301102</v>
      </c>
      <c r="H230" s="32">
        <f>SUM(H225:H229)</f>
        <v>101001018</v>
      </c>
      <c r="I230" s="37">
        <f t="shared" si="49"/>
        <v>0.18711394971844961</v>
      </c>
      <c r="J230" s="32">
        <f>SUM(J225:J229)</f>
        <v>91731261</v>
      </c>
      <c r="K230" s="37">
        <f t="shared" si="50"/>
        <v>0.16843816078545359</v>
      </c>
      <c r="L230" s="32">
        <f>SUM(L225:L229)</f>
        <v>0</v>
      </c>
      <c r="M230" s="37">
        <f t="shared" si="51"/>
        <v>0</v>
      </c>
      <c r="N230" s="32">
        <f t="shared" si="52"/>
        <v>485091409</v>
      </c>
      <c r="O230" s="37">
        <f t="shared" si="53"/>
        <v>0.89073129328053424</v>
      </c>
      <c r="P230" s="32">
        <f>SUM(P225:P229)</f>
        <v>83707499</v>
      </c>
      <c r="Q230" s="32">
        <f>SUM(Q225:Q229)</f>
        <v>521714990</v>
      </c>
      <c r="R230" s="32">
        <f>SUM(R225:R229)</f>
        <v>543821274</v>
      </c>
      <c r="S230" s="32">
        <f>SUM(S225:S229)</f>
        <v>464808020</v>
      </c>
      <c r="T230" s="37">
        <f t="shared" si="54"/>
        <v>0.85470731327071992</v>
      </c>
      <c r="U230" s="37">
        <f t="shared" si="55"/>
        <v>9.5854757290024795E-2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1623134231</v>
      </c>
      <c r="E231" s="32">
        <f>SUM(E208:E215,E217:E223,E225:E229)</f>
        <v>1668907260</v>
      </c>
      <c r="F231" s="32">
        <f>SUM(F208:F215,F217:F223,F225:F229)</f>
        <v>549274101</v>
      </c>
      <c r="G231" s="37">
        <f t="shared" si="48"/>
        <v>0.3384033744772893</v>
      </c>
      <c r="H231" s="32">
        <f>SUM(H208:H215,H217:H223,H225:H229)</f>
        <v>363594701</v>
      </c>
      <c r="I231" s="37">
        <f t="shared" si="49"/>
        <v>0.22400778324784157</v>
      </c>
      <c r="J231" s="32">
        <f>SUM(J208:J215,J217:J223,J225:J229)</f>
        <v>391979351</v>
      </c>
      <c r="K231" s="37">
        <f t="shared" si="50"/>
        <v>0.23487185920684411</v>
      </c>
      <c r="L231" s="32">
        <f>SUM(L208:L215,L217:L223,L225:L229)</f>
        <v>0</v>
      </c>
      <c r="M231" s="37">
        <f t="shared" si="51"/>
        <v>0</v>
      </c>
      <c r="N231" s="32">
        <f t="shared" si="52"/>
        <v>1304848153</v>
      </c>
      <c r="O231" s="37">
        <f t="shared" si="53"/>
        <v>0.78185779658002086</v>
      </c>
      <c r="P231" s="32">
        <f>SUM(P208:P215,P217:P223,P225:P229)</f>
        <v>282881049</v>
      </c>
      <c r="Q231" s="32">
        <f>SUM(Q208:Q215,Q217:Q223,Q225:Q229)</f>
        <v>1522040656</v>
      </c>
      <c r="R231" s="32">
        <f>SUM(R208:R215,R217:R223,R225:R229)</f>
        <v>1571313278</v>
      </c>
      <c r="S231" s="32">
        <f>SUM(S208:S215,S217:S223,S225:S229)</f>
        <v>1126276073</v>
      </c>
      <c r="T231" s="37">
        <f t="shared" si="54"/>
        <v>0.71677372600933376</v>
      </c>
      <c r="U231" s="37">
        <f t="shared" si="55"/>
        <v>0.38566847226305367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36496008</v>
      </c>
      <c r="E234" s="31">
        <v>36496008</v>
      </c>
      <c r="F234" s="31">
        <v>9213557</v>
      </c>
      <c r="G234" s="36">
        <f t="shared" ref="G234:G260" si="56">IF(($D234     =0),0,($F234     /$D234     ))</f>
        <v>0.25245383001888866</v>
      </c>
      <c r="H234" s="31">
        <v>8243191</v>
      </c>
      <c r="I234" s="36">
        <f t="shared" ref="I234:I260" si="57">IF(($D234     =0),0,($H234     /$D234     ))</f>
        <v>0.22586555219957208</v>
      </c>
      <c r="J234" s="31">
        <v>23217655</v>
      </c>
      <c r="K234" s="36">
        <f t="shared" ref="K234:K260" si="58">IF(($E234     =0),0,($J234     /$E234     ))</f>
        <v>0.63616971478086037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40674403</v>
      </c>
      <c r="O234" s="36">
        <f t="shared" ref="O234:O260" si="61">IF(($E234     =0),0,($N234     /$E234     ))</f>
        <v>1.1144890969993211</v>
      </c>
      <c r="P234" s="31">
        <v>8565726</v>
      </c>
      <c r="Q234" s="31">
        <v>35774687</v>
      </c>
      <c r="R234" s="31">
        <v>35774687</v>
      </c>
      <c r="S234" s="31">
        <v>25476306</v>
      </c>
      <c r="T234" s="36">
        <f t="shared" ref="T234:T260" si="62">IF(($R234     =0),0,($S234     /$R234     ))</f>
        <v>0.71213218441296211</v>
      </c>
      <c r="U234" s="36">
        <f t="shared" ref="U234:U260" si="63">IF(($P234     =0),0,(($J234     /$P234     )-1))</f>
        <v>1.7105297320974309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85335258</v>
      </c>
      <c r="E235" s="31">
        <v>98551252</v>
      </c>
      <c r="F235" s="31">
        <v>24033807</v>
      </c>
      <c r="G235" s="36">
        <f t="shared" si="56"/>
        <v>0.28163982348304378</v>
      </c>
      <c r="H235" s="31">
        <v>25697905</v>
      </c>
      <c r="I235" s="36">
        <f t="shared" si="57"/>
        <v>0.30114053208815517</v>
      </c>
      <c r="J235" s="31">
        <v>25340719</v>
      </c>
      <c r="K235" s="36">
        <f t="shared" si="58"/>
        <v>0.25713239036273228</v>
      </c>
      <c r="L235" s="31">
        <v>0</v>
      </c>
      <c r="M235" s="36">
        <f t="shared" si="59"/>
        <v>0</v>
      </c>
      <c r="N235" s="31">
        <f t="shared" si="60"/>
        <v>75072431</v>
      </c>
      <c r="O235" s="36">
        <f t="shared" si="61"/>
        <v>0.76176029706857507</v>
      </c>
      <c r="P235" s="31">
        <v>25158705</v>
      </c>
      <c r="Q235" s="31">
        <v>75139690</v>
      </c>
      <c r="R235" s="31">
        <v>90504932</v>
      </c>
      <c r="S235" s="31">
        <v>69738413</v>
      </c>
      <c r="T235" s="36">
        <f t="shared" si="62"/>
        <v>0.77054820614637887</v>
      </c>
      <c r="U235" s="36">
        <f t="shared" si="63"/>
        <v>7.2346331021408972E-3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482217016</v>
      </c>
      <c r="E236" s="31">
        <v>482217016</v>
      </c>
      <c r="F236" s="31">
        <v>153029438</v>
      </c>
      <c r="G236" s="36">
        <f t="shared" si="56"/>
        <v>0.31734557869687452</v>
      </c>
      <c r="H236" s="31">
        <v>60303832</v>
      </c>
      <c r="I236" s="36">
        <f t="shared" si="57"/>
        <v>0.1250553796301539</v>
      </c>
      <c r="J236" s="31">
        <v>49610985</v>
      </c>
      <c r="K236" s="36">
        <f t="shared" si="58"/>
        <v>0.1028810335469373</v>
      </c>
      <c r="L236" s="31">
        <v>0</v>
      </c>
      <c r="M236" s="36">
        <f t="shared" si="59"/>
        <v>0</v>
      </c>
      <c r="N236" s="31">
        <f t="shared" si="60"/>
        <v>262944255</v>
      </c>
      <c r="O236" s="36">
        <f t="shared" si="61"/>
        <v>0.54528199187396575</v>
      </c>
      <c r="P236" s="31">
        <v>68489350</v>
      </c>
      <c r="Q236" s="31">
        <v>447205531</v>
      </c>
      <c r="R236" s="31">
        <v>437637633</v>
      </c>
      <c r="S236" s="31">
        <v>264456929</v>
      </c>
      <c r="T236" s="36">
        <f t="shared" si="62"/>
        <v>0.60428287939305259</v>
      </c>
      <c r="U236" s="36">
        <f t="shared" si="63"/>
        <v>-0.27563942423165066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2081418</v>
      </c>
      <c r="E237" s="31">
        <v>2081418</v>
      </c>
      <c r="F237" s="31">
        <v>720737</v>
      </c>
      <c r="G237" s="36">
        <f t="shared" si="56"/>
        <v>0.34627210872587821</v>
      </c>
      <c r="H237" s="31">
        <v>2200835</v>
      </c>
      <c r="I237" s="36">
        <f t="shared" si="57"/>
        <v>1.0573729063551867</v>
      </c>
      <c r="J237" s="31">
        <v>2188775</v>
      </c>
      <c r="K237" s="36">
        <f t="shared" si="58"/>
        <v>1.0515787794666904</v>
      </c>
      <c r="L237" s="31">
        <v>0</v>
      </c>
      <c r="M237" s="36">
        <f t="shared" si="59"/>
        <v>0</v>
      </c>
      <c r="N237" s="31">
        <f t="shared" si="60"/>
        <v>5110347</v>
      </c>
      <c r="O237" s="36">
        <f t="shared" si="61"/>
        <v>2.4552237945477553</v>
      </c>
      <c r="P237" s="31">
        <v>1007325</v>
      </c>
      <c r="Q237" s="31">
        <v>1979476</v>
      </c>
      <c r="R237" s="31">
        <v>1979476</v>
      </c>
      <c r="S237" s="31">
        <v>3934283</v>
      </c>
      <c r="T237" s="36">
        <f t="shared" si="62"/>
        <v>1.9875376109637095</v>
      </c>
      <c r="U237" s="36">
        <f t="shared" si="63"/>
        <v>1.1728588092224457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108653472</v>
      </c>
      <c r="E238" s="31">
        <v>108653472</v>
      </c>
      <c r="F238" s="31">
        <v>98058828</v>
      </c>
      <c r="G238" s="36">
        <f t="shared" si="56"/>
        <v>0.90249143626077588</v>
      </c>
      <c r="H238" s="31">
        <v>3430466</v>
      </c>
      <c r="I238" s="36">
        <f t="shared" si="57"/>
        <v>3.1572539163773797E-2</v>
      </c>
      <c r="J238" s="31">
        <v>3424467</v>
      </c>
      <c r="K238" s="36">
        <f t="shared" si="58"/>
        <v>3.1517326938250073E-2</v>
      </c>
      <c r="L238" s="31">
        <v>0</v>
      </c>
      <c r="M238" s="36">
        <f t="shared" si="59"/>
        <v>0</v>
      </c>
      <c r="N238" s="31">
        <f t="shared" si="60"/>
        <v>104913761</v>
      </c>
      <c r="O238" s="36">
        <f t="shared" si="61"/>
        <v>0.96558130236279982</v>
      </c>
      <c r="P238" s="31">
        <v>95952920</v>
      </c>
      <c r="Q238" s="31">
        <v>103690350</v>
      </c>
      <c r="R238" s="31">
        <v>105543881</v>
      </c>
      <c r="S238" s="31">
        <v>102474013</v>
      </c>
      <c r="T238" s="36">
        <f t="shared" si="62"/>
        <v>0.97091382303821094</v>
      </c>
      <c r="U238" s="36">
        <f t="shared" si="63"/>
        <v>-0.96431096625303325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714783172</v>
      </c>
      <c r="E240" s="32">
        <f>SUM(E234:E239)</f>
        <v>727999166</v>
      </c>
      <c r="F240" s="32">
        <f>SUM(F234:F239)</f>
        <v>285056367</v>
      </c>
      <c r="G240" s="37">
        <f t="shared" si="56"/>
        <v>0.39880117239245805</v>
      </c>
      <c r="H240" s="32">
        <f>SUM(H234:H239)</f>
        <v>99876229</v>
      </c>
      <c r="I240" s="37">
        <f t="shared" si="57"/>
        <v>0.13972940733976877</v>
      </c>
      <c r="J240" s="32">
        <f>SUM(J234:J239)</f>
        <v>103782601</v>
      </c>
      <c r="K240" s="37">
        <f t="shared" si="58"/>
        <v>0.14255868117299464</v>
      </c>
      <c r="L240" s="32">
        <f>SUM(L234:L239)</f>
        <v>0</v>
      </c>
      <c r="M240" s="37">
        <f t="shared" si="59"/>
        <v>0</v>
      </c>
      <c r="N240" s="32">
        <f t="shared" si="60"/>
        <v>488715197</v>
      </c>
      <c r="O240" s="37">
        <f t="shared" si="61"/>
        <v>0.67131285285016384</v>
      </c>
      <c r="P240" s="32">
        <f>SUM(P234:P239)</f>
        <v>199174026</v>
      </c>
      <c r="Q240" s="32">
        <f>SUM(Q234:Q239)</f>
        <v>663789734</v>
      </c>
      <c r="R240" s="32">
        <f>SUM(R234:R239)</f>
        <v>671440609</v>
      </c>
      <c r="S240" s="32">
        <f>SUM(S234:S239)</f>
        <v>466079944</v>
      </c>
      <c r="T240" s="37">
        <f t="shared" si="62"/>
        <v>0.69414917381024832</v>
      </c>
      <c r="U240" s="37">
        <f t="shared" si="63"/>
        <v>-0.47893506455505397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13532843</v>
      </c>
      <c r="E242" s="31">
        <v>25591346</v>
      </c>
      <c r="F242" s="31">
        <v>3927378</v>
      </c>
      <c r="G242" s="36">
        <f t="shared" si="56"/>
        <v>0.29021085961020904</v>
      </c>
      <c r="H242" s="31">
        <v>4062994</v>
      </c>
      <c r="I242" s="36">
        <f t="shared" si="57"/>
        <v>0.30023210939489953</v>
      </c>
      <c r="J242" s="31">
        <v>4015413</v>
      </c>
      <c r="K242" s="36">
        <f t="shared" si="58"/>
        <v>0.15690511159514625</v>
      </c>
      <c r="L242" s="31">
        <v>0</v>
      </c>
      <c r="M242" s="36">
        <f t="shared" si="59"/>
        <v>0</v>
      </c>
      <c r="N242" s="31">
        <f t="shared" si="60"/>
        <v>12005785</v>
      </c>
      <c r="O242" s="36">
        <f t="shared" si="61"/>
        <v>0.46913456603650311</v>
      </c>
      <c r="P242" s="31">
        <v>3579992</v>
      </c>
      <c r="Q242" s="31">
        <v>14191136</v>
      </c>
      <c r="R242" s="31">
        <v>9167874</v>
      </c>
      <c r="S242" s="31">
        <v>11051460</v>
      </c>
      <c r="T242" s="36">
        <f t="shared" si="62"/>
        <v>1.2054550487932099</v>
      </c>
      <c r="U242" s="36">
        <f t="shared" si="63"/>
        <v>0.12162624944413292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73661735</v>
      </c>
      <c r="E243" s="31">
        <v>73661735</v>
      </c>
      <c r="F243" s="31">
        <v>9668370</v>
      </c>
      <c r="G243" s="36">
        <f t="shared" si="56"/>
        <v>0.13125362849517461</v>
      </c>
      <c r="H243" s="31">
        <v>10043217</v>
      </c>
      <c r="I243" s="36">
        <f t="shared" si="57"/>
        <v>0.13634238998036091</v>
      </c>
      <c r="J243" s="31">
        <v>10752792</v>
      </c>
      <c r="K243" s="36">
        <f t="shared" si="58"/>
        <v>0.14597527467958771</v>
      </c>
      <c r="L243" s="31">
        <v>0</v>
      </c>
      <c r="M243" s="36">
        <f t="shared" si="59"/>
        <v>0</v>
      </c>
      <c r="N243" s="31">
        <f t="shared" si="60"/>
        <v>30464379</v>
      </c>
      <c r="O243" s="36">
        <f t="shared" si="61"/>
        <v>0.4135712931551232</v>
      </c>
      <c r="P243" s="31">
        <v>11866318</v>
      </c>
      <c r="Q243" s="31">
        <v>66675636</v>
      </c>
      <c r="R243" s="31">
        <v>66675636</v>
      </c>
      <c r="S243" s="31">
        <v>35373469</v>
      </c>
      <c r="T243" s="36">
        <f t="shared" si="62"/>
        <v>0.53053065740535266</v>
      </c>
      <c r="U243" s="36">
        <f t="shared" si="63"/>
        <v>-9.3839217860165247E-2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20536000</v>
      </c>
      <c r="E244" s="31">
        <v>33870000</v>
      </c>
      <c r="F244" s="31">
        <v>2903625</v>
      </c>
      <c r="G244" s="36">
        <f t="shared" si="56"/>
        <v>0.14139194585118817</v>
      </c>
      <c r="H244" s="31">
        <v>8646407</v>
      </c>
      <c r="I244" s="36">
        <f t="shared" si="57"/>
        <v>0.42103656992598365</v>
      </c>
      <c r="J244" s="31">
        <v>8677862</v>
      </c>
      <c r="K244" s="36">
        <f t="shared" si="58"/>
        <v>0.25621086507233543</v>
      </c>
      <c r="L244" s="31">
        <v>0</v>
      </c>
      <c r="M244" s="36">
        <f t="shared" si="59"/>
        <v>0</v>
      </c>
      <c r="N244" s="31">
        <f t="shared" si="60"/>
        <v>20227894</v>
      </c>
      <c r="O244" s="36">
        <f t="shared" si="61"/>
        <v>0.59722155299675228</v>
      </c>
      <c r="P244" s="31">
        <v>3844990</v>
      </c>
      <c r="Q244" s="31">
        <v>14733398</v>
      </c>
      <c r="R244" s="31">
        <v>14733398</v>
      </c>
      <c r="S244" s="31">
        <v>11528426</v>
      </c>
      <c r="T244" s="36">
        <f t="shared" si="62"/>
        <v>0.78246891857533474</v>
      </c>
      <c r="U244" s="36">
        <f t="shared" si="63"/>
        <v>1.2569270661302112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17201180</v>
      </c>
      <c r="E245" s="31">
        <v>17201180</v>
      </c>
      <c r="F245" s="31">
        <v>5962097</v>
      </c>
      <c r="G245" s="36">
        <f t="shared" si="56"/>
        <v>0.34660976746944105</v>
      </c>
      <c r="H245" s="31">
        <v>6826465</v>
      </c>
      <c r="I245" s="36">
        <f t="shared" si="57"/>
        <v>0.39686027353937348</v>
      </c>
      <c r="J245" s="31">
        <v>1907409</v>
      </c>
      <c r="K245" s="36">
        <f t="shared" si="58"/>
        <v>0.11088826464230943</v>
      </c>
      <c r="L245" s="31">
        <v>0</v>
      </c>
      <c r="M245" s="36">
        <f t="shared" si="59"/>
        <v>0</v>
      </c>
      <c r="N245" s="31">
        <f t="shared" si="60"/>
        <v>14695971</v>
      </c>
      <c r="O245" s="36">
        <f t="shared" si="61"/>
        <v>0.85435830565112392</v>
      </c>
      <c r="P245" s="31">
        <v>6883016</v>
      </c>
      <c r="Q245" s="31">
        <v>29503364</v>
      </c>
      <c r="R245" s="31">
        <v>31102499</v>
      </c>
      <c r="S245" s="31">
        <v>17435442</v>
      </c>
      <c r="T245" s="36">
        <f t="shared" si="62"/>
        <v>0.56058010001061331</v>
      </c>
      <c r="U245" s="36">
        <f t="shared" si="63"/>
        <v>-0.72288180065250462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124931758</v>
      </c>
      <c r="E247" s="32">
        <f>SUM(E241:E246)</f>
        <v>150324261</v>
      </c>
      <c r="F247" s="32">
        <f>SUM(F241:F246)</f>
        <v>22461470</v>
      </c>
      <c r="G247" s="37">
        <f t="shared" si="56"/>
        <v>0.17978991378637288</v>
      </c>
      <c r="H247" s="32">
        <f>SUM(H241:H246)</f>
        <v>29579083</v>
      </c>
      <c r="I247" s="37">
        <f t="shared" si="57"/>
        <v>0.23676192085602446</v>
      </c>
      <c r="J247" s="32">
        <f>SUM(J241:J246)</f>
        <v>25353476</v>
      </c>
      <c r="K247" s="37">
        <f t="shared" si="58"/>
        <v>0.16865857734035361</v>
      </c>
      <c r="L247" s="32">
        <f>SUM(L241:L246)</f>
        <v>0</v>
      </c>
      <c r="M247" s="37">
        <f t="shared" si="59"/>
        <v>0</v>
      </c>
      <c r="N247" s="32">
        <f t="shared" si="60"/>
        <v>77394029</v>
      </c>
      <c r="O247" s="37">
        <f t="shared" si="61"/>
        <v>0.51484722748778389</v>
      </c>
      <c r="P247" s="32">
        <f>SUM(P241:P246)</f>
        <v>26174316</v>
      </c>
      <c r="Q247" s="32">
        <f>SUM(Q241:Q246)</f>
        <v>125103534</v>
      </c>
      <c r="R247" s="32">
        <f>SUM(R241:R246)</f>
        <v>121679407</v>
      </c>
      <c r="S247" s="32">
        <f>SUM(S241:S246)</f>
        <v>75388797</v>
      </c>
      <c r="T247" s="37">
        <f t="shared" si="62"/>
        <v>0.6195690697276327</v>
      </c>
      <c r="U247" s="37">
        <f t="shared" si="63"/>
        <v>-3.1360513871690143E-2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28698673</v>
      </c>
      <c r="E248" s="31">
        <v>31590282</v>
      </c>
      <c r="F248" s="31">
        <v>7147704</v>
      </c>
      <c r="G248" s="36">
        <f t="shared" si="56"/>
        <v>0.24906043565150207</v>
      </c>
      <c r="H248" s="31">
        <v>8052317</v>
      </c>
      <c r="I248" s="36">
        <f t="shared" si="57"/>
        <v>0.28058150981406005</v>
      </c>
      <c r="J248" s="31">
        <v>5276714</v>
      </c>
      <c r="K248" s="36">
        <f t="shared" si="58"/>
        <v>0.16703598910576359</v>
      </c>
      <c r="L248" s="31">
        <v>0</v>
      </c>
      <c r="M248" s="36">
        <f t="shared" si="59"/>
        <v>0</v>
      </c>
      <c r="N248" s="31">
        <f t="shared" si="60"/>
        <v>20476735</v>
      </c>
      <c r="O248" s="36">
        <f t="shared" si="61"/>
        <v>0.6481972842154432</v>
      </c>
      <c r="P248" s="31">
        <v>8666869</v>
      </c>
      <c r="Q248" s="31">
        <v>18179035</v>
      </c>
      <c r="R248" s="31">
        <v>26814277</v>
      </c>
      <c r="S248" s="31">
        <v>24882094</v>
      </c>
      <c r="T248" s="36">
        <f t="shared" si="62"/>
        <v>0.92794200641695468</v>
      </c>
      <c r="U248" s="36">
        <f t="shared" si="63"/>
        <v>-0.3911625986270244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12206796</v>
      </c>
      <c r="E249" s="31">
        <v>12206796</v>
      </c>
      <c r="F249" s="31">
        <v>1181357</v>
      </c>
      <c r="G249" s="36">
        <f t="shared" si="56"/>
        <v>9.6778630526798345E-2</v>
      </c>
      <c r="H249" s="31">
        <v>2361915</v>
      </c>
      <c r="I249" s="36">
        <f t="shared" si="57"/>
        <v>0.19349180571216232</v>
      </c>
      <c r="J249" s="31">
        <v>3551708</v>
      </c>
      <c r="K249" s="36">
        <f t="shared" si="58"/>
        <v>0.29096152667743441</v>
      </c>
      <c r="L249" s="31">
        <v>0</v>
      </c>
      <c r="M249" s="36">
        <f t="shared" si="59"/>
        <v>0</v>
      </c>
      <c r="N249" s="31">
        <f t="shared" si="60"/>
        <v>7094980</v>
      </c>
      <c r="O249" s="36">
        <f t="shared" si="61"/>
        <v>0.58123196291639512</v>
      </c>
      <c r="P249" s="31">
        <v>1103301</v>
      </c>
      <c r="Q249" s="31">
        <v>16613301</v>
      </c>
      <c r="R249" s="31">
        <v>15065637</v>
      </c>
      <c r="S249" s="31">
        <v>5391270</v>
      </c>
      <c r="T249" s="36">
        <f t="shared" si="62"/>
        <v>0.35785211073385081</v>
      </c>
      <c r="U249" s="36">
        <f t="shared" si="63"/>
        <v>2.2191650329329891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7160077</v>
      </c>
      <c r="E250" s="31">
        <v>7160077</v>
      </c>
      <c r="F250" s="31">
        <v>1591589</v>
      </c>
      <c r="G250" s="36">
        <f t="shared" si="56"/>
        <v>0.22228657596838694</v>
      </c>
      <c r="H250" s="31">
        <v>1605250</v>
      </c>
      <c r="I250" s="36">
        <f t="shared" si="57"/>
        <v>0.22419451634388848</v>
      </c>
      <c r="J250" s="31">
        <v>1610752</v>
      </c>
      <c r="K250" s="36">
        <f t="shared" si="58"/>
        <v>0.22496294383426324</v>
      </c>
      <c r="L250" s="31">
        <v>0</v>
      </c>
      <c r="M250" s="36">
        <f t="shared" si="59"/>
        <v>0</v>
      </c>
      <c r="N250" s="31">
        <f t="shared" si="60"/>
        <v>4807591</v>
      </c>
      <c r="O250" s="36">
        <f t="shared" si="61"/>
        <v>0.67144403614653869</v>
      </c>
      <c r="P250" s="31">
        <v>1511178</v>
      </c>
      <c r="Q250" s="31">
        <v>7786423</v>
      </c>
      <c r="R250" s="31">
        <v>7786423</v>
      </c>
      <c r="S250" s="31">
        <v>4452107</v>
      </c>
      <c r="T250" s="36">
        <f t="shared" si="62"/>
        <v>0.57177820932667023</v>
      </c>
      <c r="U250" s="36">
        <f t="shared" si="63"/>
        <v>6.58916421493696E-2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22841463</v>
      </c>
      <c r="E251" s="31">
        <v>24644482</v>
      </c>
      <c r="F251" s="31">
        <v>7040898</v>
      </c>
      <c r="G251" s="36">
        <f t="shared" si="56"/>
        <v>0.30825074558490406</v>
      </c>
      <c r="H251" s="31">
        <v>7400450</v>
      </c>
      <c r="I251" s="36">
        <f t="shared" si="57"/>
        <v>0.32399194394859909</v>
      </c>
      <c r="J251" s="31">
        <v>7302056</v>
      </c>
      <c r="K251" s="36">
        <f t="shared" si="58"/>
        <v>0.29629577931481782</v>
      </c>
      <c r="L251" s="31">
        <v>0</v>
      </c>
      <c r="M251" s="36">
        <f t="shared" si="59"/>
        <v>0</v>
      </c>
      <c r="N251" s="31">
        <f t="shared" si="60"/>
        <v>21743404</v>
      </c>
      <c r="O251" s="36">
        <f t="shared" si="61"/>
        <v>0.88228285747697999</v>
      </c>
      <c r="P251" s="31">
        <v>6525044</v>
      </c>
      <c r="Q251" s="31">
        <v>21878796</v>
      </c>
      <c r="R251" s="31">
        <v>19646437</v>
      </c>
      <c r="S251" s="31">
        <v>13951370</v>
      </c>
      <c r="T251" s="36">
        <f t="shared" si="62"/>
        <v>0.71012214581198618</v>
      </c>
      <c r="U251" s="36">
        <f t="shared" si="63"/>
        <v>0.11908149584891681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2036004</v>
      </c>
      <c r="R252" s="31">
        <v>2036004</v>
      </c>
      <c r="S252" s="31">
        <v>916000</v>
      </c>
      <c r="T252" s="36">
        <f t="shared" si="62"/>
        <v>0.44990088428117037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70907009</v>
      </c>
      <c r="E254" s="32">
        <f>SUM(E248:E253)</f>
        <v>75601637</v>
      </c>
      <c r="F254" s="32">
        <f>SUM(F248:F253)</f>
        <v>16961548</v>
      </c>
      <c r="G254" s="37">
        <f t="shared" si="56"/>
        <v>0.23920834116695008</v>
      </c>
      <c r="H254" s="32">
        <f>SUM(H248:H253)</f>
        <v>19419932</v>
      </c>
      <c r="I254" s="37">
        <f t="shared" si="57"/>
        <v>0.2738788770514915</v>
      </c>
      <c r="J254" s="32">
        <f>SUM(J248:J253)</f>
        <v>17741230</v>
      </c>
      <c r="K254" s="37">
        <f t="shared" si="58"/>
        <v>0.23466727314383418</v>
      </c>
      <c r="L254" s="32">
        <f>SUM(L248:L253)</f>
        <v>0</v>
      </c>
      <c r="M254" s="37">
        <f t="shared" si="59"/>
        <v>0</v>
      </c>
      <c r="N254" s="32">
        <f t="shared" si="60"/>
        <v>54122710</v>
      </c>
      <c r="O254" s="37">
        <f t="shared" si="61"/>
        <v>0.71589336088053224</v>
      </c>
      <c r="P254" s="32">
        <f>SUM(P248:P253)</f>
        <v>17806392</v>
      </c>
      <c r="Q254" s="32">
        <f>SUM(Q248:Q253)</f>
        <v>66493559</v>
      </c>
      <c r="R254" s="32">
        <f>SUM(R248:R253)</f>
        <v>71348778</v>
      </c>
      <c r="S254" s="32">
        <f>SUM(S248:S253)</f>
        <v>49592841</v>
      </c>
      <c r="T254" s="37">
        <f t="shared" si="62"/>
        <v>0.69507624923863442</v>
      </c>
      <c r="U254" s="37">
        <f t="shared" si="63"/>
        <v>-3.6594723962046771E-3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389436021</v>
      </c>
      <c r="E255" s="31">
        <v>389436021</v>
      </c>
      <c r="F255" s="31">
        <v>93387338</v>
      </c>
      <c r="G255" s="36">
        <f t="shared" si="56"/>
        <v>0.2398014897548473</v>
      </c>
      <c r="H255" s="31">
        <v>94243759</v>
      </c>
      <c r="I255" s="36">
        <f t="shared" si="57"/>
        <v>0.2420006212008827</v>
      </c>
      <c r="J255" s="31">
        <v>94199617</v>
      </c>
      <c r="K255" s="36">
        <f t="shared" si="58"/>
        <v>0.24188727267219073</v>
      </c>
      <c r="L255" s="31">
        <v>0</v>
      </c>
      <c r="M255" s="36">
        <f t="shared" si="59"/>
        <v>0</v>
      </c>
      <c r="N255" s="31">
        <f t="shared" si="60"/>
        <v>281830714</v>
      </c>
      <c r="O255" s="36">
        <f t="shared" si="61"/>
        <v>0.72368938362792079</v>
      </c>
      <c r="P255" s="31">
        <v>86427500</v>
      </c>
      <c r="Q255" s="31">
        <v>349017185</v>
      </c>
      <c r="R255" s="31">
        <v>377007294</v>
      </c>
      <c r="S255" s="31">
        <v>265707371</v>
      </c>
      <c r="T255" s="36">
        <f t="shared" si="62"/>
        <v>0.70478045180738602</v>
      </c>
      <c r="U255" s="36">
        <f t="shared" si="63"/>
        <v>8.992643545167911E-2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21823786</v>
      </c>
      <c r="E256" s="31">
        <v>21823786</v>
      </c>
      <c r="F256" s="31">
        <v>9285080</v>
      </c>
      <c r="G256" s="36">
        <f t="shared" si="56"/>
        <v>0.42545688452040359</v>
      </c>
      <c r="H256" s="31">
        <v>9030113</v>
      </c>
      <c r="I256" s="36">
        <f t="shared" si="57"/>
        <v>0.41377389789287705</v>
      </c>
      <c r="J256" s="31">
        <v>9213788</v>
      </c>
      <c r="K256" s="36">
        <f t="shared" si="58"/>
        <v>0.42219017360232547</v>
      </c>
      <c r="L256" s="31">
        <v>0</v>
      </c>
      <c r="M256" s="36">
        <f t="shared" si="59"/>
        <v>0</v>
      </c>
      <c r="N256" s="31">
        <f t="shared" si="60"/>
        <v>27528981</v>
      </c>
      <c r="O256" s="36">
        <f t="shared" si="61"/>
        <v>1.261420956015606</v>
      </c>
      <c r="P256" s="31">
        <v>9605211</v>
      </c>
      <c r="Q256" s="31">
        <v>20924052</v>
      </c>
      <c r="R256" s="31">
        <v>20924052</v>
      </c>
      <c r="S256" s="31">
        <v>29312839</v>
      </c>
      <c r="T256" s="36">
        <f t="shared" si="62"/>
        <v>1.4009159889298688</v>
      </c>
      <c r="U256" s="36">
        <f t="shared" si="63"/>
        <v>-4.0751108955336846E-2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87664754</v>
      </c>
      <c r="E257" s="31">
        <v>101735970</v>
      </c>
      <c r="F257" s="31">
        <v>17249161</v>
      </c>
      <c r="G257" s="36">
        <f t="shared" si="56"/>
        <v>0.19676278336445227</v>
      </c>
      <c r="H257" s="31">
        <v>17249391</v>
      </c>
      <c r="I257" s="36">
        <f t="shared" si="57"/>
        <v>0.1967654069958378</v>
      </c>
      <c r="J257" s="31">
        <v>17144578</v>
      </c>
      <c r="K257" s="36">
        <f t="shared" si="58"/>
        <v>0.16852031783842036</v>
      </c>
      <c r="L257" s="31">
        <v>0</v>
      </c>
      <c r="M257" s="36">
        <f t="shared" si="59"/>
        <v>0</v>
      </c>
      <c r="N257" s="31">
        <f t="shared" si="60"/>
        <v>51643130</v>
      </c>
      <c r="O257" s="36">
        <f t="shared" si="61"/>
        <v>0.50761918326428701</v>
      </c>
      <c r="P257" s="31">
        <v>20991650</v>
      </c>
      <c r="Q257" s="31">
        <v>77898965</v>
      </c>
      <c r="R257" s="31">
        <v>84085599</v>
      </c>
      <c r="S257" s="31">
        <v>63034450</v>
      </c>
      <c r="T257" s="36">
        <f t="shared" si="62"/>
        <v>0.74964620279389338</v>
      </c>
      <c r="U257" s="36">
        <f t="shared" si="63"/>
        <v>-0.18326677512248923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498924561</v>
      </c>
      <c r="E259" s="32">
        <f>SUM(E255:E258)</f>
        <v>512995777</v>
      </c>
      <c r="F259" s="32">
        <f>SUM(F255:F258)</f>
        <v>119921579</v>
      </c>
      <c r="G259" s="37">
        <f t="shared" si="56"/>
        <v>0.24036014334439632</v>
      </c>
      <c r="H259" s="32">
        <f>SUM(H255:H258)</f>
        <v>120523263</v>
      </c>
      <c r="I259" s="37">
        <f t="shared" si="57"/>
        <v>0.24156610522126612</v>
      </c>
      <c r="J259" s="32">
        <f>SUM(J255:J258)</f>
        <v>120557983</v>
      </c>
      <c r="K259" s="37">
        <f t="shared" si="58"/>
        <v>0.23500774939127814</v>
      </c>
      <c r="L259" s="32">
        <f>SUM(L255:L258)</f>
        <v>0</v>
      </c>
      <c r="M259" s="37">
        <f t="shared" si="59"/>
        <v>0</v>
      </c>
      <c r="N259" s="32">
        <f t="shared" si="60"/>
        <v>361002825</v>
      </c>
      <c r="O259" s="37">
        <f t="shared" si="61"/>
        <v>0.70371500348627625</v>
      </c>
      <c r="P259" s="32">
        <f>SUM(P255:P258)</f>
        <v>117024361</v>
      </c>
      <c r="Q259" s="32">
        <f>SUM(Q255:Q258)</f>
        <v>447840202</v>
      </c>
      <c r="R259" s="32">
        <f>SUM(R255:R258)</f>
        <v>482016945</v>
      </c>
      <c r="S259" s="32">
        <f>SUM(S255:S258)</f>
        <v>358054660</v>
      </c>
      <c r="T259" s="37">
        <f t="shared" si="62"/>
        <v>0.742825877210603</v>
      </c>
      <c r="U259" s="37">
        <f t="shared" si="63"/>
        <v>3.0195610296902098E-2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1409546500</v>
      </c>
      <c r="E260" s="32">
        <f>SUM(E234:E239,E241:E246,E248:E253,E255:E258)</f>
        <v>1466920841</v>
      </c>
      <c r="F260" s="32">
        <f>SUM(F234:F239,F241:F246,F248:F253,F255:F258)</f>
        <v>444400964</v>
      </c>
      <c r="G260" s="37">
        <f t="shared" si="56"/>
        <v>0.31527939234356583</v>
      </c>
      <c r="H260" s="32">
        <f>SUM(H234:H239,H241:H246,H248:H253,H255:H258)</f>
        <v>269398507</v>
      </c>
      <c r="I260" s="37">
        <f t="shared" si="57"/>
        <v>0.19112424244251608</v>
      </c>
      <c r="J260" s="32">
        <f>SUM(J234:J239,J241:J246,J248:J253,J255:J258)</f>
        <v>267435290</v>
      </c>
      <c r="K260" s="37">
        <f t="shared" si="58"/>
        <v>0.18231064862210924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981234761</v>
      </c>
      <c r="O260" s="37">
        <f t="shared" si="61"/>
        <v>0.66890777850772931</v>
      </c>
      <c r="P260" s="32">
        <f>SUM(P234:P239,P241:P246,P248:P253,P255:P258)</f>
        <v>360179095</v>
      </c>
      <c r="Q260" s="32">
        <f>SUM(Q234:Q239,Q241:Q246,Q248:Q253,Q255:Q258)</f>
        <v>1303227029</v>
      </c>
      <c r="R260" s="32">
        <f>SUM(R234:R239,R241:R246,R248:R253,R255:R258)</f>
        <v>1346485739</v>
      </c>
      <c r="S260" s="32">
        <f>SUM(S234:S239,S241:S246,S248:S253,S255:S258)</f>
        <v>949116242</v>
      </c>
      <c r="T260" s="37">
        <f t="shared" si="62"/>
        <v>0.7048839913483852</v>
      </c>
      <c r="U260" s="37">
        <f t="shared" si="63"/>
        <v>-0.25749358107527032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6927719</v>
      </c>
      <c r="E263" s="31">
        <v>2942657</v>
      </c>
      <c r="F263" s="31">
        <v>1013998</v>
      </c>
      <c r="G263" s="36">
        <f t="shared" ref="G263:G299" si="64">IF(($D263     =0),0,($F263     /$D263     ))</f>
        <v>0.14636823462383505</v>
      </c>
      <c r="H263" s="31">
        <v>987412</v>
      </c>
      <c r="I263" s="36">
        <f t="shared" ref="I263:I299" si="65">IF(($D263     =0),0,($H263     /$D263     ))</f>
        <v>0.14253060783787563</v>
      </c>
      <c r="J263" s="31">
        <v>1009732</v>
      </c>
      <c r="K263" s="36">
        <f t="shared" ref="K263:K299" si="66">IF(($E263     =0),0,($J263     /$E263     ))</f>
        <v>0.34313615212374393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3011142</v>
      </c>
      <c r="O263" s="36">
        <f t="shared" ref="O263:O299" si="69">IF(($E263     =0),0,($N263     /$E263     ))</f>
        <v>1.0232731847442635</v>
      </c>
      <c r="P263" s="31">
        <v>975604</v>
      </c>
      <c r="Q263" s="31">
        <v>5615719</v>
      </c>
      <c r="R263" s="31">
        <v>6215719</v>
      </c>
      <c r="S263" s="31">
        <v>2899631</v>
      </c>
      <c r="T263" s="36">
        <f t="shared" ref="T263:T299" si="70">IF(($R263     =0),0,($S263     /$R263     ))</f>
        <v>0.46649969215146309</v>
      </c>
      <c r="U263" s="36">
        <f t="shared" ref="U263:U299" si="71">IF(($P263     =0),0,(($J263     /$P263     )-1))</f>
        <v>3.4981406390297787E-2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59461692</v>
      </c>
      <c r="E264" s="31">
        <v>59461692</v>
      </c>
      <c r="F264" s="31">
        <v>21449900</v>
      </c>
      <c r="G264" s="36">
        <f t="shared" si="64"/>
        <v>0.36073477357489253</v>
      </c>
      <c r="H264" s="31">
        <v>18094732</v>
      </c>
      <c r="I264" s="36">
        <f t="shared" si="65"/>
        <v>0.30430906675175001</v>
      </c>
      <c r="J264" s="31">
        <v>14811159</v>
      </c>
      <c r="K264" s="36">
        <f t="shared" si="66"/>
        <v>0.24908741244699192</v>
      </c>
      <c r="L264" s="31">
        <v>0</v>
      </c>
      <c r="M264" s="36">
        <f t="shared" si="67"/>
        <v>0</v>
      </c>
      <c r="N264" s="31">
        <f t="shared" si="68"/>
        <v>54355791</v>
      </c>
      <c r="O264" s="36">
        <f t="shared" si="69"/>
        <v>0.9141312527736345</v>
      </c>
      <c r="P264" s="31">
        <v>12621131</v>
      </c>
      <c r="Q264" s="31">
        <v>54896226</v>
      </c>
      <c r="R264" s="31">
        <v>56396226</v>
      </c>
      <c r="S264" s="31">
        <v>50320650</v>
      </c>
      <c r="T264" s="36">
        <f t="shared" si="70"/>
        <v>0.89226981252256132</v>
      </c>
      <c r="U264" s="36">
        <f t="shared" si="71"/>
        <v>0.17352074073234802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59908412</v>
      </c>
      <c r="E265" s="31">
        <v>62755925</v>
      </c>
      <c r="F265" s="31">
        <v>14419864</v>
      </c>
      <c r="G265" s="36">
        <f t="shared" si="64"/>
        <v>0.24069848488055401</v>
      </c>
      <c r="H265" s="31">
        <v>14884566</v>
      </c>
      <c r="I265" s="36">
        <f t="shared" si="65"/>
        <v>0.24845535882339861</v>
      </c>
      <c r="J265" s="31">
        <v>10102747</v>
      </c>
      <c r="K265" s="36">
        <f t="shared" si="66"/>
        <v>0.16098475163898868</v>
      </c>
      <c r="L265" s="31">
        <v>0</v>
      </c>
      <c r="M265" s="36">
        <f t="shared" si="67"/>
        <v>0</v>
      </c>
      <c r="N265" s="31">
        <f t="shared" si="68"/>
        <v>39407177</v>
      </c>
      <c r="O265" s="36">
        <f t="shared" si="69"/>
        <v>0.62794352883811366</v>
      </c>
      <c r="P265" s="31">
        <v>14693645</v>
      </c>
      <c r="Q265" s="31">
        <v>51353043</v>
      </c>
      <c r="R265" s="31">
        <v>60232312</v>
      </c>
      <c r="S265" s="31">
        <v>44812855</v>
      </c>
      <c r="T265" s="36">
        <f t="shared" si="70"/>
        <v>0.74400024691066147</v>
      </c>
      <c r="U265" s="36">
        <f t="shared" si="71"/>
        <v>-0.31244105870258876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126297823</v>
      </c>
      <c r="E267" s="32">
        <f>SUM(E263:E266)</f>
        <v>125160274</v>
      </c>
      <c r="F267" s="32">
        <f>SUM(F263:F266)</f>
        <v>36883762</v>
      </c>
      <c r="G267" s="37">
        <f t="shared" si="64"/>
        <v>0.29203798706807482</v>
      </c>
      <c r="H267" s="32">
        <f>SUM(H263:H266)</f>
        <v>33966710</v>
      </c>
      <c r="I267" s="37">
        <f t="shared" si="65"/>
        <v>0.26894137359754805</v>
      </c>
      <c r="J267" s="32">
        <f>SUM(J263:J266)</f>
        <v>25923638</v>
      </c>
      <c r="K267" s="37">
        <f t="shared" si="66"/>
        <v>0.20712353186443169</v>
      </c>
      <c r="L267" s="32">
        <f>SUM(L263:L266)</f>
        <v>0</v>
      </c>
      <c r="M267" s="37">
        <f t="shared" si="67"/>
        <v>0</v>
      </c>
      <c r="N267" s="32">
        <f t="shared" si="68"/>
        <v>96774110</v>
      </c>
      <c r="O267" s="37">
        <f t="shared" si="69"/>
        <v>0.77320148723867443</v>
      </c>
      <c r="P267" s="32">
        <f>SUM(P263:P266)</f>
        <v>28290380</v>
      </c>
      <c r="Q267" s="32">
        <f>SUM(Q263:Q266)</f>
        <v>111864988</v>
      </c>
      <c r="R267" s="32">
        <f>SUM(R263:R266)</f>
        <v>122844257</v>
      </c>
      <c r="S267" s="32">
        <f>SUM(S263:S266)</f>
        <v>98033136</v>
      </c>
      <c r="T267" s="37">
        <f t="shared" si="70"/>
        <v>0.79802783128884891</v>
      </c>
      <c r="U267" s="37">
        <f t="shared" si="71"/>
        <v>-8.3658897476810101E-2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8768248</v>
      </c>
      <c r="E268" s="31">
        <v>6933730</v>
      </c>
      <c r="F268" s="31">
        <v>1802715</v>
      </c>
      <c r="G268" s="36">
        <f t="shared" si="64"/>
        <v>0.20559580431575383</v>
      </c>
      <c r="H268" s="31">
        <v>892123</v>
      </c>
      <c r="I268" s="36">
        <f t="shared" si="65"/>
        <v>0.10174472711082078</v>
      </c>
      <c r="J268" s="31">
        <v>1557430</v>
      </c>
      <c r="K268" s="36">
        <f t="shared" si="66"/>
        <v>0.22461647626890577</v>
      </c>
      <c r="L268" s="31">
        <v>0</v>
      </c>
      <c r="M268" s="36">
        <f t="shared" si="67"/>
        <v>0</v>
      </c>
      <c r="N268" s="31">
        <f t="shared" si="68"/>
        <v>4252268</v>
      </c>
      <c r="O268" s="36">
        <f t="shared" si="69"/>
        <v>0.61327279833509529</v>
      </c>
      <c r="P268" s="31">
        <v>314377</v>
      </c>
      <c r="Q268" s="31">
        <v>4112283</v>
      </c>
      <c r="R268" s="31">
        <v>2147510</v>
      </c>
      <c r="S268" s="31">
        <v>969444</v>
      </c>
      <c r="T268" s="36">
        <f t="shared" si="70"/>
        <v>0.4514270015040675</v>
      </c>
      <c r="U268" s="36">
        <f t="shared" si="71"/>
        <v>3.9540201732315019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15488163</v>
      </c>
      <c r="E269" s="31">
        <v>1416397</v>
      </c>
      <c r="F269" s="31">
        <v>5721</v>
      </c>
      <c r="G269" s="36">
        <f t="shared" si="64"/>
        <v>3.6937886048849048E-4</v>
      </c>
      <c r="H269" s="31">
        <v>1431</v>
      </c>
      <c r="I269" s="36">
        <f t="shared" si="65"/>
        <v>9.2393139199271082E-5</v>
      </c>
      <c r="J269" s="31">
        <v>13314120</v>
      </c>
      <c r="K269" s="36">
        <f t="shared" si="66"/>
        <v>9.3999916690024055</v>
      </c>
      <c r="L269" s="31">
        <v>0</v>
      </c>
      <c r="M269" s="36">
        <f t="shared" si="67"/>
        <v>0</v>
      </c>
      <c r="N269" s="31">
        <f t="shared" si="68"/>
        <v>13321272</v>
      </c>
      <c r="O269" s="36">
        <f t="shared" si="69"/>
        <v>9.4050411007648282</v>
      </c>
      <c r="P269" s="31">
        <v>25890834</v>
      </c>
      <c r="Q269" s="31">
        <v>42711033</v>
      </c>
      <c r="R269" s="31">
        <v>14703236</v>
      </c>
      <c r="S269" s="31">
        <v>21182290</v>
      </c>
      <c r="T269" s="36">
        <f t="shared" si="70"/>
        <v>1.4406549687429353</v>
      </c>
      <c r="U269" s="36">
        <f t="shared" si="71"/>
        <v>-0.48575932316432913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2235437</v>
      </c>
      <c r="E270" s="31">
        <v>3662265</v>
      </c>
      <c r="F270" s="31">
        <v>861963</v>
      </c>
      <c r="G270" s="36">
        <f t="shared" si="64"/>
        <v>0.3855903789728809</v>
      </c>
      <c r="H270" s="31">
        <v>842600</v>
      </c>
      <c r="I270" s="36">
        <f t="shared" si="65"/>
        <v>0.37692853791003728</v>
      </c>
      <c r="J270" s="31">
        <v>852891</v>
      </c>
      <c r="K270" s="36">
        <f t="shared" si="66"/>
        <v>0.23288620566780394</v>
      </c>
      <c r="L270" s="31">
        <v>0</v>
      </c>
      <c r="M270" s="36">
        <f t="shared" si="67"/>
        <v>0</v>
      </c>
      <c r="N270" s="31">
        <f t="shared" si="68"/>
        <v>2557454</v>
      </c>
      <c r="O270" s="36">
        <f t="shared" si="69"/>
        <v>0.69832576288171389</v>
      </c>
      <c r="P270" s="31">
        <v>737294</v>
      </c>
      <c r="Q270" s="31">
        <v>2141223</v>
      </c>
      <c r="R270" s="31">
        <v>2141223</v>
      </c>
      <c r="S270" s="31">
        <v>2115831</v>
      </c>
      <c r="T270" s="36">
        <f t="shared" si="70"/>
        <v>0.98814135659854208</v>
      </c>
      <c r="U270" s="36">
        <f t="shared" si="71"/>
        <v>0.15678548855680363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11166850</v>
      </c>
      <c r="E271" s="31">
        <v>12735663</v>
      </c>
      <c r="F271" s="31">
        <v>1222219</v>
      </c>
      <c r="G271" s="36">
        <f t="shared" si="64"/>
        <v>0.10945065081021058</v>
      </c>
      <c r="H271" s="31">
        <v>3978864</v>
      </c>
      <c r="I271" s="36">
        <f t="shared" si="65"/>
        <v>0.35631032923340067</v>
      </c>
      <c r="J271" s="31">
        <v>4925005</v>
      </c>
      <c r="K271" s="36">
        <f t="shared" si="66"/>
        <v>0.38670974569600342</v>
      </c>
      <c r="L271" s="31">
        <v>0</v>
      </c>
      <c r="M271" s="36">
        <f t="shared" si="67"/>
        <v>0</v>
      </c>
      <c r="N271" s="31">
        <f t="shared" si="68"/>
        <v>10126088</v>
      </c>
      <c r="O271" s="36">
        <f t="shared" si="69"/>
        <v>0.79509704363251443</v>
      </c>
      <c r="P271" s="31">
        <v>3889942</v>
      </c>
      <c r="Q271" s="31">
        <v>10331882</v>
      </c>
      <c r="R271" s="31">
        <v>10331882</v>
      </c>
      <c r="S271" s="31">
        <v>7264269</v>
      </c>
      <c r="T271" s="36">
        <f t="shared" si="70"/>
        <v>0.70309252467265881</v>
      </c>
      <c r="U271" s="36">
        <f t="shared" si="71"/>
        <v>0.26608700078304515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10352406</v>
      </c>
      <c r="E272" s="31">
        <v>10571029</v>
      </c>
      <c r="F272" s="31">
        <v>951981</v>
      </c>
      <c r="G272" s="36">
        <f t="shared" si="64"/>
        <v>9.1957463801168537E-2</v>
      </c>
      <c r="H272" s="31">
        <v>912748</v>
      </c>
      <c r="I272" s="36">
        <f t="shared" si="65"/>
        <v>8.8167716760722104E-2</v>
      </c>
      <c r="J272" s="31">
        <v>896988</v>
      </c>
      <c r="K272" s="36">
        <f t="shared" si="66"/>
        <v>8.4853423446288906E-2</v>
      </c>
      <c r="L272" s="31">
        <v>0</v>
      </c>
      <c r="M272" s="36">
        <f t="shared" si="67"/>
        <v>0</v>
      </c>
      <c r="N272" s="31">
        <f t="shared" si="68"/>
        <v>2761717</v>
      </c>
      <c r="O272" s="36">
        <f t="shared" si="69"/>
        <v>0.26125337467147236</v>
      </c>
      <c r="P272" s="31">
        <v>833128</v>
      </c>
      <c r="Q272" s="31">
        <v>9978200</v>
      </c>
      <c r="R272" s="31">
        <v>9978200</v>
      </c>
      <c r="S272" s="31">
        <v>8919563</v>
      </c>
      <c r="T272" s="36">
        <f t="shared" si="70"/>
        <v>0.89390501292818347</v>
      </c>
      <c r="U272" s="36">
        <f t="shared" si="71"/>
        <v>7.6650886778502292E-2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6237937</v>
      </c>
      <c r="E273" s="31">
        <v>6237937</v>
      </c>
      <c r="F273" s="31">
        <v>956030</v>
      </c>
      <c r="G273" s="36">
        <f t="shared" si="64"/>
        <v>0.15326060522894028</v>
      </c>
      <c r="H273" s="31">
        <v>964137</v>
      </c>
      <c r="I273" s="36">
        <f t="shared" si="65"/>
        <v>0.15456023361569698</v>
      </c>
      <c r="J273" s="31">
        <v>4079221</v>
      </c>
      <c r="K273" s="36">
        <f t="shared" si="66"/>
        <v>0.65393751171260628</v>
      </c>
      <c r="L273" s="31">
        <v>0</v>
      </c>
      <c r="M273" s="36">
        <f t="shared" si="67"/>
        <v>0</v>
      </c>
      <c r="N273" s="31">
        <f t="shared" si="68"/>
        <v>5999388</v>
      </c>
      <c r="O273" s="36">
        <f t="shared" si="69"/>
        <v>0.96175835055724357</v>
      </c>
      <c r="P273" s="31">
        <v>2716372</v>
      </c>
      <c r="Q273" s="31">
        <v>7268086</v>
      </c>
      <c r="R273" s="31">
        <v>7268086</v>
      </c>
      <c r="S273" s="31">
        <v>4468421</v>
      </c>
      <c r="T273" s="36">
        <f t="shared" si="70"/>
        <v>0.61480023764165692</v>
      </c>
      <c r="U273" s="36">
        <f t="shared" si="71"/>
        <v>0.50171662791399707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54249041</v>
      </c>
      <c r="E275" s="32">
        <f>SUM(E268:E274)</f>
        <v>41557021</v>
      </c>
      <c r="F275" s="32">
        <f>SUM(F268:F274)</f>
        <v>5800629</v>
      </c>
      <c r="G275" s="37">
        <f t="shared" si="64"/>
        <v>0.10692592704081165</v>
      </c>
      <c r="H275" s="32">
        <f>SUM(H268:H274)</f>
        <v>7591903</v>
      </c>
      <c r="I275" s="37">
        <f t="shared" si="65"/>
        <v>0.13994538631567699</v>
      </c>
      <c r="J275" s="32">
        <f>SUM(J268:J274)</f>
        <v>25625655</v>
      </c>
      <c r="K275" s="37">
        <f t="shared" si="66"/>
        <v>0.61663840148695936</v>
      </c>
      <c r="L275" s="32">
        <f>SUM(L268:L274)</f>
        <v>0</v>
      </c>
      <c r="M275" s="37">
        <f t="shared" si="67"/>
        <v>0</v>
      </c>
      <c r="N275" s="32">
        <f t="shared" si="68"/>
        <v>39018187</v>
      </c>
      <c r="O275" s="37">
        <f t="shared" si="69"/>
        <v>0.93890721859009096</v>
      </c>
      <c r="P275" s="32">
        <f>SUM(P268:P274)</f>
        <v>34381947</v>
      </c>
      <c r="Q275" s="32">
        <f>SUM(Q268:Q274)</f>
        <v>76542707</v>
      </c>
      <c r="R275" s="32">
        <f>SUM(R268:R274)</f>
        <v>46570137</v>
      </c>
      <c r="S275" s="32">
        <f>SUM(S268:S274)</f>
        <v>44919818</v>
      </c>
      <c r="T275" s="37">
        <f t="shared" si="70"/>
        <v>0.96456271966732676</v>
      </c>
      <c r="U275" s="37">
        <f t="shared" si="71"/>
        <v>-0.25467702570770645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996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9858000</v>
      </c>
      <c r="E277" s="31">
        <v>9858000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9300000</v>
      </c>
      <c r="R277" s="31">
        <v>9300000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5838970</v>
      </c>
      <c r="E278" s="31">
        <v>9489746</v>
      </c>
      <c r="F278" s="31">
        <v>1249101</v>
      </c>
      <c r="G278" s="36">
        <f t="shared" si="64"/>
        <v>0.21392488743733912</v>
      </c>
      <c r="H278" s="31">
        <v>3224234</v>
      </c>
      <c r="I278" s="36">
        <f t="shared" si="65"/>
        <v>0.55219225308573261</v>
      </c>
      <c r="J278" s="31">
        <v>2441186</v>
      </c>
      <c r="K278" s="36">
        <f t="shared" si="66"/>
        <v>0.25724460907594365</v>
      </c>
      <c r="L278" s="31">
        <v>0</v>
      </c>
      <c r="M278" s="36">
        <f t="shared" si="67"/>
        <v>0</v>
      </c>
      <c r="N278" s="31">
        <f t="shared" si="68"/>
        <v>6914521</v>
      </c>
      <c r="O278" s="36">
        <f t="shared" si="69"/>
        <v>0.72863077684060251</v>
      </c>
      <c r="P278" s="31">
        <v>1731245</v>
      </c>
      <c r="Q278" s="31">
        <v>0</v>
      </c>
      <c r="R278" s="31">
        <v>6960150</v>
      </c>
      <c r="S278" s="31">
        <v>2644479</v>
      </c>
      <c r="T278" s="36">
        <f t="shared" si="70"/>
        <v>0.37994569082562873</v>
      </c>
      <c r="U278" s="36">
        <f t="shared" si="71"/>
        <v>0.41007540816002352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6354782</v>
      </c>
      <c r="E279" s="31">
        <v>6354782</v>
      </c>
      <c r="F279" s="31">
        <v>833652</v>
      </c>
      <c r="G279" s="36">
        <f t="shared" si="64"/>
        <v>0.13118498793507</v>
      </c>
      <c r="H279" s="31">
        <v>1306561</v>
      </c>
      <c r="I279" s="36">
        <f t="shared" si="65"/>
        <v>0.20560280431335018</v>
      </c>
      <c r="J279" s="31">
        <v>1285094</v>
      </c>
      <c r="K279" s="36">
        <f t="shared" si="66"/>
        <v>0.20222471833022754</v>
      </c>
      <c r="L279" s="31">
        <v>0</v>
      </c>
      <c r="M279" s="36">
        <f t="shared" si="67"/>
        <v>0</v>
      </c>
      <c r="N279" s="31">
        <f t="shared" si="68"/>
        <v>3425307</v>
      </c>
      <c r="O279" s="36">
        <f t="shared" si="69"/>
        <v>0.53901251057864774</v>
      </c>
      <c r="P279" s="31">
        <v>319669</v>
      </c>
      <c r="Q279" s="31">
        <v>3974999</v>
      </c>
      <c r="R279" s="31">
        <v>3974999</v>
      </c>
      <c r="S279" s="31">
        <v>319669</v>
      </c>
      <c r="T279" s="36">
        <f t="shared" si="70"/>
        <v>8.0419894445256462E-2</v>
      </c>
      <c r="U279" s="36">
        <f t="shared" si="71"/>
        <v>3.0200770171646294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2255376</v>
      </c>
      <c r="E280" s="31">
        <v>2255376</v>
      </c>
      <c r="F280" s="31">
        <v>403095</v>
      </c>
      <c r="G280" s="36">
        <f t="shared" si="64"/>
        <v>0.17872629663523953</v>
      </c>
      <c r="H280" s="31">
        <v>605780</v>
      </c>
      <c r="I280" s="36">
        <f t="shared" si="65"/>
        <v>0.2685937954469676</v>
      </c>
      <c r="J280" s="31">
        <v>610980</v>
      </c>
      <c r="K280" s="36">
        <f t="shared" si="66"/>
        <v>0.27089939770574839</v>
      </c>
      <c r="L280" s="31">
        <v>0</v>
      </c>
      <c r="M280" s="36">
        <f t="shared" si="67"/>
        <v>0</v>
      </c>
      <c r="N280" s="31">
        <f t="shared" si="68"/>
        <v>1619855</v>
      </c>
      <c r="O280" s="36">
        <f t="shared" si="69"/>
        <v>0.71821948978795558</v>
      </c>
      <c r="P280" s="31">
        <v>950558</v>
      </c>
      <c r="Q280" s="31">
        <v>2013728</v>
      </c>
      <c r="R280" s="31">
        <v>2513728</v>
      </c>
      <c r="S280" s="31">
        <v>1649258</v>
      </c>
      <c r="T280" s="36">
        <f t="shared" si="70"/>
        <v>0.65610042136619395</v>
      </c>
      <c r="U280" s="36">
        <f t="shared" si="71"/>
        <v>-0.3572406944131763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5502300</v>
      </c>
      <c r="E281" s="31">
        <v>5235077</v>
      </c>
      <c r="F281" s="31">
        <v>865583</v>
      </c>
      <c r="G281" s="36">
        <f t="shared" si="64"/>
        <v>0.15731294186067643</v>
      </c>
      <c r="H281" s="31">
        <v>860453</v>
      </c>
      <c r="I281" s="36">
        <f t="shared" si="65"/>
        <v>0.15638060447449248</v>
      </c>
      <c r="J281" s="31">
        <v>287788</v>
      </c>
      <c r="K281" s="36">
        <f t="shared" si="66"/>
        <v>5.4973021409236197E-2</v>
      </c>
      <c r="L281" s="31">
        <v>0</v>
      </c>
      <c r="M281" s="36">
        <f t="shared" si="67"/>
        <v>0</v>
      </c>
      <c r="N281" s="31">
        <f t="shared" si="68"/>
        <v>2013824</v>
      </c>
      <c r="O281" s="36">
        <f t="shared" si="69"/>
        <v>0.38467896460739737</v>
      </c>
      <c r="P281" s="31">
        <v>763829</v>
      </c>
      <c r="Q281" s="31">
        <v>8197752</v>
      </c>
      <c r="R281" s="31">
        <v>4473936</v>
      </c>
      <c r="S281" s="31">
        <v>2265652</v>
      </c>
      <c r="T281" s="36">
        <f t="shared" si="70"/>
        <v>0.50641135680081251</v>
      </c>
      <c r="U281" s="36">
        <f t="shared" si="71"/>
        <v>-0.6232298066713885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12745502</v>
      </c>
      <c r="E282" s="31">
        <v>13056937</v>
      </c>
      <c r="F282" s="31">
        <v>8175925</v>
      </c>
      <c r="G282" s="36">
        <f t="shared" si="64"/>
        <v>0.64147532203910052</v>
      </c>
      <c r="H282" s="31">
        <v>1738492</v>
      </c>
      <c r="I282" s="36">
        <f t="shared" si="65"/>
        <v>0.13640043365887039</v>
      </c>
      <c r="J282" s="31">
        <v>1733314</v>
      </c>
      <c r="K282" s="36">
        <f t="shared" si="66"/>
        <v>0.13275042990557434</v>
      </c>
      <c r="L282" s="31">
        <v>0</v>
      </c>
      <c r="M282" s="36">
        <f t="shared" si="67"/>
        <v>0</v>
      </c>
      <c r="N282" s="31">
        <f t="shared" si="68"/>
        <v>11647731</v>
      </c>
      <c r="O282" s="36">
        <f t="shared" si="69"/>
        <v>0.89207223715638673</v>
      </c>
      <c r="P282" s="31">
        <v>1562835</v>
      </c>
      <c r="Q282" s="31">
        <v>11139375</v>
      </c>
      <c r="R282" s="31">
        <v>12270482</v>
      </c>
      <c r="S282" s="31">
        <v>4553862</v>
      </c>
      <c r="T282" s="36">
        <f t="shared" si="70"/>
        <v>0.37112331854608482</v>
      </c>
      <c r="U282" s="36">
        <f t="shared" si="71"/>
        <v>0.10908317256780142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21034594</v>
      </c>
      <c r="E283" s="31">
        <v>21783356</v>
      </c>
      <c r="F283" s="31">
        <v>3348231</v>
      </c>
      <c r="G283" s="36">
        <f t="shared" si="64"/>
        <v>0.15917735326862026</v>
      </c>
      <c r="H283" s="31">
        <v>3247723</v>
      </c>
      <c r="I283" s="36">
        <f t="shared" si="65"/>
        <v>0.15439912935804703</v>
      </c>
      <c r="J283" s="31">
        <v>2508664</v>
      </c>
      <c r="K283" s="36">
        <f t="shared" si="66"/>
        <v>0.11516425660031449</v>
      </c>
      <c r="L283" s="31">
        <v>0</v>
      </c>
      <c r="M283" s="36">
        <f t="shared" si="67"/>
        <v>0</v>
      </c>
      <c r="N283" s="31">
        <f t="shared" si="68"/>
        <v>9104618</v>
      </c>
      <c r="O283" s="36">
        <f t="shared" si="69"/>
        <v>0.41796213586189385</v>
      </c>
      <c r="P283" s="31">
        <v>3126062</v>
      </c>
      <c r="Q283" s="31">
        <v>18987248</v>
      </c>
      <c r="R283" s="31">
        <v>20233420</v>
      </c>
      <c r="S283" s="31">
        <v>9248207</v>
      </c>
      <c r="T283" s="36">
        <f t="shared" si="70"/>
        <v>0.45707581812664394</v>
      </c>
      <c r="U283" s="36">
        <f t="shared" si="71"/>
        <v>-0.19750024151792256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63589524</v>
      </c>
      <c r="E285" s="32">
        <f>SUM(E276:E284)</f>
        <v>68033274</v>
      </c>
      <c r="F285" s="32">
        <f>SUM(F276:F284)</f>
        <v>14875587</v>
      </c>
      <c r="G285" s="37">
        <f t="shared" si="64"/>
        <v>0.2339314098341104</v>
      </c>
      <c r="H285" s="32">
        <f>SUM(H276:H284)</f>
        <v>10983243</v>
      </c>
      <c r="I285" s="37">
        <f t="shared" si="65"/>
        <v>0.17272095007347438</v>
      </c>
      <c r="J285" s="32">
        <f>SUM(J276:J284)</f>
        <v>8867026</v>
      </c>
      <c r="K285" s="37">
        <f t="shared" si="66"/>
        <v>0.1303336658470971</v>
      </c>
      <c r="L285" s="32">
        <f>SUM(L276:L284)</f>
        <v>0</v>
      </c>
      <c r="M285" s="37">
        <f t="shared" si="67"/>
        <v>0</v>
      </c>
      <c r="N285" s="32">
        <f t="shared" si="68"/>
        <v>34725856</v>
      </c>
      <c r="O285" s="37">
        <f t="shared" si="69"/>
        <v>0.51042459017921138</v>
      </c>
      <c r="P285" s="32">
        <f>SUM(P276:P284)</f>
        <v>8454198</v>
      </c>
      <c r="Q285" s="32">
        <f>SUM(Q276:Q284)</f>
        <v>53614098</v>
      </c>
      <c r="R285" s="32">
        <f>SUM(R276:R284)</f>
        <v>59726715</v>
      </c>
      <c r="S285" s="32">
        <f>SUM(S276:S284)</f>
        <v>20681127</v>
      </c>
      <c r="T285" s="37">
        <f t="shared" si="70"/>
        <v>0.34626258952966021</v>
      </c>
      <c r="U285" s="37">
        <f t="shared" si="71"/>
        <v>4.8831125081290949E-2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13129985</v>
      </c>
      <c r="E286" s="31">
        <v>13129985</v>
      </c>
      <c r="F286" s="31">
        <v>3483552</v>
      </c>
      <c r="G286" s="36">
        <f t="shared" si="64"/>
        <v>0.26531271741742279</v>
      </c>
      <c r="H286" s="31">
        <v>3445543</v>
      </c>
      <c r="I286" s="36">
        <f t="shared" si="65"/>
        <v>0.26241789308974839</v>
      </c>
      <c r="J286" s="31">
        <v>3410997</v>
      </c>
      <c r="K286" s="36">
        <f t="shared" si="66"/>
        <v>0.25978681620733002</v>
      </c>
      <c r="L286" s="31">
        <v>0</v>
      </c>
      <c r="M286" s="36">
        <f t="shared" si="67"/>
        <v>0</v>
      </c>
      <c r="N286" s="31">
        <f t="shared" si="68"/>
        <v>10340092</v>
      </c>
      <c r="O286" s="36">
        <f t="shared" si="69"/>
        <v>0.7875174267145012</v>
      </c>
      <c r="P286" s="31">
        <v>2981279</v>
      </c>
      <c r="Q286" s="31">
        <v>12468866</v>
      </c>
      <c r="R286" s="31">
        <v>12468866</v>
      </c>
      <c r="S286" s="31">
        <v>9588289</v>
      </c>
      <c r="T286" s="36">
        <f t="shared" si="70"/>
        <v>0.76897842995505761</v>
      </c>
      <c r="U286" s="36">
        <f t="shared" si="71"/>
        <v>0.14413880753864361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9156487</v>
      </c>
      <c r="E287" s="31">
        <v>9156487</v>
      </c>
      <c r="F287" s="31">
        <v>1899975</v>
      </c>
      <c r="G287" s="36">
        <f t="shared" si="64"/>
        <v>0.2075004311151209</v>
      </c>
      <c r="H287" s="31">
        <v>2394008</v>
      </c>
      <c r="I287" s="36">
        <f t="shared" si="65"/>
        <v>0.26145485708656607</v>
      </c>
      <c r="J287" s="31">
        <v>1855868</v>
      </c>
      <c r="K287" s="36">
        <f t="shared" si="66"/>
        <v>0.20268340904104379</v>
      </c>
      <c r="L287" s="31">
        <v>0</v>
      </c>
      <c r="M287" s="36">
        <f t="shared" si="67"/>
        <v>0</v>
      </c>
      <c r="N287" s="31">
        <f t="shared" si="68"/>
        <v>6149851</v>
      </c>
      <c r="O287" s="36">
        <f t="shared" si="69"/>
        <v>0.67163869724273073</v>
      </c>
      <c r="P287" s="31">
        <v>1865605</v>
      </c>
      <c r="Q287" s="31">
        <v>8572292</v>
      </c>
      <c r="R287" s="31">
        <v>8626882</v>
      </c>
      <c r="S287" s="31">
        <v>4692093</v>
      </c>
      <c r="T287" s="36">
        <f t="shared" si="70"/>
        <v>0.54389210377515307</v>
      </c>
      <c r="U287" s="36">
        <f t="shared" si="71"/>
        <v>-5.2192184304823419E-3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20765530</v>
      </c>
      <c r="E288" s="31">
        <v>38955831</v>
      </c>
      <c r="F288" s="31">
        <v>4760563</v>
      </c>
      <c r="G288" s="36">
        <f t="shared" si="64"/>
        <v>0.22925314210617306</v>
      </c>
      <c r="H288" s="31">
        <v>4675986</v>
      </c>
      <c r="I288" s="36">
        <f t="shared" si="65"/>
        <v>0.22518019044060036</v>
      </c>
      <c r="J288" s="31">
        <v>3102014</v>
      </c>
      <c r="K288" s="36">
        <f t="shared" si="66"/>
        <v>7.9629003421849739E-2</v>
      </c>
      <c r="L288" s="31">
        <v>0</v>
      </c>
      <c r="M288" s="36">
        <f t="shared" si="67"/>
        <v>0</v>
      </c>
      <c r="N288" s="31">
        <f t="shared" si="68"/>
        <v>12538563</v>
      </c>
      <c r="O288" s="36">
        <f t="shared" si="69"/>
        <v>0.32186614116895618</v>
      </c>
      <c r="P288" s="31">
        <v>4312780</v>
      </c>
      <c r="Q288" s="31">
        <v>16356973</v>
      </c>
      <c r="R288" s="31">
        <v>16356973</v>
      </c>
      <c r="S288" s="31">
        <v>8871043</v>
      </c>
      <c r="T288" s="36">
        <f t="shared" si="70"/>
        <v>0.54234013836178618</v>
      </c>
      <c r="U288" s="36">
        <f t="shared" si="71"/>
        <v>-0.28073910563488047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12060711</v>
      </c>
      <c r="E289" s="31">
        <v>8181736</v>
      </c>
      <c r="F289" s="31">
        <v>2725443</v>
      </c>
      <c r="G289" s="36">
        <f t="shared" si="64"/>
        <v>0.22597697598425168</v>
      </c>
      <c r="H289" s="31">
        <v>2031294</v>
      </c>
      <c r="I289" s="36">
        <f t="shared" si="65"/>
        <v>0.16842240892763288</v>
      </c>
      <c r="J289" s="31">
        <v>2036270</v>
      </c>
      <c r="K289" s="36">
        <f t="shared" si="66"/>
        <v>0.24887994430521834</v>
      </c>
      <c r="L289" s="31">
        <v>0</v>
      </c>
      <c r="M289" s="36">
        <f t="shared" si="67"/>
        <v>0</v>
      </c>
      <c r="N289" s="31">
        <f t="shared" si="68"/>
        <v>6793007</v>
      </c>
      <c r="O289" s="36">
        <f t="shared" si="69"/>
        <v>0.8302647506592733</v>
      </c>
      <c r="P289" s="31">
        <v>2011822</v>
      </c>
      <c r="Q289" s="31">
        <v>14715090</v>
      </c>
      <c r="R289" s="31">
        <v>14715090</v>
      </c>
      <c r="S289" s="31">
        <v>5237321</v>
      </c>
      <c r="T289" s="36">
        <f t="shared" si="70"/>
        <v>0.35591498251115011</v>
      </c>
      <c r="U289" s="36">
        <f t="shared" si="71"/>
        <v>1.2152168531808449E-2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55848162</v>
      </c>
      <c r="E290" s="31">
        <v>58063493</v>
      </c>
      <c r="F290" s="31">
        <v>14793139</v>
      </c>
      <c r="G290" s="36">
        <f t="shared" si="64"/>
        <v>0.26488139394811239</v>
      </c>
      <c r="H290" s="31">
        <v>14371204</v>
      </c>
      <c r="I290" s="36">
        <f t="shared" si="65"/>
        <v>0.25732635569994228</v>
      </c>
      <c r="J290" s="31">
        <v>14023456</v>
      </c>
      <c r="K290" s="36">
        <f t="shared" si="66"/>
        <v>0.24151933126034977</v>
      </c>
      <c r="L290" s="31">
        <v>0</v>
      </c>
      <c r="M290" s="36">
        <f t="shared" si="67"/>
        <v>0</v>
      </c>
      <c r="N290" s="31">
        <f t="shared" si="68"/>
        <v>43187799</v>
      </c>
      <c r="O290" s="36">
        <f t="shared" si="69"/>
        <v>0.74380297788836092</v>
      </c>
      <c r="P290" s="31">
        <v>15364259</v>
      </c>
      <c r="Q290" s="31">
        <v>53064817</v>
      </c>
      <c r="R290" s="31">
        <v>53064817</v>
      </c>
      <c r="S290" s="31">
        <v>39844045</v>
      </c>
      <c r="T290" s="36">
        <f t="shared" si="70"/>
        <v>0.75085616520641163</v>
      </c>
      <c r="U290" s="36">
        <f t="shared" si="71"/>
        <v>-8.7267664519323662E-2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110960875</v>
      </c>
      <c r="E292" s="32">
        <f>SUM(E286:E291)</f>
        <v>127487532</v>
      </c>
      <c r="F292" s="32">
        <f>SUM(F286:F291)</f>
        <v>27662672</v>
      </c>
      <c r="G292" s="37">
        <f t="shared" si="64"/>
        <v>0.24930113429621026</v>
      </c>
      <c r="H292" s="32">
        <f>SUM(H286:H291)</f>
        <v>26918035</v>
      </c>
      <c r="I292" s="37">
        <f t="shared" si="65"/>
        <v>0.24259032744649861</v>
      </c>
      <c r="J292" s="32">
        <f>SUM(J286:J291)</f>
        <v>24428605</v>
      </c>
      <c r="K292" s="37">
        <f t="shared" si="66"/>
        <v>0.19161563971604689</v>
      </c>
      <c r="L292" s="32">
        <f>SUM(L286:L291)</f>
        <v>0</v>
      </c>
      <c r="M292" s="37">
        <f t="shared" si="67"/>
        <v>0</v>
      </c>
      <c r="N292" s="32">
        <f t="shared" si="68"/>
        <v>79009312</v>
      </c>
      <c r="O292" s="37">
        <f t="shared" si="69"/>
        <v>0.61974148185722189</v>
      </c>
      <c r="P292" s="32">
        <f>SUM(P286:P291)</f>
        <v>26535745</v>
      </c>
      <c r="Q292" s="32">
        <f>SUM(Q286:Q291)</f>
        <v>105178038</v>
      </c>
      <c r="R292" s="32">
        <f>SUM(R286:R291)</f>
        <v>105232628</v>
      </c>
      <c r="S292" s="32">
        <f>SUM(S286:S291)</f>
        <v>68232791</v>
      </c>
      <c r="T292" s="37">
        <f t="shared" si="70"/>
        <v>0.64839957242158774</v>
      </c>
      <c r="U292" s="37">
        <f t="shared" si="71"/>
        <v>-7.9407606607615477E-2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109392747</v>
      </c>
      <c r="E293" s="31">
        <v>120415747</v>
      </c>
      <c r="F293" s="31">
        <v>28555536</v>
      </c>
      <c r="G293" s="36">
        <f t="shared" si="64"/>
        <v>0.26103683089702462</v>
      </c>
      <c r="H293" s="31">
        <v>28624542</v>
      </c>
      <c r="I293" s="36">
        <f t="shared" si="65"/>
        <v>0.2616676405429329</v>
      </c>
      <c r="J293" s="31">
        <v>28323426</v>
      </c>
      <c r="K293" s="36">
        <f t="shared" si="66"/>
        <v>0.2352136386281771</v>
      </c>
      <c r="L293" s="31">
        <v>0</v>
      </c>
      <c r="M293" s="36">
        <f t="shared" si="67"/>
        <v>0</v>
      </c>
      <c r="N293" s="31">
        <f t="shared" si="68"/>
        <v>85503504</v>
      </c>
      <c r="O293" s="36">
        <f t="shared" si="69"/>
        <v>0.71006912409886058</v>
      </c>
      <c r="P293" s="31">
        <v>27339157</v>
      </c>
      <c r="Q293" s="31">
        <v>87272408</v>
      </c>
      <c r="R293" s="31">
        <v>87272408</v>
      </c>
      <c r="S293" s="31">
        <v>81003697</v>
      </c>
      <c r="T293" s="36">
        <f t="shared" si="70"/>
        <v>0.92817075701635277</v>
      </c>
      <c r="U293" s="36">
        <f t="shared" si="71"/>
        <v>3.6002170805778722E-2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28849124</v>
      </c>
      <c r="E294" s="31">
        <v>28849124</v>
      </c>
      <c r="F294" s="31">
        <v>4656905</v>
      </c>
      <c r="G294" s="36">
        <f t="shared" si="64"/>
        <v>0.16142275238582635</v>
      </c>
      <c r="H294" s="31">
        <v>4672012</v>
      </c>
      <c r="I294" s="36">
        <f t="shared" si="65"/>
        <v>0.16194640780080533</v>
      </c>
      <c r="J294" s="31">
        <v>2388588</v>
      </c>
      <c r="K294" s="36">
        <f t="shared" si="66"/>
        <v>8.2795858896790073E-2</v>
      </c>
      <c r="L294" s="31">
        <v>0</v>
      </c>
      <c r="M294" s="36">
        <f t="shared" si="67"/>
        <v>0</v>
      </c>
      <c r="N294" s="31">
        <f t="shared" si="68"/>
        <v>11717505</v>
      </c>
      <c r="O294" s="36">
        <f t="shared" si="69"/>
        <v>0.40616501908342173</v>
      </c>
      <c r="P294" s="31">
        <v>6651292</v>
      </c>
      <c r="Q294" s="31">
        <v>27216155</v>
      </c>
      <c r="R294" s="31">
        <v>27216155</v>
      </c>
      <c r="S294" s="31">
        <v>15504857</v>
      </c>
      <c r="T294" s="36">
        <f t="shared" si="70"/>
        <v>0.56969314732371268</v>
      </c>
      <c r="U294" s="36">
        <f t="shared" si="71"/>
        <v>-0.6408836057716305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12326566</v>
      </c>
      <c r="E295" s="31">
        <v>12326566</v>
      </c>
      <c r="F295" s="31">
        <v>3110054</v>
      </c>
      <c r="G295" s="36">
        <f t="shared" si="64"/>
        <v>0.25230498096550169</v>
      </c>
      <c r="H295" s="31">
        <v>3118024</v>
      </c>
      <c r="I295" s="36">
        <f t="shared" si="65"/>
        <v>0.25295155195696839</v>
      </c>
      <c r="J295" s="31">
        <v>2969263</v>
      </c>
      <c r="K295" s="36">
        <f t="shared" si="66"/>
        <v>0.24088322733192682</v>
      </c>
      <c r="L295" s="31">
        <v>0</v>
      </c>
      <c r="M295" s="36">
        <f t="shared" si="67"/>
        <v>0</v>
      </c>
      <c r="N295" s="31">
        <f t="shared" si="68"/>
        <v>9197341</v>
      </c>
      <c r="O295" s="36">
        <f t="shared" si="69"/>
        <v>0.74613976025439688</v>
      </c>
      <c r="P295" s="31">
        <v>2978666</v>
      </c>
      <c r="Q295" s="31">
        <v>11807056</v>
      </c>
      <c r="R295" s="31">
        <v>11807056</v>
      </c>
      <c r="S295" s="31">
        <v>8846748</v>
      </c>
      <c r="T295" s="36">
        <f t="shared" si="70"/>
        <v>0.74927636491264205</v>
      </c>
      <c r="U295" s="36">
        <f t="shared" si="71"/>
        <v>-3.156782264275404E-3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28331748</v>
      </c>
      <c r="E296" s="31">
        <v>28331748</v>
      </c>
      <c r="F296" s="31">
        <v>4906831</v>
      </c>
      <c r="G296" s="36">
        <f t="shared" si="64"/>
        <v>0.17319196118785188</v>
      </c>
      <c r="H296" s="31">
        <v>2496364</v>
      </c>
      <c r="I296" s="36">
        <f t="shared" si="65"/>
        <v>8.8111894825550471E-2</v>
      </c>
      <c r="J296" s="31">
        <v>6783171</v>
      </c>
      <c r="K296" s="36">
        <f t="shared" si="66"/>
        <v>0.23941943151548573</v>
      </c>
      <c r="L296" s="31">
        <v>0</v>
      </c>
      <c r="M296" s="36">
        <f t="shared" si="67"/>
        <v>0</v>
      </c>
      <c r="N296" s="31">
        <f t="shared" si="68"/>
        <v>14186366</v>
      </c>
      <c r="O296" s="36">
        <f t="shared" si="69"/>
        <v>0.50072328752888806</v>
      </c>
      <c r="P296" s="31">
        <v>7055535</v>
      </c>
      <c r="Q296" s="31">
        <v>27604770</v>
      </c>
      <c r="R296" s="31">
        <v>27604770</v>
      </c>
      <c r="S296" s="31">
        <v>21135246</v>
      </c>
      <c r="T296" s="36">
        <f t="shared" si="70"/>
        <v>0.76563746048237313</v>
      </c>
      <c r="U296" s="36">
        <f t="shared" si="71"/>
        <v>-3.8602884118638769E-2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178900185</v>
      </c>
      <c r="E298" s="32">
        <f>SUM(E293:E297)</f>
        <v>189923185</v>
      </c>
      <c r="F298" s="32">
        <f>SUM(F293:F297)</f>
        <v>41229326</v>
      </c>
      <c r="G298" s="37">
        <f t="shared" si="64"/>
        <v>0.23045994055288427</v>
      </c>
      <c r="H298" s="32">
        <f>SUM(H293:H297)</f>
        <v>38910942</v>
      </c>
      <c r="I298" s="37">
        <f t="shared" si="65"/>
        <v>0.21750084830823399</v>
      </c>
      <c r="J298" s="32">
        <f>SUM(J293:J297)</f>
        <v>40464448</v>
      </c>
      <c r="K298" s="37">
        <f t="shared" si="66"/>
        <v>0.21305691561564746</v>
      </c>
      <c r="L298" s="32">
        <f>SUM(L293:L297)</f>
        <v>0</v>
      </c>
      <c r="M298" s="37">
        <f t="shared" si="67"/>
        <v>0</v>
      </c>
      <c r="N298" s="32">
        <f t="shared" si="68"/>
        <v>120604716</v>
      </c>
      <c r="O298" s="37">
        <f t="shared" si="69"/>
        <v>0.63501839441035068</v>
      </c>
      <c r="P298" s="32">
        <f>SUM(P293:P297)</f>
        <v>44024650</v>
      </c>
      <c r="Q298" s="32">
        <f>SUM(Q293:Q297)</f>
        <v>153900389</v>
      </c>
      <c r="R298" s="32">
        <f>SUM(R293:R297)</f>
        <v>153900389</v>
      </c>
      <c r="S298" s="32">
        <f>SUM(S293:S297)</f>
        <v>126490548</v>
      </c>
      <c r="T298" s="37">
        <f t="shared" si="70"/>
        <v>0.82189881924210084</v>
      </c>
      <c r="U298" s="37">
        <f t="shared" si="71"/>
        <v>-8.0868377147802373E-2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533997448</v>
      </c>
      <c r="E299" s="32">
        <f>SUM(E263:E266,E268:E274,E276:E284,E286:E291,E293:E297)</f>
        <v>552161286</v>
      </c>
      <c r="F299" s="32">
        <f>SUM(F263:F266,F268:F274,F276:F284,F286:F291,F293:F297)</f>
        <v>126451976</v>
      </c>
      <c r="G299" s="37">
        <f t="shared" si="64"/>
        <v>0.23680258486928199</v>
      </c>
      <c r="H299" s="32">
        <f>SUM(H263:H266,H268:H274,H276:H284,H286:H291,H293:H297)</f>
        <v>118370833</v>
      </c>
      <c r="I299" s="37">
        <f t="shared" si="65"/>
        <v>0.22166928595508945</v>
      </c>
      <c r="J299" s="32">
        <f>SUM(J263:J266,J268:J274,J276:J284,J286:J291,J293:J297)</f>
        <v>125309372</v>
      </c>
      <c r="K299" s="37">
        <f t="shared" si="66"/>
        <v>0.22694342246949925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370132181</v>
      </c>
      <c r="O299" s="37">
        <f t="shared" si="69"/>
        <v>0.67033345217179896</v>
      </c>
      <c r="P299" s="32">
        <f>SUM(P263:P266,P268:P274,P276:P284,P286:P291,P293:P297)</f>
        <v>141686920</v>
      </c>
      <c r="Q299" s="32">
        <f>SUM(Q263:Q266,Q268:Q274,Q276:Q284,Q286:Q291,Q293:Q297)</f>
        <v>501100220</v>
      </c>
      <c r="R299" s="32">
        <f>SUM(R263:R266,R268:R274,R276:R284,R286:R291,R293:R297)</f>
        <v>488274126</v>
      </c>
      <c r="S299" s="32">
        <f>SUM(S263:S266,S268:S274,S276:S284,S286:S291,S293:S297)</f>
        <v>358357420</v>
      </c>
      <c r="T299" s="37">
        <f t="shared" si="70"/>
        <v>0.73392670411538452</v>
      </c>
      <c r="U299" s="37">
        <f t="shared" si="71"/>
        <v>-0.11558969592958901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3311552718</v>
      </c>
      <c r="E302" s="31">
        <v>3032986972</v>
      </c>
      <c r="F302" s="31">
        <v>854189865</v>
      </c>
      <c r="G302" s="36">
        <f t="shared" ref="G302:G339" si="72">IF(($D302     =0),0,($F302     /$D302     ))</f>
        <v>0.2579424027759053</v>
      </c>
      <c r="H302" s="31">
        <v>796530672</v>
      </c>
      <c r="I302" s="36">
        <f t="shared" ref="I302:I339" si="73">IF(($D302     =0),0,($H302     /$D302     ))</f>
        <v>0.24053087473753454</v>
      </c>
      <c r="J302" s="31">
        <v>775891003</v>
      </c>
      <c r="K302" s="36">
        <f t="shared" ref="K302:K339" si="74">IF(($E302     =0),0,($J302     /$E302     ))</f>
        <v>0.25581745327721112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2426611540</v>
      </c>
      <c r="O302" s="36">
        <f t="shared" ref="O302:O339" si="77">IF(($E302     =0),0,($N302     /$E302     ))</f>
        <v>0.80007318277396144</v>
      </c>
      <c r="P302" s="31">
        <v>525669305</v>
      </c>
      <c r="Q302" s="31">
        <v>2180787916</v>
      </c>
      <c r="R302" s="31">
        <v>2198356578</v>
      </c>
      <c r="S302" s="31">
        <v>1733234570</v>
      </c>
      <c r="T302" s="36">
        <f t="shared" ref="T302:T339" si="78">IF(($R302     =0),0,($S302     /$R302     ))</f>
        <v>0.78842285521161704</v>
      </c>
      <c r="U302" s="36">
        <f t="shared" ref="U302:U339" si="79">IF(($P302     =0),0,(($J302     /$P302     )-1))</f>
        <v>0.47600591402231496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3311552718</v>
      </c>
      <c r="E303" s="32">
        <f>E302</f>
        <v>3032986972</v>
      </c>
      <c r="F303" s="32">
        <f>F302</f>
        <v>854189865</v>
      </c>
      <c r="G303" s="37">
        <f t="shared" si="72"/>
        <v>0.2579424027759053</v>
      </c>
      <c r="H303" s="32">
        <f>H302</f>
        <v>796530672</v>
      </c>
      <c r="I303" s="37">
        <f t="shared" si="73"/>
        <v>0.24053087473753454</v>
      </c>
      <c r="J303" s="32">
        <f>J302</f>
        <v>775891003</v>
      </c>
      <c r="K303" s="37">
        <f t="shared" si="74"/>
        <v>0.25581745327721112</v>
      </c>
      <c r="L303" s="32">
        <f>L302</f>
        <v>0</v>
      </c>
      <c r="M303" s="37">
        <f t="shared" si="75"/>
        <v>0</v>
      </c>
      <c r="N303" s="32">
        <f t="shared" si="76"/>
        <v>2426611540</v>
      </c>
      <c r="O303" s="37">
        <f t="shared" si="77"/>
        <v>0.80007318277396144</v>
      </c>
      <c r="P303" s="32">
        <f>P302</f>
        <v>525669305</v>
      </c>
      <c r="Q303" s="32">
        <f>Q302</f>
        <v>2180787916</v>
      </c>
      <c r="R303" s="32">
        <f>R302</f>
        <v>2198356578</v>
      </c>
      <c r="S303" s="32">
        <f>S302</f>
        <v>1733234570</v>
      </c>
      <c r="T303" s="37">
        <f t="shared" si="78"/>
        <v>0.78842285521161704</v>
      </c>
      <c r="U303" s="37">
        <f t="shared" si="79"/>
        <v>0.47600591402231496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50230347</v>
      </c>
      <c r="E304" s="31">
        <v>51279347</v>
      </c>
      <c r="F304" s="31">
        <v>12674605</v>
      </c>
      <c r="G304" s="36">
        <f t="shared" si="72"/>
        <v>0.25232963252274565</v>
      </c>
      <c r="H304" s="31">
        <v>12771907</v>
      </c>
      <c r="I304" s="36">
        <f t="shared" si="73"/>
        <v>0.25426674834637314</v>
      </c>
      <c r="J304" s="31">
        <v>12894078</v>
      </c>
      <c r="K304" s="36">
        <f t="shared" si="74"/>
        <v>0.25144778072154467</v>
      </c>
      <c r="L304" s="31">
        <v>0</v>
      </c>
      <c r="M304" s="36">
        <f t="shared" si="75"/>
        <v>0</v>
      </c>
      <c r="N304" s="31">
        <f t="shared" si="76"/>
        <v>38340590</v>
      </c>
      <c r="O304" s="36">
        <f t="shared" si="77"/>
        <v>0.7476809328324715</v>
      </c>
      <c r="P304" s="31">
        <v>11613760</v>
      </c>
      <c r="Q304" s="31">
        <v>41958890</v>
      </c>
      <c r="R304" s="31">
        <v>47000306</v>
      </c>
      <c r="S304" s="31">
        <v>34044978</v>
      </c>
      <c r="T304" s="36">
        <f t="shared" si="78"/>
        <v>0.7243565180192657</v>
      </c>
      <c r="U304" s="36">
        <f t="shared" si="79"/>
        <v>0.11024147218471891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21441421</v>
      </c>
      <c r="E305" s="31">
        <v>20981545</v>
      </c>
      <c r="F305" s="31">
        <v>8730604</v>
      </c>
      <c r="G305" s="36">
        <f t="shared" si="72"/>
        <v>0.40718402012627802</v>
      </c>
      <c r="H305" s="31">
        <v>4086979</v>
      </c>
      <c r="I305" s="36">
        <f t="shared" si="73"/>
        <v>0.19061138718371323</v>
      </c>
      <c r="J305" s="31">
        <v>4053203</v>
      </c>
      <c r="K305" s="36">
        <f t="shared" si="74"/>
        <v>0.19317943459359166</v>
      </c>
      <c r="L305" s="31">
        <v>0</v>
      </c>
      <c r="M305" s="36">
        <f t="shared" si="75"/>
        <v>0</v>
      </c>
      <c r="N305" s="31">
        <f t="shared" si="76"/>
        <v>16870786</v>
      </c>
      <c r="O305" s="36">
        <f t="shared" si="77"/>
        <v>0.8040773927754129</v>
      </c>
      <c r="P305" s="31">
        <v>4393882</v>
      </c>
      <c r="Q305" s="31">
        <v>18610600</v>
      </c>
      <c r="R305" s="31">
        <v>19851895</v>
      </c>
      <c r="S305" s="31">
        <v>15467794</v>
      </c>
      <c r="T305" s="36">
        <f t="shared" si="78"/>
        <v>0.77915957141623005</v>
      </c>
      <c r="U305" s="36">
        <f t="shared" si="79"/>
        <v>-7.7534854144922449E-2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65348000</v>
      </c>
      <c r="E306" s="31">
        <v>65667000</v>
      </c>
      <c r="F306" s="31">
        <v>13020736</v>
      </c>
      <c r="G306" s="36">
        <f t="shared" si="72"/>
        <v>0.19925224949501133</v>
      </c>
      <c r="H306" s="31">
        <v>13376807</v>
      </c>
      <c r="I306" s="36">
        <f t="shared" si="73"/>
        <v>0.20470109261186265</v>
      </c>
      <c r="J306" s="31">
        <v>13447098</v>
      </c>
      <c r="K306" s="36">
        <f t="shared" si="74"/>
        <v>0.20477710265430124</v>
      </c>
      <c r="L306" s="31">
        <v>0</v>
      </c>
      <c r="M306" s="36">
        <f t="shared" si="75"/>
        <v>0</v>
      </c>
      <c r="N306" s="31">
        <f t="shared" si="76"/>
        <v>39844641</v>
      </c>
      <c r="O306" s="36">
        <f t="shared" si="77"/>
        <v>0.60676810269998627</v>
      </c>
      <c r="P306" s="31">
        <v>12877420</v>
      </c>
      <c r="Q306" s="31">
        <v>52611000</v>
      </c>
      <c r="R306" s="31">
        <v>61481000</v>
      </c>
      <c r="S306" s="31">
        <v>38538142</v>
      </c>
      <c r="T306" s="36">
        <f t="shared" si="78"/>
        <v>0.62683011011532019</v>
      </c>
      <c r="U306" s="36">
        <f t="shared" si="79"/>
        <v>4.4238519827729528E-2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146387797</v>
      </c>
      <c r="E307" s="31">
        <v>146710668</v>
      </c>
      <c r="F307" s="31">
        <v>42030804</v>
      </c>
      <c r="G307" s="36">
        <f t="shared" si="72"/>
        <v>0.28711958825365752</v>
      </c>
      <c r="H307" s="31">
        <v>39303159</v>
      </c>
      <c r="I307" s="36">
        <f t="shared" si="73"/>
        <v>0.26848658020312993</v>
      </c>
      <c r="J307" s="31">
        <v>36187598</v>
      </c>
      <c r="K307" s="36">
        <f t="shared" si="74"/>
        <v>0.24665962259813309</v>
      </c>
      <c r="L307" s="31">
        <v>0</v>
      </c>
      <c r="M307" s="36">
        <f t="shared" si="75"/>
        <v>0</v>
      </c>
      <c r="N307" s="31">
        <f t="shared" si="76"/>
        <v>117521561</v>
      </c>
      <c r="O307" s="36">
        <f t="shared" si="77"/>
        <v>0.80104305025725875</v>
      </c>
      <c r="P307" s="31">
        <v>33719016</v>
      </c>
      <c r="Q307" s="31">
        <v>131773829</v>
      </c>
      <c r="R307" s="31">
        <v>136083828</v>
      </c>
      <c r="S307" s="31">
        <v>109198319</v>
      </c>
      <c r="T307" s="36">
        <f t="shared" si="78"/>
        <v>0.80243420989009806</v>
      </c>
      <c r="U307" s="36">
        <f t="shared" si="79"/>
        <v>7.3210380753697013E-2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69570851</v>
      </c>
      <c r="E308" s="31">
        <v>71544856</v>
      </c>
      <c r="F308" s="31">
        <v>21397400</v>
      </c>
      <c r="G308" s="36">
        <f t="shared" si="72"/>
        <v>0.30756271760999443</v>
      </c>
      <c r="H308" s="31">
        <v>20038536</v>
      </c>
      <c r="I308" s="36">
        <f t="shared" si="73"/>
        <v>0.28803062937953711</v>
      </c>
      <c r="J308" s="31">
        <v>18760237</v>
      </c>
      <c r="K308" s="36">
        <f t="shared" si="74"/>
        <v>0.26221643384116949</v>
      </c>
      <c r="L308" s="31">
        <v>0</v>
      </c>
      <c r="M308" s="36">
        <f t="shared" si="75"/>
        <v>0</v>
      </c>
      <c r="N308" s="31">
        <f t="shared" si="76"/>
        <v>60196173</v>
      </c>
      <c r="O308" s="36">
        <f t="shared" si="77"/>
        <v>0.84137667423636997</v>
      </c>
      <c r="P308" s="31">
        <v>16213903</v>
      </c>
      <c r="Q308" s="31">
        <v>62881576</v>
      </c>
      <c r="R308" s="31">
        <v>62881576</v>
      </c>
      <c r="S308" s="31">
        <v>52670640</v>
      </c>
      <c r="T308" s="36">
        <f t="shared" si="78"/>
        <v>0.83761641088639383</v>
      </c>
      <c r="U308" s="36">
        <f t="shared" si="79"/>
        <v>0.1570463323975726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20202674</v>
      </c>
      <c r="E309" s="31">
        <v>13022345</v>
      </c>
      <c r="F309" s="31">
        <v>213704</v>
      </c>
      <c r="G309" s="36">
        <f t="shared" si="72"/>
        <v>1.0578005664002696E-2</v>
      </c>
      <c r="H309" s="31">
        <v>591107</v>
      </c>
      <c r="I309" s="36">
        <f t="shared" si="73"/>
        <v>2.9258849595850529E-2</v>
      </c>
      <c r="J309" s="31">
        <v>5943414</v>
      </c>
      <c r="K309" s="36">
        <f t="shared" si="74"/>
        <v>0.45640120884525792</v>
      </c>
      <c r="L309" s="31">
        <v>0</v>
      </c>
      <c r="M309" s="36">
        <f t="shared" si="75"/>
        <v>0</v>
      </c>
      <c r="N309" s="31">
        <f t="shared" si="76"/>
        <v>6748225</v>
      </c>
      <c r="O309" s="36">
        <f t="shared" si="77"/>
        <v>0.51820351864429948</v>
      </c>
      <c r="P309" s="31">
        <v>0</v>
      </c>
      <c r="Q309" s="31">
        <v>14126448</v>
      </c>
      <c r="R309" s="31">
        <v>14126448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373181090</v>
      </c>
      <c r="E310" s="32">
        <f>SUM(E304:E309)</f>
        <v>369205761</v>
      </c>
      <c r="F310" s="32">
        <f>SUM(F304:F309)</f>
        <v>98067853</v>
      </c>
      <c r="G310" s="37">
        <f t="shared" si="72"/>
        <v>0.26278891301807389</v>
      </c>
      <c r="H310" s="32">
        <f>SUM(H304:H309)</f>
        <v>90168495</v>
      </c>
      <c r="I310" s="37">
        <f t="shared" si="73"/>
        <v>0.24162128633045152</v>
      </c>
      <c r="J310" s="32">
        <f>SUM(J304:J309)</f>
        <v>91285628</v>
      </c>
      <c r="K310" s="37">
        <f t="shared" si="74"/>
        <v>0.24724865547263225</v>
      </c>
      <c r="L310" s="32">
        <f>SUM(L304:L309)</f>
        <v>0</v>
      </c>
      <c r="M310" s="37">
        <f t="shared" si="75"/>
        <v>0</v>
      </c>
      <c r="N310" s="32">
        <f t="shared" si="76"/>
        <v>279521976</v>
      </c>
      <c r="O310" s="37">
        <f t="shared" si="77"/>
        <v>0.75708996317638722</v>
      </c>
      <c r="P310" s="32">
        <f>SUM(P304:P309)</f>
        <v>78817981</v>
      </c>
      <c r="Q310" s="32">
        <f>SUM(Q304:Q309)</f>
        <v>321962343</v>
      </c>
      <c r="R310" s="32">
        <f>SUM(R304:R309)</f>
        <v>341425053</v>
      </c>
      <c r="S310" s="32">
        <f>SUM(S304:S309)</f>
        <v>249919873</v>
      </c>
      <c r="T310" s="37">
        <f t="shared" si="78"/>
        <v>0.73199043480854342</v>
      </c>
      <c r="U310" s="37">
        <f t="shared" si="79"/>
        <v>0.15818277557756777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53570956</v>
      </c>
      <c r="E311" s="31">
        <v>53570956</v>
      </c>
      <c r="F311" s="31">
        <v>11241223</v>
      </c>
      <c r="G311" s="36">
        <f t="shared" si="72"/>
        <v>0.20983801371773167</v>
      </c>
      <c r="H311" s="31">
        <v>10940871</v>
      </c>
      <c r="I311" s="36">
        <f t="shared" si="73"/>
        <v>0.20423139359320003</v>
      </c>
      <c r="J311" s="31">
        <v>11262927</v>
      </c>
      <c r="K311" s="36">
        <f t="shared" si="74"/>
        <v>0.21024315862498327</v>
      </c>
      <c r="L311" s="31">
        <v>0</v>
      </c>
      <c r="M311" s="36">
        <f t="shared" si="75"/>
        <v>0</v>
      </c>
      <c r="N311" s="31">
        <f t="shared" si="76"/>
        <v>33445021</v>
      </c>
      <c r="O311" s="36">
        <f t="shared" si="77"/>
        <v>0.624312565935915</v>
      </c>
      <c r="P311" s="31">
        <v>10480624</v>
      </c>
      <c r="Q311" s="31">
        <v>41153701</v>
      </c>
      <c r="R311" s="31">
        <v>41187223</v>
      </c>
      <c r="S311" s="31">
        <v>31154271</v>
      </c>
      <c r="T311" s="36">
        <f t="shared" si="78"/>
        <v>0.75640620393368108</v>
      </c>
      <c r="U311" s="36">
        <f t="shared" si="79"/>
        <v>7.4642788444657437E-2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264987337</v>
      </c>
      <c r="E312" s="31">
        <v>266329179</v>
      </c>
      <c r="F312" s="31">
        <v>80118738</v>
      </c>
      <c r="G312" s="36">
        <f t="shared" si="72"/>
        <v>0.30234930811052302</v>
      </c>
      <c r="H312" s="31">
        <v>75636315</v>
      </c>
      <c r="I312" s="36">
        <f t="shared" si="73"/>
        <v>0.28543369602601049</v>
      </c>
      <c r="J312" s="31">
        <v>66116505</v>
      </c>
      <c r="K312" s="36">
        <f t="shared" si="74"/>
        <v>0.24825107503522925</v>
      </c>
      <c r="L312" s="31">
        <v>0</v>
      </c>
      <c r="M312" s="36">
        <f t="shared" si="75"/>
        <v>0</v>
      </c>
      <c r="N312" s="31">
        <f t="shared" si="76"/>
        <v>221871558</v>
      </c>
      <c r="O312" s="36">
        <f t="shared" si="77"/>
        <v>0.83307266155767334</v>
      </c>
      <c r="P312" s="31">
        <v>60227325</v>
      </c>
      <c r="Q312" s="31">
        <v>249712078</v>
      </c>
      <c r="R312" s="31">
        <v>251585604</v>
      </c>
      <c r="S312" s="31">
        <v>203933350</v>
      </c>
      <c r="T312" s="36">
        <f t="shared" si="78"/>
        <v>0.81059228651254622</v>
      </c>
      <c r="U312" s="36">
        <f t="shared" si="79"/>
        <v>9.778252645290153E-2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144492254</v>
      </c>
      <c r="E313" s="31">
        <v>149452257</v>
      </c>
      <c r="F313" s="31">
        <v>46393329</v>
      </c>
      <c r="G313" s="36">
        <f t="shared" si="72"/>
        <v>0.32107831192113595</v>
      </c>
      <c r="H313" s="31">
        <v>35141370</v>
      </c>
      <c r="I313" s="36">
        <f t="shared" si="73"/>
        <v>0.24320590915551776</v>
      </c>
      <c r="J313" s="31">
        <v>33560806</v>
      </c>
      <c r="K313" s="36">
        <f t="shared" si="74"/>
        <v>0.22455870974233597</v>
      </c>
      <c r="L313" s="31">
        <v>0</v>
      </c>
      <c r="M313" s="36">
        <f t="shared" si="75"/>
        <v>0</v>
      </c>
      <c r="N313" s="31">
        <f t="shared" si="76"/>
        <v>115095505</v>
      </c>
      <c r="O313" s="36">
        <f t="shared" si="77"/>
        <v>0.77011553596008919</v>
      </c>
      <c r="P313" s="31">
        <v>30535282</v>
      </c>
      <c r="Q313" s="31">
        <v>143514265</v>
      </c>
      <c r="R313" s="31">
        <v>138514265</v>
      </c>
      <c r="S313" s="31">
        <v>106237253</v>
      </c>
      <c r="T313" s="36">
        <f t="shared" si="78"/>
        <v>0.76697698247902479</v>
      </c>
      <c r="U313" s="36">
        <f t="shared" si="79"/>
        <v>9.9082890408544344E-2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108387800</v>
      </c>
      <c r="E314" s="31">
        <v>108387800</v>
      </c>
      <c r="F314" s="31">
        <v>50579179</v>
      </c>
      <c r="G314" s="36">
        <f t="shared" si="72"/>
        <v>0.46665011191296435</v>
      </c>
      <c r="H314" s="31">
        <v>19740413</v>
      </c>
      <c r="I314" s="36">
        <f t="shared" si="73"/>
        <v>0.18212762875526581</v>
      </c>
      <c r="J314" s="31">
        <v>19239951</v>
      </c>
      <c r="K314" s="36">
        <f t="shared" si="74"/>
        <v>0.17751030097483297</v>
      </c>
      <c r="L314" s="31">
        <v>0</v>
      </c>
      <c r="M314" s="36">
        <f t="shared" si="75"/>
        <v>0</v>
      </c>
      <c r="N314" s="31">
        <f t="shared" si="76"/>
        <v>89559543</v>
      </c>
      <c r="O314" s="36">
        <f t="shared" si="77"/>
        <v>0.82628804164306313</v>
      </c>
      <c r="P314" s="31">
        <v>14927620</v>
      </c>
      <c r="Q314" s="31">
        <v>79133000</v>
      </c>
      <c r="R314" s="31">
        <v>85489100</v>
      </c>
      <c r="S314" s="31">
        <v>72175489</v>
      </c>
      <c r="T314" s="36">
        <f t="shared" si="78"/>
        <v>0.84426539757700103</v>
      </c>
      <c r="U314" s="36">
        <f t="shared" si="79"/>
        <v>0.28888268860005817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54710973</v>
      </c>
      <c r="E315" s="31">
        <v>60845027</v>
      </c>
      <c r="F315" s="31">
        <v>18324768</v>
      </c>
      <c r="G315" s="36">
        <f t="shared" si="72"/>
        <v>0.33493770984478743</v>
      </c>
      <c r="H315" s="31">
        <v>16684741</v>
      </c>
      <c r="I315" s="36">
        <f t="shared" si="73"/>
        <v>0.30496151110308345</v>
      </c>
      <c r="J315" s="31">
        <v>15079084</v>
      </c>
      <c r="K315" s="36">
        <f t="shared" si="74"/>
        <v>0.24782771482704741</v>
      </c>
      <c r="L315" s="31">
        <v>0</v>
      </c>
      <c r="M315" s="36">
        <f t="shared" si="75"/>
        <v>0</v>
      </c>
      <c r="N315" s="31">
        <f t="shared" si="76"/>
        <v>50088593</v>
      </c>
      <c r="O315" s="36">
        <f t="shared" si="77"/>
        <v>0.82321588911448751</v>
      </c>
      <c r="P315" s="31">
        <v>12429708</v>
      </c>
      <c r="Q315" s="31">
        <v>41852949</v>
      </c>
      <c r="R315" s="31">
        <v>51944420</v>
      </c>
      <c r="S315" s="31">
        <v>41147086</v>
      </c>
      <c r="T315" s="36">
        <f t="shared" si="78"/>
        <v>0.79213678774351504</v>
      </c>
      <c r="U315" s="36">
        <f t="shared" si="79"/>
        <v>0.21314869182767615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16875045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643024365</v>
      </c>
      <c r="E317" s="32">
        <f>SUM(E311:E316)</f>
        <v>638585219</v>
      </c>
      <c r="F317" s="32">
        <f>SUM(F311:F316)</f>
        <v>206657237</v>
      </c>
      <c r="G317" s="37">
        <f t="shared" si="72"/>
        <v>0.32138321383825014</v>
      </c>
      <c r="H317" s="32">
        <f>SUM(H311:H316)</f>
        <v>158143710</v>
      </c>
      <c r="I317" s="37">
        <f t="shared" si="73"/>
        <v>0.24593735262271127</v>
      </c>
      <c r="J317" s="32">
        <f>SUM(J311:J316)</f>
        <v>145259273</v>
      </c>
      <c r="K317" s="37">
        <f t="shared" si="74"/>
        <v>0.22747045919332498</v>
      </c>
      <c r="L317" s="32">
        <f>SUM(L311:L316)</f>
        <v>0</v>
      </c>
      <c r="M317" s="37">
        <f t="shared" si="75"/>
        <v>0</v>
      </c>
      <c r="N317" s="32">
        <f t="shared" si="76"/>
        <v>510060220</v>
      </c>
      <c r="O317" s="37">
        <f t="shared" si="77"/>
        <v>0.79873477309533525</v>
      </c>
      <c r="P317" s="32">
        <f>SUM(P311:P316)</f>
        <v>128600559</v>
      </c>
      <c r="Q317" s="32">
        <f>SUM(Q311:Q316)</f>
        <v>555365993</v>
      </c>
      <c r="R317" s="32">
        <f>SUM(R311:R316)</f>
        <v>568720612</v>
      </c>
      <c r="S317" s="32">
        <f>SUM(S311:S316)</f>
        <v>454647449</v>
      </c>
      <c r="T317" s="37">
        <f t="shared" si="78"/>
        <v>0.79942143718188285</v>
      </c>
      <c r="U317" s="37">
        <f t="shared" si="79"/>
        <v>0.12953842603436905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74220950</v>
      </c>
      <c r="E318" s="31">
        <v>72784000</v>
      </c>
      <c r="F318" s="31">
        <v>14693609</v>
      </c>
      <c r="G318" s="36">
        <f t="shared" si="72"/>
        <v>0.19797117929641159</v>
      </c>
      <c r="H318" s="31">
        <v>24755123</v>
      </c>
      <c r="I318" s="36">
        <f t="shared" si="73"/>
        <v>0.33353282327968048</v>
      </c>
      <c r="J318" s="31">
        <v>13422046</v>
      </c>
      <c r="K318" s="36">
        <f t="shared" si="74"/>
        <v>0.18440929325126401</v>
      </c>
      <c r="L318" s="31">
        <v>0</v>
      </c>
      <c r="M318" s="36">
        <f t="shared" si="75"/>
        <v>0</v>
      </c>
      <c r="N318" s="31">
        <f t="shared" si="76"/>
        <v>52870778</v>
      </c>
      <c r="O318" s="36">
        <f t="shared" si="77"/>
        <v>0.72640660035172566</v>
      </c>
      <c r="P318" s="31">
        <v>13307822</v>
      </c>
      <c r="Q318" s="31">
        <v>46119351</v>
      </c>
      <c r="R318" s="31">
        <v>71129001</v>
      </c>
      <c r="S318" s="31">
        <v>41188283</v>
      </c>
      <c r="T318" s="36">
        <f t="shared" si="78"/>
        <v>0.5790645506183898</v>
      </c>
      <c r="U318" s="36">
        <f t="shared" si="79"/>
        <v>8.5832227091706681E-3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134170200</v>
      </c>
      <c r="E319" s="31">
        <v>134170200</v>
      </c>
      <c r="F319" s="31">
        <v>36782288</v>
      </c>
      <c r="G319" s="36">
        <f t="shared" si="72"/>
        <v>0.27414647962066091</v>
      </c>
      <c r="H319" s="31">
        <v>33311252</v>
      </c>
      <c r="I319" s="36">
        <f t="shared" si="73"/>
        <v>0.24827608515154631</v>
      </c>
      <c r="J319" s="31">
        <v>38922621</v>
      </c>
      <c r="K319" s="36">
        <f t="shared" si="74"/>
        <v>0.2900988520550763</v>
      </c>
      <c r="L319" s="31">
        <v>0</v>
      </c>
      <c r="M319" s="36">
        <f t="shared" si="75"/>
        <v>0</v>
      </c>
      <c r="N319" s="31">
        <f t="shared" si="76"/>
        <v>109016161</v>
      </c>
      <c r="O319" s="36">
        <f t="shared" si="77"/>
        <v>0.81252141682728352</v>
      </c>
      <c r="P319" s="31">
        <v>33463112</v>
      </c>
      <c r="Q319" s="31">
        <v>123641100</v>
      </c>
      <c r="R319" s="31">
        <v>126572799</v>
      </c>
      <c r="S319" s="31">
        <v>99084268</v>
      </c>
      <c r="T319" s="36">
        <f t="shared" si="78"/>
        <v>0.78282434127098666</v>
      </c>
      <c r="U319" s="36">
        <f t="shared" si="79"/>
        <v>0.1631500680510527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35825315</v>
      </c>
      <c r="E320" s="31">
        <v>36055562</v>
      </c>
      <c r="F320" s="31">
        <v>9265571</v>
      </c>
      <c r="G320" s="36">
        <f t="shared" si="72"/>
        <v>0.25863194782795351</v>
      </c>
      <c r="H320" s="31">
        <v>8964043</v>
      </c>
      <c r="I320" s="36">
        <f t="shared" si="73"/>
        <v>0.25021532957909792</v>
      </c>
      <c r="J320" s="31">
        <v>8897270</v>
      </c>
      <c r="K320" s="36">
        <f t="shared" si="74"/>
        <v>0.24676553370600629</v>
      </c>
      <c r="L320" s="31">
        <v>0</v>
      </c>
      <c r="M320" s="36">
        <f t="shared" si="75"/>
        <v>0</v>
      </c>
      <c r="N320" s="31">
        <f t="shared" si="76"/>
        <v>27126884</v>
      </c>
      <c r="O320" s="36">
        <f t="shared" si="77"/>
        <v>0.75236336629560785</v>
      </c>
      <c r="P320" s="31">
        <v>8223600</v>
      </c>
      <c r="Q320" s="31">
        <v>28035320</v>
      </c>
      <c r="R320" s="31">
        <v>31035320</v>
      </c>
      <c r="S320" s="31">
        <v>24309318</v>
      </c>
      <c r="T320" s="36">
        <f t="shared" si="78"/>
        <v>0.78327911553674978</v>
      </c>
      <c r="U320" s="36">
        <f t="shared" si="79"/>
        <v>8.1919110851695232E-2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27271791</v>
      </c>
      <c r="E321" s="31">
        <v>27581038</v>
      </c>
      <c r="F321" s="31">
        <v>6791835</v>
      </c>
      <c r="G321" s="36">
        <f t="shared" si="72"/>
        <v>0.24904249962901226</v>
      </c>
      <c r="H321" s="31">
        <v>6732156</v>
      </c>
      <c r="I321" s="36">
        <f t="shared" si="73"/>
        <v>0.24685419450449733</v>
      </c>
      <c r="J321" s="31">
        <v>7129454</v>
      </c>
      <c r="K321" s="36">
        <f t="shared" si="74"/>
        <v>0.25849114163143533</v>
      </c>
      <c r="L321" s="31">
        <v>0</v>
      </c>
      <c r="M321" s="36">
        <f t="shared" si="75"/>
        <v>0</v>
      </c>
      <c r="N321" s="31">
        <f t="shared" si="76"/>
        <v>20653445</v>
      </c>
      <c r="O321" s="36">
        <f t="shared" si="77"/>
        <v>0.74882769096652557</v>
      </c>
      <c r="P321" s="31">
        <v>6091448</v>
      </c>
      <c r="Q321" s="31">
        <v>23493488</v>
      </c>
      <c r="R321" s="31">
        <v>23916493</v>
      </c>
      <c r="S321" s="31">
        <v>17932120</v>
      </c>
      <c r="T321" s="36">
        <f t="shared" si="78"/>
        <v>0.74978049666395485</v>
      </c>
      <c r="U321" s="36">
        <f t="shared" si="79"/>
        <v>0.17040381859945297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18621064</v>
      </c>
      <c r="E322" s="31">
        <v>18821064</v>
      </c>
      <c r="F322" s="31">
        <v>4682872</v>
      </c>
      <c r="G322" s="36">
        <f t="shared" si="72"/>
        <v>0.25148251464040938</v>
      </c>
      <c r="H322" s="31">
        <v>4632256</v>
      </c>
      <c r="I322" s="36">
        <f t="shared" si="73"/>
        <v>0.24876430261987179</v>
      </c>
      <c r="J322" s="31">
        <v>4690330</v>
      </c>
      <c r="K322" s="36">
        <f t="shared" si="74"/>
        <v>0.24920642106099847</v>
      </c>
      <c r="L322" s="31">
        <v>0</v>
      </c>
      <c r="M322" s="36">
        <f t="shared" si="75"/>
        <v>0</v>
      </c>
      <c r="N322" s="31">
        <f t="shared" si="76"/>
        <v>14005458</v>
      </c>
      <c r="O322" s="36">
        <f t="shared" si="77"/>
        <v>0.74413741964853841</v>
      </c>
      <c r="P322" s="31">
        <v>5057126</v>
      </c>
      <c r="Q322" s="31">
        <v>14950000</v>
      </c>
      <c r="R322" s="31">
        <v>17408938</v>
      </c>
      <c r="S322" s="31">
        <v>13440410</v>
      </c>
      <c r="T322" s="36">
        <f t="shared" si="78"/>
        <v>0.77204077583595276</v>
      </c>
      <c r="U322" s="36">
        <f t="shared" si="79"/>
        <v>-7.2530524254289852E-2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290109320</v>
      </c>
      <c r="E323" s="32">
        <f>SUM(E318:E322)</f>
        <v>289411864</v>
      </c>
      <c r="F323" s="32">
        <f>SUM(F318:F322)</f>
        <v>72216175</v>
      </c>
      <c r="G323" s="37">
        <f t="shared" si="72"/>
        <v>0.24892745603622801</v>
      </c>
      <c r="H323" s="32">
        <f>SUM(H318:H322)</f>
        <v>78394830</v>
      </c>
      <c r="I323" s="37">
        <f t="shared" si="73"/>
        <v>0.2702251344424233</v>
      </c>
      <c r="J323" s="32">
        <f>SUM(J318:J322)</f>
        <v>73061721</v>
      </c>
      <c r="K323" s="37">
        <f t="shared" si="74"/>
        <v>0.25244894936304341</v>
      </c>
      <c r="L323" s="32">
        <f>SUM(L318:L322)</f>
        <v>0</v>
      </c>
      <c r="M323" s="37">
        <f t="shared" si="75"/>
        <v>0</v>
      </c>
      <c r="N323" s="32">
        <f t="shared" si="76"/>
        <v>223672726</v>
      </c>
      <c r="O323" s="37">
        <f t="shared" si="77"/>
        <v>0.77285264988307456</v>
      </c>
      <c r="P323" s="32">
        <f>SUM(P318:P322)</f>
        <v>66143108</v>
      </c>
      <c r="Q323" s="32">
        <f>SUM(Q318:Q322)</f>
        <v>236239259</v>
      </c>
      <c r="R323" s="32">
        <f>SUM(R318:R322)</f>
        <v>270062551</v>
      </c>
      <c r="S323" s="32">
        <f>SUM(S318:S322)</f>
        <v>195954399</v>
      </c>
      <c r="T323" s="37">
        <f t="shared" si="78"/>
        <v>0.72558893587582229</v>
      </c>
      <c r="U323" s="37">
        <f t="shared" si="79"/>
        <v>0.10460066376076549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17424780</v>
      </c>
      <c r="E324" s="31">
        <v>17424780</v>
      </c>
      <c r="F324" s="31">
        <v>3573652</v>
      </c>
      <c r="G324" s="36">
        <f t="shared" si="72"/>
        <v>0.20509022208601774</v>
      </c>
      <c r="H324" s="31">
        <v>3239434</v>
      </c>
      <c r="I324" s="36">
        <f t="shared" si="73"/>
        <v>0.18590960689317168</v>
      </c>
      <c r="J324" s="31">
        <v>3679699</v>
      </c>
      <c r="K324" s="36">
        <f t="shared" si="74"/>
        <v>0.21117620997223494</v>
      </c>
      <c r="L324" s="31">
        <v>0</v>
      </c>
      <c r="M324" s="36">
        <f t="shared" si="75"/>
        <v>0</v>
      </c>
      <c r="N324" s="31">
        <f t="shared" si="76"/>
        <v>10492785</v>
      </c>
      <c r="O324" s="36">
        <f t="shared" si="77"/>
        <v>0.60217603895142435</v>
      </c>
      <c r="P324" s="31">
        <v>3170823</v>
      </c>
      <c r="Q324" s="31">
        <v>16752570</v>
      </c>
      <c r="R324" s="31">
        <v>16752570</v>
      </c>
      <c r="S324" s="31">
        <v>8728057</v>
      </c>
      <c r="T324" s="36">
        <f t="shared" si="78"/>
        <v>0.52099809163608923</v>
      </c>
      <c r="U324" s="36">
        <f t="shared" si="79"/>
        <v>0.16048704074620379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53374110</v>
      </c>
      <c r="E325" s="31">
        <v>53374110</v>
      </c>
      <c r="F325" s="31">
        <v>11063959</v>
      </c>
      <c r="G325" s="36">
        <f t="shared" si="72"/>
        <v>0.20729074452014282</v>
      </c>
      <c r="H325" s="31">
        <v>10490980</v>
      </c>
      <c r="I325" s="36">
        <f t="shared" si="73"/>
        <v>0.19655559596216218</v>
      </c>
      <c r="J325" s="31">
        <v>25662533</v>
      </c>
      <c r="K325" s="36">
        <f t="shared" si="74"/>
        <v>0.48080488836254132</v>
      </c>
      <c r="L325" s="31">
        <v>0</v>
      </c>
      <c r="M325" s="36">
        <f t="shared" si="75"/>
        <v>0</v>
      </c>
      <c r="N325" s="31">
        <f t="shared" si="76"/>
        <v>47217472</v>
      </c>
      <c r="O325" s="36">
        <f t="shared" si="77"/>
        <v>0.88465122884484626</v>
      </c>
      <c r="P325" s="31">
        <v>9588408</v>
      </c>
      <c r="Q325" s="31">
        <v>48644353</v>
      </c>
      <c r="R325" s="31">
        <v>48644353</v>
      </c>
      <c r="S325" s="31">
        <v>41817133</v>
      </c>
      <c r="T325" s="36">
        <f t="shared" si="78"/>
        <v>0.85965030720009783</v>
      </c>
      <c r="U325" s="36">
        <f t="shared" si="79"/>
        <v>1.6764122886719046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139876337</v>
      </c>
      <c r="E326" s="31">
        <v>140690726</v>
      </c>
      <c r="F326" s="31">
        <v>27270852</v>
      </c>
      <c r="G326" s="36">
        <f t="shared" si="72"/>
        <v>0.19496401310537606</v>
      </c>
      <c r="H326" s="31">
        <v>27419683</v>
      </c>
      <c r="I326" s="36">
        <f t="shared" si="73"/>
        <v>0.19602803153188092</v>
      </c>
      <c r="J326" s="31">
        <v>28389564</v>
      </c>
      <c r="K326" s="36">
        <f t="shared" si="74"/>
        <v>0.20178703179056734</v>
      </c>
      <c r="L326" s="31">
        <v>0</v>
      </c>
      <c r="M326" s="36">
        <f t="shared" si="75"/>
        <v>0</v>
      </c>
      <c r="N326" s="31">
        <f t="shared" si="76"/>
        <v>83080099</v>
      </c>
      <c r="O326" s="36">
        <f t="shared" si="77"/>
        <v>0.5905158169416227</v>
      </c>
      <c r="P326" s="31">
        <v>25663562</v>
      </c>
      <c r="Q326" s="31">
        <v>136291360</v>
      </c>
      <c r="R326" s="31">
        <v>132684259</v>
      </c>
      <c r="S326" s="31">
        <v>104640138</v>
      </c>
      <c r="T326" s="36">
        <f t="shared" si="78"/>
        <v>0.78864018074668529</v>
      </c>
      <c r="U326" s="36">
        <f t="shared" si="79"/>
        <v>0.10622071869836303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250985251</v>
      </c>
      <c r="E327" s="31">
        <v>256016836</v>
      </c>
      <c r="F327" s="31">
        <v>78963575</v>
      </c>
      <c r="G327" s="36">
        <f t="shared" si="72"/>
        <v>0.31461440337783037</v>
      </c>
      <c r="H327" s="31">
        <v>48927877</v>
      </c>
      <c r="I327" s="36">
        <f t="shared" si="73"/>
        <v>0.19494323592743704</v>
      </c>
      <c r="J327" s="31">
        <v>50871466</v>
      </c>
      <c r="K327" s="36">
        <f t="shared" si="74"/>
        <v>0.1987035961963064</v>
      </c>
      <c r="L327" s="31">
        <v>0</v>
      </c>
      <c r="M327" s="36">
        <f t="shared" si="75"/>
        <v>0</v>
      </c>
      <c r="N327" s="31">
        <f t="shared" si="76"/>
        <v>178762918</v>
      </c>
      <c r="O327" s="36">
        <f t="shared" si="77"/>
        <v>0.69824672780504171</v>
      </c>
      <c r="P327" s="31">
        <v>46679605</v>
      </c>
      <c r="Q327" s="31">
        <v>225695676</v>
      </c>
      <c r="R327" s="31">
        <v>225695676</v>
      </c>
      <c r="S327" s="31">
        <v>184719942</v>
      </c>
      <c r="T327" s="36">
        <f t="shared" si="78"/>
        <v>0.81844696927202099</v>
      </c>
      <c r="U327" s="36">
        <f t="shared" si="79"/>
        <v>8.9800695614283832E-2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59776400</v>
      </c>
      <c r="E328" s="31">
        <v>70830500</v>
      </c>
      <c r="F328" s="31">
        <v>17955612</v>
      </c>
      <c r="G328" s="36">
        <f t="shared" si="72"/>
        <v>0.30037961469743912</v>
      </c>
      <c r="H328" s="31">
        <v>15114125</v>
      </c>
      <c r="I328" s="36">
        <f t="shared" si="73"/>
        <v>0.25284434994412508</v>
      </c>
      <c r="J328" s="31">
        <v>14643839</v>
      </c>
      <c r="K328" s="36">
        <f t="shared" si="74"/>
        <v>0.20674482038105055</v>
      </c>
      <c r="L328" s="31">
        <v>0</v>
      </c>
      <c r="M328" s="36">
        <f t="shared" si="75"/>
        <v>0</v>
      </c>
      <c r="N328" s="31">
        <f t="shared" si="76"/>
        <v>47713576</v>
      </c>
      <c r="O328" s="36">
        <f t="shared" si="77"/>
        <v>0.67363037109719681</v>
      </c>
      <c r="P328" s="31">
        <v>356800</v>
      </c>
      <c r="Q328" s="31">
        <v>47060500</v>
      </c>
      <c r="R328" s="31">
        <v>52567500</v>
      </c>
      <c r="S328" s="31">
        <v>41732955</v>
      </c>
      <c r="T328" s="36">
        <f t="shared" si="78"/>
        <v>0.79389270937366241</v>
      </c>
      <c r="U328" s="36">
        <f t="shared" si="79"/>
        <v>40.042149663677129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77928918</v>
      </c>
      <c r="E329" s="31">
        <v>81125761</v>
      </c>
      <c r="F329" s="31">
        <v>21681035</v>
      </c>
      <c r="G329" s="36">
        <f t="shared" si="72"/>
        <v>0.27821552712947972</v>
      </c>
      <c r="H329" s="31">
        <v>14959706</v>
      </c>
      <c r="I329" s="36">
        <f t="shared" si="73"/>
        <v>0.19196604269547282</v>
      </c>
      <c r="J329" s="31">
        <v>27212433</v>
      </c>
      <c r="K329" s="36">
        <f t="shared" si="74"/>
        <v>0.33543516466982665</v>
      </c>
      <c r="L329" s="31">
        <v>0</v>
      </c>
      <c r="M329" s="36">
        <f t="shared" si="75"/>
        <v>0</v>
      </c>
      <c r="N329" s="31">
        <f t="shared" si="76"/>
        <v>63853174</v>
      </c>
      <c r="O329" s="36">
        <f t="shared" si="77"/>
        <v>0.78708875223987118</v>
      </c>
      <c r="P329" s="31">
        <v>23541388</v>
      </c>
      <c r="Q329" s="31">
        <v>78961090</v>
      </c>
      <c r="R329" s="31">
        <v>74797052</v>
      </c>
      <c r="S329" s="31">
        <v>59301469</v>
      </c>
      <c r="T329" s="36">
        <f t="shared" si="78"/>
        <v>0.79283163459436878</v>
      </c>
      <c r="U329" s="36">
        <f t="shared" si="79"/>
        <v>0.15594004057874589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72303354</v>
      </c>
      <c r="E330" s="31">
        <v>81527528</v>
      </c>
      <c r="F330" s="31">
        <v>32849641</v>
      </c>
      <c r="G330" s="36">
        <f t="shared" si="72"/>
        <v>0.45433080462629716</v>
      </c>
      <c r="H330" s="31">
        <v>15938503</v>
      </c>
      <c r="I330" s="36">
        <f t="shared" si="73"/>
        <v>0.22043933121000167</v>
      </c>
      <c r="J330" s="31">
        <v>13649576</v>
      </c>
      <c r="K330" s="36">
        <f t="shared" si="74"/>
        <v>0.16742291021015626</v>
      </c>
      <c r="L330" s="31">
        <v>0</v>
      </c>
      <c r="M330" s="36">
        <f t="shared" si="75"/>
        <v>0</v>
      </c>
      <c r="N330" s="31">
        <f t="shared" si="76"/>
        <v>62437720</v>
      </c>
      <c r="O330" s="36">
        <f t="shared" si="77"/>
        <v>0.76584831567565748</v>
      </c>
      <c r="P330" s="31">
        <v>13088808</v>
      </c>
      <c r="Q330" s="31">
        <v>57084750</v>
      </c>
      <c r="R330" s="31">
        <v>66206339</v>
      </c>
      <c r="S330" s="31">
        <v>53563391</v>
      </c>
      <c r="T330" s="36">
        <f t="shared" si="78"/>
        <v>0.80903719808461239</v>
      </c>
      <c r="U330" s="36">
        <f t="shared" si="79"/>
        <v>4.284332079743236E-2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51482035</v>
      </c>
      <c r="E331" s="31">
        <v>51482035</v>
      </c>
      <c r="F331" s="31">
        <v>2925399</v>
      </c>
      <c r="G331" s="36">
        <f t="shared" si="72"/>
        <v>5.6823686165475007E-2</v>
      </c>
      <c r="H331" s="31">
        <v>0</v>
      </c>
      <c r="I331" s="36">
        <f t="shared" si="73"/>
        <v>0</v>
      </c>
      <c r="J331" s="31">
        <v>5728075</v>
      </c>
      <c r="K331" s="36">
        <f t="shared" si="74"/>
        <v>0.11126356990355957</v>
      </c>
      <c r="L331" s="31">
        <v>0</v>
      </c>
      <c r="M331" s="36">
        <f t="shared" si="75"/>
        <v>0</v>
      </c>
      <c r="N331" s="31">
        <f t="shared" si="76"/>
        <v>8653474</v>
      </c>
      <c r="O331" s="36">
        <f t="shared" si="77"/>
        <v>0.16808725606903457</v>
      </c>
      <c r="P331" s="31">
        <v>0</v>
      </c>
      <c r="Q331" s="31">
        <v>0</v>
      </c>
      <c r="R331" s="31">
        <v>23816578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723151185</v>
      </c>
      <c r="E332" s="32">
        <f>SUM(E324:E331)</f>
        <v>752472276</v>
      </c>
      <c r="F332" s="32">
        <f>SUM(F324:F331)</f>
        <v>196283725</v>
      </c>
      <c r="G332" s="37">
        <f t="shared" si="72"/>
        <v>0.27142833901323138</v>
      </c>
      <c r="H332" s="32">
        <f>SUM(H324:H331)</f>
        <v>136090308</v>
      </c>
      <c r="I332" s="37">
        <f t="shared" si="73"/>
        <v>0.18819067274293411</v>
      </c>
      <c r="J332" s="32">
        <f>SUM(J324:J331)</f>
        <v>169837185</v>
      </c>
      <c r="K332" s="37">
        <f t="shared" si="74"/>
        <v>0.22570557137709085</v>
      </c>
      <c r="L332" s="32">
        <f>SUM(L324:L331)</f>
        <v>0</v>
      </c>
      <c r="M332" s="37">
        <f t="shared" si="75"/>
        <v>0</v>
      </c>
      <c r="N332" s="32">
        <f t="shared" si="76"/>
        <v>502211218</v>
      </c>
      <c r="O332" s="37">
        <f t="shared" si="77"/>
        <v>0.66741491217411975</v>
      </c>
      <c r="P332" s="32">
        <f>SUM(P324:P331)</f>
        <v>122089394</v>
      </c>
      <c r="Q332" s="32">
        <f>SUM(Q324:Q331)</f>
        <v>610490299</v>
      </c>
      <c r="R332" s="32">
        <f>SUM(R324:R331)</f>
        <v>641164327</v>
      </c>
      <c r="S332" s="32">
        <f>SUM(S324:S331)</f>
        <v>494503085</v>
      </c>
      <c r="T332" s="37">
        <f t="shared" si="78"/>
        <v>0.77125795084978266</v>
      </c>
      <c r="U332" s="37">
        <f t="shared" si="79"/>
        <v>0.39108877057740177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5059700</v>
      </c>
      <c r="E333" s="31">
        <v>4780900</v>
      </c>
      <c r="F333" s="31">
        <v>951685</v>
      </c>
      <c r="G333" s="36">
        <f t="shared" si="72"/>
        <v>0.18809119117734252</v>
      </c>
      <c r="H333" s="31">
        <v>1005183</v>
      </c>
      <c r="I333" s="36">
        <f t="shared" si="73"/>
        <v>0.19866454532877442</v>
      </c>
      <c r="J333" s="31">
        <v>764066</v>
      </c>
      <c r="K333" s="36">
        <f t="shared" si="74"/>
        <v>0.15981635256959986</v>
      </c>
      <c r="L333" s="31">
        <v>0</v>
      </c>
      <c r="M333" s="36">
        <f t="shared" si="75"/>
        <v>0</v>
      </c>
      <c r="N333" s="31">
        <f t="shared" si="76"/>
        <v>2720934</v>
      </c>
      <c r="O333" s="36">
        <f t="shared" si="77"/>
        <v>0.56912589679767411</v>
      </c>
      <c r="P333" s="31">
        <v>966124</v>
      </c>
      <c r="Q333" s="31">
        <v>4447127</v>
      </c>
      <c r="R333" s="31">
        <v>5365860</v>
      </c>
      <c r="S333" s="31">
        <v>3000012</v>
      </c>
      <c r="T333" s="36">
        <f t="shared" si="78"/>
        <v>0.55909248470888173</v>
      </c>
      <c r="U333" s="36">
        <f t="shared" si="79"/>
        <v>-0.20914292575280191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4562655</v>
      </c>
      <c r="E334" s="31">
        <v>4661453</v>
      </c>
      <c r="F334" s="31">
        <v>878667</v>
      </c>
      <c r="G334" s="36">
        <f t="shared" si="72"/>
        <v>0.19257800556912588</v>
      </c>
      <c r="H334" s="31">
        <v>1124975</v>
      </c>
      <c r="I334" s="36">
        <f t="shared" si="73"/>
        <v>0.24656148667826081</v>
      </c>
      <c r="J334" s="31">
        <v>1083696</v>
      </c>
      <c r="K334" s="36">
        <f t="shared" si="74"/>
        <v>0.23248030174282569</v>
      </c>
      <c r="L334" s="31">
        <v>0</v>
      </c>
      <c r="M334" s="36">
        <f t="shared" si="75"/>
        <v>0</v>
      </c>
      <c r="N334" s="31">
        <f t="shared" si="76"/>
        <v>3087338</v>
      </c>
      <c r="O334" s="36">
        <f t="shared" si="77"/>
        <v>0.66231237341661497</v>
      </c>
      <c r="P334" s="31">
        <v>1003503</v>
      </c>
      <c r="Q334" s="31">
        <v>4150988</v>
      </c>
      <c r="R334" s="31">
        <v>3967526</v>
      </c>
      <c r="S334" s="31">
        <v>2977900</v>
      </c>
      <c r="T334" s="36">
        <f t="shared" si="78"/>
        <v>0.75056849028840644</v>
      </c>
      <c r="U334" s="36">
        <f t="shared" si="79"/>
        <v>7.9913064534934186E-2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29470167</v>
      </c>
      <c r="E335" s="31">
        <v>28839844</v>
      </c>
      <c r="F335" s="31">
        <v>22254168</v>
      </c>
      <c r="G335" s="36">
        <f t="shared" si="72"/>
        <v>0.75514224266187568</v>
      </c>
      <c r="H335" s="31">
        <v>3494356</v>
      </c>
      <c r="I335" s="36">
        <f t="shared" si="73"/>
        <v>0.11857265688382425</v>
      </c>
      <c r="J335" s="31">
        <v>6642899</v>
      </c>
      <c r="K335" s="36">
        <f t="shared" si="74"/>
        <v>0.23033754967606621</v>
      </c>
      <c r="L335" s="31">
        <v>0</v>
      </c>
      <c r="M335" s="36">
        <f t="shared" si="75"/>
        <v>0</v>
      </c>
      <c r="N335" s="31">
        <f t="shared" si="76"/>
        <v>32391423</v>
      </c>
      <c r="O335" s="36">
        <f t="shared" si="77"/>
        <v>1.1231483429660716</v>
      </c>
      <c r="P335" s="31">
        <v>3859572</v>
      </c>
      <c r="Q335" s="31">
        <v>29086578</v>
      </c>
      <c r="R335" s="31">
        <v>24807367</v>
      </c>
      <c r="S335" s="31">
        <v>20619135</v>
      </c>
      <c r="T335" s="36">
        <f t="shared" si="78"/>
        <v>0.8311698295107256</v>
      </c>
      <c r="U335" s="36">
        <f t="shared" si="79"/>
        <v>0.7211491325981223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39092522</v>
      </c>
      <c r="E337" s="32">
        <f>SUM(E333:E336)</f>
        <v>38282197</v>
      </c>
      <c r="F337" s="32">
        <f>SUM(F333:F336)</f>
        <v>24084520</v>
      </c>
      <c r="G337" s="37">
        <f t="shared" si="72"/>
        <v>0.61609020773845191</v>
      </c>
      <c r="H337" s="32">
        <f>SUM(H333:H336)</f>
        <v>5624514</v>
      </c>
      <c r="I337" s="37">
        <f t="shared" si="73"/>
        <v>0.14387697984796172</v>
      </c>
      <c r="J337" s="32">
        <f>SUM(J333:J336)</f>
        <v>8490661</v>
      </c>
      <c r="K337" s="37">
        <f t="shared" si="74"/>
        <v>0.22179137210959968</v>
      </c>
      <c r="L337" s="32">
        <f>SUM(L333:L336)</f>
        <v>0</v>
      </c>
      <c r="M337" s="37">
        <f t="shared" si="75"/>
        <v>0</v>
      </c>
      <c r="N337" s="32">
        <f t="shared" si="76"/>
        <v>38199695</v>
      </c>
      <c r="O337" s="37">
        <f t="shared" si="77"/>
        <v>0.99784489902708562</v>
      </c>
      <c r="P337" s="32">
        <f>SUM(P333:P336)</f>
        <v>5829199</v>
      </c>
      <c r="Q337" s="32">
        <f>SUM(Q333:Q336)</f>
        <v>37684693</v>
      </c>
      <c r="R337" s="32">
        <f>SUM(R333:R336)</f>
        <v>34140753</v>
      </c>
      <c r="S337" s="32">
        <f>SUM(S333:S336)</f>
        <v>26597047</v>
      </c>
      <c r="T337" s="37">
        <f t="shared" si="78"/>
        <v>0.77904101880822607</v>
      </c>
      <c r="U337" s="37">
        <f t="shared" si="79"/>
        <v>0.45657422229023226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5380111200</v>
      </c>
      <c r="E338" s="32">
        <f>SUM(E302,E304:E309,E311:E316,E318:E322,E324:E331,E333:E336)</f>
        <v>5120944289</v>
      </c>
      <c r="F338" s="32">
        <f>SUM(F302,F304:F309,F311:F316,F318:F322,F324:F331,F333:F336)</f>
        <v>1451499375</v>
      </c>
      <c r="G338" s="37">
        <f t="shared" si="72"/>
        <v>0.26978984653700094</v>
      </c>
      <c r="H338" s="32">
        <f>SUM(H302,H304:H309,H311:H316,H318:H322,H324:H331,H333:H336)</f>
        <v>1264952529</v>
      </c>
      <c r="I338" s="37">
        <f t="shared" si="73"/>
        <v>0.23511642826267234</v>
      </c>
      <c r="J338" s="32">
        <f>SUM(J302,J304:J309,J311:J316,J318:J322,J324:J331,J333:J336)</f>
        <v>1263825471</v>
      </c>
      <c r="K338" s="37">
        <f t="shared" si="74"/>
        <v>0.24679539547320389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3980277375</v>
      </c>
      <c r="O338" s="37">
        <f t="shared" si="77"/>
        <v>0.7772545746201146</v>
      </c>
      <c r="P338" s="32">
        <f>SUM(P302,P304:P309,P311:P316,P318:P322,P324:P331,P333:P336)</f>
        <v>927149546</v>
      </c>
      <c r="Q338" s="32">
        <f>SUM(Q302,Q304:Q309,Q311:Q316,Q318:Q322,Q324:Q331,Q333:Q336)</f>
        <v>3942530503</v>
      </c>
      <c r="R338" s="32">
        <f>SUM(R302,R304:R309,R311:R316,R318:R322,R324:R331,R333:R336)</f>
        <v>4053869874</v>
      </c>
      <c r="S338" s="32">
        <f>SUM(S302,S304:S309,S311:S316,S318:S322,S324:S331,S333:S336)</f>
        <v>3154856423</v>
      </c>
      <c r="T338" s="37">
        <f t="shared" si="78"/>
        <v>0.77823327365144723</v>
      </c>
      <c r="U338" s="37">
        <f t="shared" si="79"/>
        <v>0.36313011903259884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26910302321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26564396599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7713977715</v>
      </c>
      <c r="G339" s="39">
        <f t="shared" si="72"/>
        <v>0.28665518592038414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6660814804</v>
      </c>
      <c r="I339" s="39">
        <f t="shared" si="73"/>
        <v>0.24751913689212246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6511155411</v>
      </c>
      <c r="K339" s="39">
        <f t="shared" si="74"/>
        <v>0.24510834969408296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20885947930</v>
      </c>
      <c r="O339" s="39">
        <f t="shared" si="77"/>
        <v>0.7862383718057514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6274903877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23532479911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23955735679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18857646281</v>
      </c>
      <c r="T339" s="39">
        <f t="shared" si="78"/>
        <v>0.78718710765918698</v>
      </c>
      <c r="U339" s="39">
        <f t="shared" si="79"/>
        <v>3.765022359401482E-2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57407391</v>
      </c>
      <c r="E8" s="31">
        <v>58125346</v>
      </c>
      <c r="F8" s="31">
        <v>8297813</v>
      </c>
      <c r="G8" s="36">
        <f>IF(($D8       =0),0,($F8       /$D8       ))</f>
        <v>0.14454259034346292</v>
      </c>
      <c r="H8" s="31">
        <v>9646914</v>
      </c>
      <c r="I8" s="36">
        <f>IF(($D8       =0),0,($H8       /$D8       ))</f>
        <v>0.16804306609230857</v>
      </c>
      <c r="J8" s="31">
        <v>11156154</v>
      </c>
      <c r="K8" s="36">
        <f>IF(($E8       =0),0,($J8       /$E8       ))</f>
        <v>0.19193268974261246</v>
      </c>
      <c r="L8" s="31">
        <v>0</v>
      </c>
      <c r="M8" s="36">
        <f>IF(($E8       =0),0,($L8       /$E8       ))</f>
        <v>0</v>
      </c>
      <c r="N8" s="31">
        <f>$F8       +$H8       +$J8</f>
        <v>29100881</v>
      </c>
      <c r="O8" s="36">
        <f>IF(($E8       =0),0,($N8       /$E8       ))</f>
        <v>0.50065733802255563</v>
      </c>
      <c r="P8" s="31">
        <v>15078624</v>
      </c>
      <c r="Q8" s="31">
        <v>106474862</v>
      </c>
      <c r="R8" s="31">
        <v>98735565</v>
      </c>
      <c r="S8" s="31">
        <v>40525767</v>
      </c>
      <c r="T8" s="36">
        <f>IF(($R8       =0),0,($S8       /$R8       ))</f>
        <v>0.41044751199833618</v>
      </c>
      <c r="U8" s="36">
        <f>IF(($P8       =0),0,(($J8       /$P8       )-1))</f>
        <v>-0.26013447911427456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39312250</v>
      </c>
      <c r="E9" s="31">
        <v>36441440</v>
      </c>
      <c r="F9" s="31">
        <v>4668048</v>
      </c>
      <c r="G9" s="36">
        <f>IF(($D9       =0),0,($F9       /$D9       ))</f>
        <v>0.11874283461262075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       +$J9</f>
        <v>4668048</v>
      </c>
      <c r="O9" s="36">
        <f>IF(($E9       =0),0,($N9       /$E9       ))</f>
        <v>0.1280972431385807</v>
      </c>
      <c r="P9" s="31">
        <v>14610163</v>
      </c>
      <c r="Q9" s="31">
        <v>56460110</v>
      </c>
      <c r="R9" s="31">
        <v>37517480</v>
      </c>
      <c r="S9" s="31">
        <v>29266299</v>
      </c>
      <c r="T9" s="36">
        <f>IF(($R9       =0),0,($S9       /$R9       ))</f>
        <v>0.78007102289386177</v>
      </c>
      <c r="U9" s="36">
        <f>IF(($P9       =0),0,(($J9       /$P9       )-1))</f>
        <v>-1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96719641</v>
      </c>
      <c r="E10" s="32">
        <f>SUM(E8:E9)</f>
        <v>94566786</v>
      </c>
      <c r="F10" s="32">
        <f>SUM(F8:F9)</f>
        <v>12965861</v>
      </c>
      <c r="G10" s="37">
        <f t="shared" ref="G10:G54" si="0">IF(($D10      =0),0,($F10      /$D10      ))</f>
        <v>0.13405613240437897</v>
      </c>
      <c r="H10" s="32">
        <f>SUM(H8:H9)</f>
        <v>9646914</v>
      </c>
      <c r="I10" s="37">
        <f t="shared" ref="I10:I54" si="1">IF(($D10      =0),0,($H10      /$D10      ))</f>
        <v>9.9741002967535825E-2</v>
      </c>
      <c r="J10" s="32">
        <f>SUM(J8:J9)</f>
        <v>11156154</v>
      </c>
      <c r="K10" s="37">
        <f t="shared" ref="K10:K54" si="2">IF(($E10      =0),0,($J10      /$E10      ))</f>
        <v>0.11797116590173637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33768929</v>
      </c>
      <c r="O10" s="37">
        <f t="shared" ref="O10:O54" si="5">IF(($E10      =0),0,($N10      /$E10      ))</f>
        <v>0.35709079718538811</v>
      </c>
      <c r="P10" s="32">
        <f>SUM(P8:P9)</f>
        <v>29688787</v>
      </c>
      <c r="Q10" s="32">
        <f>SUM(Q8:Q9)</f>
        <v>162934972</v>
      </c>
      <c r="R10" s="32">
        <f>SUM(R8:R9)</f>
        <v>136253045</v>
      </c>
      <c r="S10" s="32">
        <f>SUM(S8:S9)</f>
        <v>69792066</v>
      </c>
      <c r="T10" s="37">
        <f t="shared" ref="T10:T54" si="6">IF(($R10      =0),0,($S10      /$R10      ))</f>
        <v>0.51222389928973699</v>
      </c>
      <c r="U10" s="37">
        <f t="shared" ref="U10:U54" si="7">IF(($P10      =0),0,(($J10      /$P10      )-1))</f>
        <v>-0.62423005022064393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57900</v>
      </c>
      <c r="E11" s="31">
        <v>57900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55353</v>
      </c>
      <c r="R11" s="31">
        <v>55353</v>
      </c>
      <c r="S11" s="31">
        <v>8672</v>
      </c>
      <c r="T11" s="36">
        <f t="shared" si="6"/>
        <v>0.15666720864271133</v>
      </c>
      <c r="U11" s="36">
        <f t="shared" si="7"/>
        <v>0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5076424</v>
      </c>
      <c r="E14" s="31">
        <v>5076424</v>
      </c>
      <c r="F14" s="31">
        <v>1361339</v>
      </c>
      <c r="G14" s="36">
        <f t="shared" si="0"/>
        <v>0.26816889211775846</v>
      </c>
      <c r="H14" s="31">
        <v>1524985</v>
      </c>
      <c r="I14" s="36">
        <f t="shared" si="1"/>
        <v>0.30040536409094276</v>
      </c>
      <c r="J14" s="31">
        <v>634836</v>
      </c>
      <c r="K14" s="36">
        <f t="shared" si="2"/>
        <v>0.12505574790443036</v>
      </c>
      <c r="L14" s="31">
        <v>0</v>
      </c>
      <c r="M14" s="36">
        <f t="shared" si="3"/>
        <v>0</v>
      </c>
      <c r="N14" s="31">
        <f t="shared" si="4"/>
        <v>3521160</v>
      </c>
      <c r="O14" s="36">
        <f t="shared" si="5"/>
        <v>0.69363000411313158</v>
      </c>
      <c r="P14" s="31">
        <v>721888</v>
      </c>
      <c r="Q14" s="31">
        <v>4323097</v>
      </c>
      <c r="R14" s="31">
        <v>4323097</v>
      </c>
      <c r="S14" s="31">
        <v>2824364</v>
      </c>
      <c r="T14" s="36">
        <f t="shared" si="6"/>
        <v>0.65331959935203865</v>
      </c>
      <c r="U14" s="36">
        <f t="shared" si="7"/>
        <v>-0.12058934349926853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105661</v>
      </c>
      <c r="Q15" s="31">
        <v>0</v>
      </c>
      <c r="R15" s="31">
        <v>0</v>
      </c>
      <c r="S15" s="31">
        <v>105661</v>
      </c>
      <c r="T15" s="36">
        <f t="shared" si="6"/>
        <v>0</v>
      </c>
      <c r="U15" s="36">
        <f t="shared" si="7"/>
        <v>-1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0</v>
      </c>
      <c r="O16" s="36">
        <f t="shared" si="5"/>
        <v>0</v>
      </c>
      <c r="P16" s="31">
        <v>0</v>
      </c>
      <c r="Q16" s="31">
        <v>0</v>
      </c>
      <c r="R16" s="31">
        <v>0</v>
      </c>
      <c r="S16" s="31">
        <v>0</v>
      </c>
      <c r="T16" s="36">
        <f t="shared" si="6"/>
        <v>0</v>
      </c>
      <c r="U16" s="36">
        <f t="shared" si="7"/>
        <v>0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5134324</v>
      </c>
      <c r="E19" s="32">
        <f>SUM(E11:E18)</f>
        <v>5134324</v>
      </c>
      <c r="F19" s="32">
        <f>SUM(F11:F18)</f>
        <v>1361339</v>
      </c>
      <c r="G19" s="37">
        <f t="shared" si="0"/>
        <v>0.26514473959960455</v>
      </c>
      <c r="H19" s="32">
        <f>SUM(H11:H18)</f>
        <v>1524985</v>
      </c>
      <c r="I19" s="37">
        <f t="shared" si="1"/>
        <v>0.29701767944523955</v>
      </c>
      <c r="J19" s="32">
        <f>SUM(J11:J18)</f>
        <v>634836</v>
      </c>
      <c r="K19" s="37">
        <f t="shared" si="2"/>
        <v>0.12364548867582179</v>
      </c>
      <c r="L19" s="32">
        <f>SUM(L11:L18)</f>
        <v>0</v>
      </c>
      <c r="M19" s="37">
        <f t="shared" si="3"/>
        <v>0</v>
      </c>
      <c r="N19" s="32">
        <f t="shared" si="4"/>
        <v>3521160</v>
      </c>
      <c r="O19" s="37">
        <f t="shared" si="5"/>
        <v>0.68580790772066591</v>
      </c>
      <c r="P19" s="32">
        <f>SUM(P11:P18)</f>
        <v>827549</v>
      </c>
      <c r="Q19" s="32">
        <f>SUM(Q11:Q18)</f>
        <v>4378450</v>
      </c>
      <c r="R19" s="32">
        <f>SUM(R11:R18)</f>
        <v>4378450</v>
      </c>
      <c r="S19" s="32">
        <f>SUM(S11:S18)</f>
        <v>2938697</v>
      </c>
      <c r="T19" s="37">
        <f t="shared" si="6"/>
        <v>0.67117290365311921</v>
      </c>
      <c r="U19" s="37">
        <f t="shared" si="7"/>
        <v>-0.23287201120417034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0</v>
      </c>
      <c r="E27" s="32">
        <f>SUM(E20:E26)</f>
        <v>0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0</v>
      </c>
      <c r="R27" s="32">
        <f>SUM(R20:R26)</f>
        <v>0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245098</v>
      </c>
      <c r="Q30" s="31">
        <v>2400000</v>
      </c>
      <c r="R30" s="31">
        <v>2400000</v>
      </c>
      <c r="S30" s="31">
        <v>888493</v>
      </c>
      <c r="T30" s="36">
        <f t="shared" si="6"/>
        <v>0.37020541666666668</v>
      </c>
      <c r="U30" s="36">
        <f t="shared" si="7"/>
        <v>-1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14328790</v>
      </c>
      <c r="E31" s="31">
        <v>14328790</v>
      </c>
      <c r="F31" s="31">
        <v>94320</v>
      </c>
      <c r="G31" s="36">
        <f t="shared" si="0"/>
        <v>6.5825516320638378E-3</v>
      </c>
      <c r="H31" s="31">
        <v>237883</v>
      </c>
      <c r="I31" s="36">
        <f t="shared" si="1"/>
        <v>1.6601750740990691E-2</v>
      </c>
      <c r="J31" s="31">
        <v>214458</v>
      </c>
      <c r="K31" s="36">
        <f t="shared" si="2"/>
        <v>1.4966930215321741E-2</v>
      </c>
      <c r="L31" s="31">
        <v>0</v>
      </c>
      <c r="M31" s="36">
        <f t="shared" si="3"/>
        <v>0</v>
      </c>
      <c r="N31" s="31">
        <f t="shared" si="4"/>
        <v>546661</v>
      </c>
      <c r="O31" s="36">
        <f t="shared" si="5"/>
        <v>3.8151232588376272E-2</v>
      </c>
      <c r="P31" s="31">
        <v>0</v>
      </c>
      <c r="Q31" s="31">
        <v>14468242</v>
      </c>
      <c r="R31" s="31">
        <v>14468242</v>
      </c>
      <c r="S31" s="31">
        <v>17</v>
      </c>
      <c r="T31" s="36">
        <f t="shared" si="6"/>
        <v>1.1749872582999372E-6</v>
      </c>
      <c r="U31" s="36">
        <f t="shared" si="7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25000</v>
      </c>
      <c r="E33" s="31">
        <v>25000</v>
      </c>
      <c r="F33" s="31">
        <v>7440</v>
      </c>
      <c r="G33" s="36">
        <f t="shared" si="0"/>
        <v>0.29759999999999998</v>
      </c>
      <c r="H33" s="31">
        <v>7440</v>
      </c>
      <c r="I33" s="36">
        <f t="shared" si="1"/>
        <v>0.29759999999999998</v>
      </c>
      <c r="J33" s="31">
        <v>7440</v>
      </c>
      <c r="K33" s="36">
        <f t="shared" si="2"/>
        <v>0.29759999999999998</v>
      </c>
      <c r="L33" s="31">
        <v>0</v>
      </c>
      <c r="M33" s="36">
        <f t="shared" si="3"/>
        <v>0</v>
      </c>
      <c r="N33" s="31">
        <f t="shared" si="4"/>
        <v>22320</v>
      </c>
      <c r="O33" s="36">
        <f t="shared" si="5"/>
        <v>0.89280000000000004</v>
      </c>
      <c r="P33" s="31">
        <v>7440</v>
      </c>
      <c r="Q33" s="31">
        <v>25000</v>
      </c>
      <c r="R33" s="31">
        <v>25000</v>
      </c>
      <c r="S33" s="31">
        <v>22320</v>
      </c>
      <c r="T33" s="36">
        <f t="shared" si="6"/>
        <v>0.89280000000000004</v>
      </c>
      <c r="U33" s="36">
        <f t="shared" si="7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14353790</v>
      </c>
      <c r="E35" s="32">
        <f>SUM(E28:E34)</f>
        <v>14353790</v>
      </c>
      <c r="F35" s="32">
        <f>SUM(F28:F34)</f>
        <v>101760</v>
      </c>
      <c r="G35" s="37">
        <f t="shared" si="0"/>
        <v>7.0894168021128912E-3</v>
      </c>
      <c r="H35" s="32">
        <f>SUM(H28:H34)</f>
        <v>245323</v>
      </c>
      <c r="I35" s="37">
        <f t="shared" si="1"/>
        <v>1.7091165469189672E-2</v>
      </c>
      <c r="J35" s="32">
        <f>SUM(J28:J34)</f>
        <v>221898</v>
      </c>
      <c r="K35" s="37">
        <f t="shared" si="2"/>
        <v>1.5459192310880958E-2</v>
      </c>
      <c r="L35" s="32">
        <f>SUM(L28:L34)</f>
        <v>0</v>
      </c>
      <c r="M35" s="37">
        <f t="shared" si="3"/>
        <v>0</v>
      </c>
      <c r="N35" s="32">
        <f t="shared" si="4"/>
        <v>568981</v>
      </c>
      <c r="O35" s="37">
        <f t="shared" si="5"/>
        <v>3.9639774582183519E-2</v>
      </c>
      <c r="P35" s="32">
        <f>SUM(P28:P34)</f>
        <v>252538</v>
      </c>
      <c r="Q35" s="32">
        <f>SUM(Q28:Q34)</f>
        <v>16893242</v>
      </c>
      <c r="R35" s="32">
        <f>SUM(R28:R34)</f>
        <v>16893242</v>
      </c>
      <c r="S35" s="32">
        <f>SUM(S28:S34)</f>
        <v>910830</v>
      </c>
      <c r="T35" s="37">
        <f t="shared" si="6"/>
        <v>5.3916826622148667E-2</v>
      </c>
      <c r="U35" s="37">
        <f t="shared" si="7"/>
        <v>-0.12132827534866042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1730994</v>
      </c>
      <c r="E37" s="31">
        <v>228928</v>
      </c>
      <c r="F37" s="31">
        <v>19580</v>
      </c>
      <c r="G37" s="36">
        <f t="shared" si="0"/>
        <v>1.1311419912489587E-2</v>
      </c>
      <c r="H37" s="31">
        <v>49265</v>
      </c>
      <c r="I37" s="36">
        <f t="shared" si="1"/>
        <v>2.846052614855973E-2</v>
      </c>
      <c r="J37" s="31">
        <v>26124</v>
      </c>
      <c r="K37" s="36">
        <f t="shared" si="2"/>
        <v>0.11411448140900196</v>
      </c>
      <c r="L37" s="31">
        <v>0</v>
      </c>
      <c r="M37" s="36">
        <f t="shared" si="3"/>
        <v>0</v>
      </c>
      <c r="N37" s="31">
        <f t="shared" si="4"/>
        <v>94969</v>
      </c>
      <c r="O37" s="36">
        <f t="shared" si="5"/>
        <v>0.41484222113502933</v>
      </c>
      <c r="P37" s="31">
        <v>-877099</v>
      </c>
      <c r="Q37" s="31">
        <v>47668</v>
      </c>
      <c r="R37" s="31">
        <v>1664412</v>
      </c>
      <c r="S37" s="31">
        <v>331279</v>
      </c>
      <c r="T37" s="36">
        <f t="shared" si="6"/>
        <v>0.19903665678930457</v>
      </c>
      <c r="U37" s="36">
        <f t="shared" si="7"/>
        <v>-1.0297845511168067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1730994</v>
      </c>
      <c r="E40" s="32">
        <f>SUM(E36:E39)</f>
        <v>228928</v>
      </c>
      <c r="F40" s="32">
        <f>SUM(F36:F39)</f>
        <v>19580</v>
      </c>
      <c r="G40" s="37">
        <f t="shared" si="0"/>
        <v>1.1311419912489587E-2</v>
      </c>
      <c r="H40" s="32">
        <f>SUM(H36:H39)</f>
        <v>49265</v>
      </c>
      <c r="I40" s="37">
        <f t="shared" si="1"/>
        <v>2.846052614855973E-2</v>
      </c>
      <c r="J40" s="32">
        <f>SUM(J36:J39)</f>
        <v>26124</v>
      </c>
      <c r="K40" s="37">
        <f t="shared" si="2"/>
        <v>0.11411448140900196</v>
      </c>
      <c r="L40" s="32">
        <f>SUM(L36:L39)</f>
        <v>0</v>
      </c>
      <c r="M40" s="37">
        <f t="shared" si="3"/>
        <v>0</v>
      </c>
      <c r="N40" s="32">
        <f t="shared" si="4"/>
        <v>94969</v>
      </c>
      <c r="O40" s="37">
        <f t="shared" si="5"/>
        <v>0.41484222113502933</v>
      </c>
      <c r="P40" s="32">
        <f>SUM(P36:P39)</f>
        <v>-877099</v>
      </c>
      <c r="Q40" s="32">
        <f>SUM(Q36:Q39)</f>
        <v>47668</v>
      </c>
      <c r="R40" s="32">
        <f>SUM(R36:R39)</f>
        <v>1664412</v>
      </c>
      <c r="S40" s="32">
        <f>SUM(S36:S39)</f>
        <v>331279</v>
      </c>
      <c r="T40" s="37">
        <f t="shared" si="6"/>
        <v>0.19903665678930457</v>
      </c>
      <c r="U40" s="37">
        <f t="shared" si="7"/>
        <v>-1.0297845511168067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1567937</v>
      </c>
      <c r="E45" s="31">
        <v>1630278</v>
      </c>
      <c r="F45" s="31">
        <v>468188</v>
      </c>
      <c r="G45" s="36">
        <f t="shared" si="0"/>
        <v>0.29860128308726691</v>
      </c>
      <c r="H45" s="31">
        <v>415378</v>
      </c>
      <c r="I45" s="36">
        <f t="shared" si="1"/>
        <v>0.26492008288598329</v>
      </c>
      <c r="J45" s="31">
        <v>432801</v>
      </c>
      <c r="K45" s="36">
        <f t="shared" si="2"/>
        <v>0.26547680824988129</v>
      </c>
      <c r="L45" s="31">
        <v>0</v>
      </c>
      <c r="M45" s="36">
        <f t="shared" si="3"/>
        <v>0</v>
      </c>
      <c r="N45" s="31">
        <f t="shared" si="4"/>
        <v>1316367</v>
      </c>
      <c r="O45" s="36">
        <f t="shared" si="5"/>
        <v>0.80744940433472079</v>
      </c>
      <c r="P45" s="31">
        <v>368226</v>
      </c>
      <c r="Q45" s="31">
        <v>1480030</v>
      </c>
      <c r="R45" s="31">
        <v>1501955</v>
      </c>
      <c r="S45" s="31">
        <v>1080830</v>
      </c>
      <c r="T45" s="36">
        <f t="shared" si="6"/>
        <v>0.71961543455030275</v>
      </c>
      <c r="U45" s="36">
        <f t="shared" si="7"/>
        <v>0.1753678447475191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7921676</v>
      </c>
      <c r="E46" s="31">
        <v>7921676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5341261</v>
      </c>
      <c r="R46" s="31">
        <v>5341261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9489613</v>
      </c>
      <c r="E47" s="32">
        <f>SUM(E41:E46)</f>
        <v>9551954</v>
      </c>
      <c r="F47" s="32">
        <f>SUM(F41:F46)</f>
        <v>468188</v>
      </c>
      <c r="G47" s="37">
        <f t="shared" si="0"/>
        <v>4.9336890766778371E-2</v>
      </c>
      <c r="H47" s="32">
        <f>SUM(H41:H46)</f>
        <v>415378</v>
      </c>
      <c r="I47" s="37">
        <f t="shared" si="1"/>
        <v>4.3771858768107824E-2</v>
      </c>
      <c r="J47" s="32">
        <f>SUM(J41:J46)</f>
        <v>432801</v>
      </c>
      <c r="K47" s="37">
        <f t="shared" si="2"/>
        <v>4.5310205639600025E-2</v>
      </c>
      <c r="L47" s="32">
        <f>SUM(L41:L46)</f>
        <v>0</v>
      </c>
      <c r="M47" s="37">
        <f t="shared" si="3"/>
        <v>0</v>
      </c>
      <c r="N47" s="32">
        <f t="shared" si="4"/>
        <v>1316367</v>
      </c>
      <c r="O47" s="37">
        <f t="shared" si="5"/>
        <v>0.13781127924192266</v>
      </c>
      <c r="P47" s="32">
        <f>SUM(P41:P46)</f>
        <v>368226</v>
      </c>
      <c r="Q47" s="32">
        <f>SUM(Q41:Q46)</f>
        <v>6821291</v>
      </c>
      <c r="R47" s="32">
        <f>SUM(R41:R46)</f>
        <v>6843216</v>
      </c>
      <c r="S47" s="32">
        <f>SUM(S41:S46)</f>
        <v>1080830</v>
      </c>
      <c r="T47" s="37">
        <f t="shared" si="6"/>
        <v>0.15794182150614564</v>
      </c>
      <c r="U47" s="37">
        <f t="shared" si="7"/>
        <v>0.1753678447475191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127428362</v>
      </c>
      <c r="E54" s="32">
        <f>SUM(E8:E9,E11:E18,E20:E26,E28:E34,E36:E39,E41:E46,E48:E52)</f>
        <v>123835782</v>
      </c>
      <c r="F54" s="32">
        <f>SUM(F8:F9,F11:F18,F20:F26,F28:F34,F36:F39,F41:F46,F48:F52)</f>
        <v>14916728</v>
      </c>
      <c r="G54" s="37">
        <f t="shared" si="0"/>
        <v>0.11705971705105964</v>
      </c>
      <c r="H54" s="32">
        <f>SUM(H8:H9,H11:H18,H20:H26,H28:H34,H36:H39,H41:H46,H48:H52)</f>
        <v>11881865</v>
      </c>
      <c r="I54" s="37">
        <f t="shared" si="1"/>
        <v>9.3243488447257925E-2</v>
      </c>
      <c r="J54" s="32">
        <f>SUM(J8:J9,J11:J18,J20:J26,J28:J34,J36:J39,J41:J46,J48:J52)</f>
        <v>12471813</v>
      </c>
      <c r="K54" s="37">
        <f t="shared" si="2"/>
        <v>0.10071251457837929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39270406</v>
      </c>
      <c r="O54" s="37">
        <f t="shared" si="5"/>
        <v>0.31711679262460668</v>
      </c>
      <c r="P54" s="32">
        <f>SUM(P8:P9,P11:P18,P20:P26,P28:P34,P36:P39,P41:P46,P48:P52)</f>
        <v>30260001</v>
      </c>
      <c r="Q54" s="32">
        <f>SUM(Q8:Q9,Q11:Q18,Q20:Q26,Q28:Q34,Q36:Q39,Q41:Q46,Q48:Q52)</f>
        <v>191075623</v>
      </c>
      <c r="R54" s="32">
        <f>SUM(R8:R9,R11:R18,R20:R26,R28:R34,R36:R39,R41:R46,R48:R52)</f>
        <v>166032365</v>
      </c>
      <c r="S54" s="32">
        <f>SUM(S8:S9,S11:S18,S20:S26,S28:S34,S36:S39,S41:S46,S48:S52)</f>
        <v>75053702</v>
      </c>
      <c r="T54" s="37">
        <f t="shared" si="6"/>
        <v>0.45204260024845155</v>
      </c>
      <c r="U54" s="37">
        <f t="shared" si="7"/>
        <v>-0.58784492439375668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53883</v>
      </c>
      <c r="E57" s="31">
        <v>53883</v>
      </c>
      <c r="F57" s="31">
        <v>18274</v>
      </c>
      <c r="G57" s="36">
        <f t="shared" ref="G57:G85" si="8">IF(($D57      =0),0,($F57      /$D57      ))</f>
        <v>0.33914221554107976</v>
      </c>
      <c r="H57" s="31">
        <v>19686</v>
      </c>
      <c r="I57" s="36">
        <f t="shared" ref="I57:I85" si="9">IF(($D57      =0),0,($H57      /$D57      ))</f>
        <v>0.36534714102778243</v>
      </c>
      <c r="J57" s="31">
        <v>22533</v>
      </c>
      <c r="K57" s="36">
        <f t="shared" ref="K57:K85" si="10">IF(($E57      =0),0,($J57      /$E57      ))</f>
        <v>0.41818384277044707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60493</v>
      </c>
      <c r="O57" s="36">
        <f t="shared" ref="O57:O85" si="13">IF(($E57      =0),0,($N57      /$E57      ))</f>
        <v>1.1226731993393093</v>
      </c>
      <c r="P57" s="31">
        <v>9384</v>
      </c>
      <c r="Q57" s="31">
        <v>1619721</v>
      </c>
      <c r="R57" s="31">
        <v>1619721</v>
      </c>
      <c r="S57" s="31">
        <v>37536</v>
      </c>
      <c r="T57" s="36">
        <f t="shared" ref="T57:T85" si="14">IF(($R57      =0),0,($S57      /$R57      ))</f>
        <v>2.3174361510408276E-2</v>
      </c>
      <c r="U57" s="36">
        <f t="shared" ref="U57:U85" si="15">IF(($P57      =0),0,(($J57      /$P57      )-1))</f>
        <v>1.4012148337595907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53883</v>
      </c>
      <c r="E58" s="32">
        <f>E57</f>
        <v>53883</v>
      </c>
      <c r="F58" s="32">
        <f>F57</f>
        <v>18274</v>
      </c>
      <c r="G58" s="37">
        <f t="shared" si="8"/>
        <v>0.33914221554107976</v>
      </c>
      <c r="H58" s="32">
        <f>H57</f>
        <v>19686</v>
      </c>
      <c r="I58" s="37">
        <f t="shared" si="9"/>
        <v>0.36534714102778243</v>
      </c>
      <c r="J58" s="32">
        <f>J57</f>
        <v>22533</v>
      </c>
      <c r="K58" s="37">
        <f t="shared" si="10"/>
        <v>0.41818384277044707</v>
      </c>
      <c r="L58" s="32">
        <f>L57</f>
        <v>0</v>
      </c>
      <c r="M58" s="37">
        <f t="shared" si="11"/>
        <v>0</v>
      </c>
      <c r="N58" s="32">
        <f t="shared" si="12"/>
        <v>60493</v>
      </c>
      <c r="O58" s="37">
        <f t="shared" si="13"/>
        <v>1.1226731993393093</v>
      </c>
      <c r="P58" s="32">
        <f>P57</f>
        <v>9384</v>
      </c>
      <c r="Q58" s="32">
        <f>Q57</f>
        <v>1619721</v>
      </c>
      <c r="R58" s="32">
        <f>R57</f>
        <v>1619721</v>
      </c>
      <c r="S58" s="32">
        <f>S57</f>
        <v>37536</v>
      </c>
      <c r="T58" s="37">
        <f t="shared" si="14"/>
        <v>2.3174361510408276E-2</v>
      </c>
      <c r="U58" s="37">
        <f t="shared" si="15"/>
        <v>1.4012148337595907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100000</v>
      </c>
      <c r="E60" s="31">
        <v>38154</v>
      </c>
      <c r="F60" s="31">
        <v>0</v>
      </c>
      <c r="G60" s="36">
        <f t="shared" si="8"/>
        <v>0</v>
      </c>
      <c r="H60" s="31">
        <v>-22257</v>
      </c>
      <c r="I60" s="36">
        <f t="shared" si="9"/>
        <v>-0.22256999999999999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-22257</v>
      </c>
      <c r="O60" s="36">
        <f t="shared" si="13"/>
        <v>-0.58334643811920117</v>
      </c>
      <c r="P60" s="31">
        <v>0</v>
      </c>
      <c r="Q60" s="31">
        <v>1272000</v>
      </c>
      <c r="R60" s="31">
        <v>1272000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100000</v>
      </c>
      <c r="E63" s="32">
        <f>SUM(E59:E62)</f>
        <v>38154</v>
      </c>
      <c r="F63" s="32">
        <f>SUM(F59:F62)</f>
        <v>0</v>
      </c>
      <c r="G63" s="37">
        <f t="shared" si="8"/>
        <v>0</v>
      </c>
      <c r="H63" s="32">
        <f>SUM(H59:H62)</f>
        <v>-22257</v>
      </c>
      <c r="I63" s="37">
        <f t="shared" si="9"/>
        <v>-0.22256999999999999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-22257</v>
      </c>
      <c r="O63" s="37">
        <f t="shared" si="13"/>
        <v>-0.58334643811920117</v>
      </c>
      <c r="P63" s="32">
        <f>SUM(P59:P62)</f>
        <v>0</v>
      </c>
      <c r="Q63" s="32">
        <f>SUM(Q59:Q62)</f>
        <v>1272000</v>
      </c>
      <c r="R63" s="32">
        <f>SUM(R59:R62)</f>
        <v>1272000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48546097</v>
      </c>
      <c r="E67" s="31">
        <v>48546097</v>
      </c>
      <c r="F67" s="31">
        <v>26309</v>
      </c>
      <c r="G67" s="36">
        <f t="shared" si="8"/>
        <v>5.4193852082485639E-4</v>
      </c>
      <c r="H67" s="31">
        <v>73320</v>
      </c>
      <c r="I67" s="36">
        <f t="shared" si="9"/>
        <v>1.5103170909908576E-3</v>
      </c>
      <c r="J67" s="31">
        <v>70722</v>
      </c>
      <c r="K67" s="36">
        <f t="shared" si="10"/>
        <v>1.4568009452953551E-3</v>
      </c>
      <c r="L67" s="31">
        <v>0</v>
      </c>
      <c r="M67" s="36">
        <f t="shared" si="11"/>
        <v>0</v>
      </c>
      <c r="N67" s="31">
        <f t="shared" si="12"/>
        <v>170351</v>
      </c>
      <c r="O67" s="36">
        <f t="shared" si="13"/>
        <v>3.5090565571110691E-3</v>
      </c>
      <c r="P67" s="31">
        <v>71166</v>
      </c>
      <c r="Q67" s="31">
        <v>27064103</v>
      </c>
      <c r="R67" s="31">
        <v>27064103</v>
      </c>
      <c r="S67" s="31">
        <v>175721</v>
      </c>
      <c r="T67" s="36">
        <f t="shared" si="14"/>
        <v>6.4927701464925699E-3</v>
      </c>
      <c r="U67" s="36">
        <f t="shared" si="15"/>
        <v>-6.2389343225697225E-3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48546097</v>
      </c>
      <c r="E70" s="32">
        <f>SUM(E64:E69)</f>
        <v>48546097</v>
      </c>
      <c r="F70" s="32">
        <f>SUM(F64:F69)</f>
        <v>26309</v>
      </c>
      <c r="G70" s="37">
        <f t="shared" si="8"/>
        <v>5.4193852082485639E-4</v>
      </c>
      <c r="H70" s="32">
        <f>SUM(H64:H69)</f>
        <v>73320</v>
      </c>
      <c r="I70" s="37">
        <f t="shared" si="9"/>
        <v>1.5103170909908576E-3</v>
      </c>
      <c r="J70" s="32">
        <f>SUM(J64:J69)</f>
        <v>70722</v>
      </c>
      <c r="K70" s="37">
        <f t="shared" si="10"/>
        <v>1.4568009452953551E-3</v>
      </c>
      <c r="L70" s="32">
        <f>SUM(L64:L69)</f>
        <v>0</v>
      </c>
      <c r="M70" s="37">
        <f t="shared" si="11"/>
        <v>0</v>
      </c>
      <c r="N70" s="32">
        <f t="shared" si="12"/>
        <v>170351</v>
      </c>
      <c r="O70" s="37">
        <f t="shared" si="13"/>
        <v>3.5090565571110691E-3</v>
      </c>
      <c r="P70" s="32">
        <f>SUM(P64:P69)</f>
        <v>71166</v>
      </c>
      <c r="Q70" s="32">
        <f>SUM(Q64:Q69)</f>
        <v>27064103</v>
      </c>
      <c r="R70" s="32">
        <f>SUM(R64:R69)</f>
        <v>27064103</v>
      </c>
      <c r="S70" s="32">
        <f>SUM(S64:S69)</f>
        <v>175721</v>
      </c>
      <c r="T70" s="37">
        <f t="shared" si="14"/>
        <v>6.4927701464925699E-3</v>
      </c>
      <c r="U70" s="37">
        <f t="shared" si="15"/>
        <v>-6.2389343225697225E-3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936483</v>
      </c>
      <c r="E72" s="31">
        <v>931497</v>
      </c>
      <c r="F72" s="31">
        <v>232875</v>
      </c>
      <c r="G72" s="36">
        <f t="shared" si="8"/>
        <v>0.24866975695234189</v>
      </c>
      <c r="H72" s="31">
        <v>232875</v>
      </c>
      <c r="I72" s="36">
        <f t="shared" si="9"/>
        <v>0.24866975695234189</v>
      </c>
      <c r="J72" s="31">
        <v>232875</v>
      </c>
      <c r="K72" s="36">
        <f t="shared" si="10"/>
        <v>0.25000080515557216</v>
      </c>
      <c r="L72" s="31">
        <v>0</v>
      </c>
      <c r="M72" s="36">
        <f t="shared" si="11"/>
        <v>0</v>
      </c>
      <c r="N72" s="31">
        <f t="shared" si="12"/>
        <v>698625</v>
      </c>
      <c r="O72" s="36">
        <f t="shared" si="13"/>
        <v>0.75000241546671653</v>
      </c>
      <c r="P72" s="31">
        <v>295892</v>
      </c>
      <c r="Q72" s="31">
        <v>892279</v>
      </c>
      <c r="R72" s="31">
        <v>892279</v>
      </c>
      <c r="S72" s="31">
        <v>667512</v>
      </c>
      <c r="T72" s="36">
        <f t="shared" si="14"/>
        <v>0.74809784831874337</v>
      </c>
      <c r="U72" s="36">
        <f t="shared" si="15"/>
        <v>-0.21297297662660697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936483</v>
      </c>
      <c r="E78" s="32">
        <f>SUM(E71:E77)</f>
        <v>931497</v>
      </c>
      <c r="F78" s="32">
        <f>SUM(F71:F77)</f>
        <v>232875</v>
      </c>
      <c r="G78" s="37">
        <f t="shared" si="8"/>
        <v>0.24866975695234189</v>
      </c>
      <c r="H78" s="32">
        <f>SUM(H71:H77)</f>
        <v>232875</v>
      </c>
      <c r="I78" s="37">
        <f t="shared" si="9"/>
        <v>0.24866975695234189</v>
      </c>
      <c r="J78" s="32">
        <f>SUM(J71:J77)</f>
        <v>232875</v>
      </c>
      <c r="K78" s="37">
        <f t="shared" si="10"/>
        <v>0.25000080515557216</v>
      </c>
      <c r="L78" s="32">
        <f>SUM(L71:L77)</f>
        <v>0</v>
      </c>
      <c r="M78" s="37">
        <f t="shared" si="11"/>
        <v>0</v>
      </c>
      <c r="N78" s="32">
        <f t="shared" si="12"/>
        <v>698625</v>
      </c>
      <c r="O78" s="37">
        <f t="shared" si="13"/>
        <v>0.75000241546671653</v>
      </c>
      <c r="P78" s="32">
        <f>SUM(P71:P77)</f>
        <v>295892</v>
      </c>
      <c r="Q78" s="32">
        <f>SUM(Q71:Q77)</f>
        <v>892279</v>
      </c>
      <c r="R78" s="32">
        <f>SUM(R71:R77)</f>
        <v>892279</v>
      </c>
      <c r="S78" s="32">
        <f>SUM(S71:S77)</f>
        <v>667512</v>
      </c>
      <c r="T78" s="37">
        <f t="shared" si="14"/>
        <v>0.74809784831874337</v>
      </c>
      <c r="U78" s="37">
        <f t="shared" si="15"/>
        <v>-0.21297297662660697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49636463</v>
      </c>
      <c r="E85" s="32">
        <f>SUM(E57,E59:E62,E64:E69,E71:E77,E79:E83)</f>
        <v>49569631</v>
      </c>
      <c r="F85" s="32">
        <f>SUM(F57,F59:F62,F64:F69,F71:F77,F79:F83)</f>
        <v>277458</v>
      </c>
      <c r="G85" s="37">
        <f t="shared" si="8"/>
        <v>5.5898019969714604E-3</v>
      </c>
      <c r="H85" s="32">
        <f>SUM(H57,H59:H62,H64:H69,H71:H77,H79:H83)</f>
        <v>303624</v>
      </c>
      <c r="I85" s="37">
        <f t="shared" si="9"/>
        <v>6.1169547878542436E-3</v>
      </c>
      <c r="J85" s="32">
        <f>SUM(J57,J59:J62,J64:J69,J71:J77,J79:J83)</f>
        <v>326130</v>
      </c>
      <c r="K85" s="37">
        <f t="shared" si="10"/>
        <v>6.5792299321332454E-3</v>
      </c>
      <c r="L85" s="32">
        <f>SUM(L57,L59:L62,L64:L69,L71:L77,L79:L83)</f>
        <v>0</v>
      </c>
      <c r="M85" s="37">
        <f t="shared" si="11"/>
        <v>0</v>
      </c>
      <c r="N85" s="32">
        <f t="shared" si="12"/>
        <v>907212</v>
      </c>
      <c r="O85" s="37">
        <f t="shared" si="13"/>
        <v>1.8301770291572272E-2</v>
      </c>
      <c r="P85" s="32">
        <f>SUM(P57,P59:P62,P64:P69,P71:P77,P79:P83)</f>
        <v>376442</v>
      </c>
      <c r="Q85" s="32">
        <f>SUM(Q57,Q59:Q62,Q64:Q69,Q71:Q77,Q79:Q83)</f>
        <v>30848103</v>
      </c>
      <c r="R85" s="32">
        <f>SUM(R57,R59:R62,R64:R69,R71:R77,R79:R83)</f>
        <v>30848103</v>
      </c>
      <c r="S85" s="32">
        <f>SUM(S57,S59:S62,S64:S69,S71:S77,S79:S83)</f>
        <v>880769</v>
      </c>
      <c r="T85" s="37">
        <f t="shared" si="14"/>
        <v>2.8551804303817322E-2</v>
      </c>
      <c r="U85" s="37">
        <f t="shared" si="15"/>
        <v>-0.13365139915312318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386907215</v>
      </c>
      <c r="E88" s="31">
        <v>382457215</v>
      </c>
      <c r="F88" s="31">
        <v>106123631</v>
      </c>
      <c r="G88" s="36">
        <f t="shared" ref="G88:G99" si="16">IF(($D88      =0),0,($F88      /$D88      ))</f>
        <v>0.2742870302896781</v>
      </c>
      <c r="H88" s="31">
        <v>93207790</v>
      </c>
      <c r="I88" s="36">
        <f t="shared" ref="I88:I99" si="17">IF(($D88      =0),0,($H88      /$D88      ))</f>
        <v>0.24090476058969332</v>
      </c>
      <c r="J88" s="31">
        <v>92826175</v>
      </c>
      <c r="K88" s="36">
        <f t="shared" ref="K88:K99" si="18">IF(($E88      =0),0,($J88      /$E88      ))</f>
        <v>0.24270995907346132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292157596</v>
      </c>
      <c r="O88" s="36">
        <f t="shared" ref="O88:O99" si="21">IF(($E88      =0),0,($N88      /$E88      ))</f>
        <v>0.76389615502481756</v>
      </c>
      <c r="P88" s="31">
        <v>89820226</v>
      </c>
      <c r="Q88" s="31">
        <v>364200559</v>
      </c>
      <c r="R88" s="31">
        <v>386850442</v>
      </c>
      <c r="S88" s="31">
        <v>296050834</v>
      </c>
      <c r="T88" s="36">
        <f t="shared" ref="T88:T99" si="22">IF(($R88      =0),0,($S88      /$R88      ))</f>
        <v>0.76528498318220872</v>
      </c>
      <c r="U88" s="36">
        <f t="shared" ref="U88:U99" si="23">IF(($P88      =0),0,(($J88      /$P88      )-1))</f>
        <v>3.346628185950018E-2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1005562000</v>
      </c>
      <c r="E89" s="31">
        <v>1011346000</v>
      </c>
      <c r="F89" s="31">
        <v>225011877</v>
      </c>
      <c r="G89" s="36">
        <f t="shared" si="16"/>
        <v>0.22376728336989662</v>
      </c>
      <c r="H89" s="31">
        <v>225235118</v>
      </c>
      <c r="I89" s="36">
        <f t="shared" si="17"/>
        <v>0.22398928957140385</v>
      </c>
      <c r="J89" s="31">
        <v>225069868</v>
      </c>
      <c r="K89" s="36">
        <f t="shared" si="18"/>
        <v>0.22254487386117114</v>
      </c>
      <c r="L89" s="31">
        <v>0</v>
      </c>
      <c r="M89" s="36">
        <f t="shared" si="19"/>
        <v>0</v>
      </c>
      <c r="N89" s="31">
        <f t="shared" si="20"/>
        <v>675316863</v>
      </c>
      <c r="O89" s="36">
        <f t="shared" si="21"/>
        <v>0.66774067727563069</v>
      </c>
      <c r="P89" s="31">
        <v>245434017</v>
      </c>
      <c r="Q89" s="31">
        <v>961342000</v>
      </c>
      <c r="R89" s="31">
        <v>961342000</v>
      </c>
      <c r="S89" s="31">
        <v>672237251</v>
      </c>
      <c r="T89" s="36">
        <f t="shared" si="22"/>
        <v>0.69926961580790192</v>
      </c>
      <c r="U89" s="36">
        <f t="shared" si="23"/>
        <v>-8.2971990797836348E-2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335222580</v>
      </c>
      <c r="E90" s="31">
        <v>328326349</v>
      </c>
      <c r="F90" s="31">
        <v>84987608</v>
      </c>
      <c r="G90" s="36">
        <f t="shared" si="16"/>
        <v>0.25352590508670386</v>
      </c>
      <c r="H90" s="31">
        <v>-529048698</v>
      </c>
      <c r="I90" s="36">
        <f t="shared" si="17"/>
        <v>-1.5782012595929547</v>
      </c>
      <c r="J90" s="31">
        <v>-88782741</v>
      </c>
      <c r="K90" s="36">
        <f t="shared" si="18"/>
        <v>-0.27041003949396702</v>
      </c>
      <c r="L90" s="31">
        <v>0</v>
      </c>
      <c r="M90" s="36">
        <f t="shared" si="19"/>
        <v>0</v>
      </c>
      <c r="N90" s="31">
        <f t="shared" si="20"/>
        <v>-532843831</v>
      </c>
      <c r="O90" s="36">
        <f t="shared" si="21"/>
        <v>-1.6229091348376672</v>
      </c>
      <c r="P90" s="31">
        <v>108169618</v>
      </c>
      <c r="Q90" s="31">
        <v>324056719</v>
      </c>
      <c r="R90" s="31">
        <v>295089636</v>
      </c>
      <c r="S90" s="31">
        <v>264298588</v>
      </c>
      <c r="T90" s="36">
        <f t="shared" si="22"/>
        <v>0.89565527133592726</v>
      </c>
      <c r="U90" s="36">
        <f t="shared" si="23"/>
        <v>-1.8207733617030986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1727691795</v>
      </c>
      <c r="E91" s="32">
        <f>SUM(E88:E90)</f>
        <v>1722129564</v>
      </c>
      <c r="F91" s="32">
        <f>SUM(F88:F90)</f>
        <v>416123116</v>
      </c>
      <c r="G91" s="37">
        <f t="shared" si="16"/>
        <v>0.24085494716376771</v>
      </c>
      <c r="H91" s="32">
        <f>SUM(H88:H90)</f>
        <v>-210605790</v>
      </c>
      <c r="I91" s="37">
        <f t="shared" si="17"/>
        <v>-0.12190009271879421</v>
      </c>
      <c r="J91" s="32">
        <f>SUM(J88:J90)</f>
        <v>229113302</v>
      </c>
      <c r="K91" s="37">
        <f t="shared" si="18"/>
        <v>0.13304068798856067</v>
      </c>
      <c r="L91" s="32">
        <f>SUM(L88:L90)</f>
        <v>0</v>
      </c>
      <c r="M91" s="37">
        <f t="shared" si="19"/>
        <v>0</v>
      </c>
      <c r="N91" s="32">
        <f t="shared" si="20"/>
        <v>434630628</v>
      </c>
      <c r="O91" s="37">
        <f t="shared" si="21"/>
        <v>0.25237974951807979</v>
      </c>
      <c r="P91" s="32">
        <f>SUM(P88:P90)</f>
        <v>443423861</v>
      </c>
      <c r="Q91" s="32">
        <f>SUM(Q88:Q90)</f>
        <v>1649599278</v>
      </c>
      <c r="R91" s="32">
        <f>SUM(R88:R90)</f>
        <v>1643282078</v>
      </c>
      <c r="S91" s="32">
        <f>SUM(S88:S90)</f>
        <v>1232586673</v>
      </c>
      <c r="T91" s="37">
        <f t="shared" si="22"/>
        <v>0.75007613695887942</v>
      </c>
      <c r="U91" s="37">
        <f t="shared" si="23"/>
        <v>-0.48330858541687727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0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0</v>
      </c>
      <c r="O92" s="36">
        <f t="shared" si="21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22"/>
        <v>0</v>
      </c>
      <c r="U92" s="36">
        <f t="shared" si="23"/>
        <v>0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6"/>
        <v>0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0</v>
      </c>
      <c r="O94" s="36">
        <f t="shared" si="21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22"/>
        <v>0</v>
      </c>
      <c r="U94" s="36">
        <f t="shared" si="23"/>
        <v>0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4557422</v>
      </c>
      <c r="E95" s="31">
        <v>2366747</v>
      </c>
      <c r="F95" s="31">
        <v>0</v>
      </c>
      <c r="G95" s="36">
        <f t="shared" si="16"/>
        <v>0</v>
      </c>
      <c r="H95" s="31">
        <v>642630</v>
      </c>
      <c r="I95" s="36">
        <f t="shared" si="17"/>
        <v>0.14100735020807817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642630</v>
      </c>
      <c r="O95" s="36">
        <f t="shared" si="21"/>
        <v>0.27152458627812776</v>
      </c>
      <c r="P95" s="31">
        <v>0</v>
      </c>
      <c r="Q95" s="31">
        <v>4076610</v>
      </c>
      <c r="R95" s="31">
        <v>4218299</v>
      </c>
      <c r="S95" s="31">
        <v>1260783</v>
      </c>
      <c r="T95" s="36">
        <f t="shared" si="22"/>
        <v>0.29888421849660252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4557422</v>
      </c>
      <c r="E96" s="32">
        <f>SUM(E92:E95)</f>
        <v>2366747</v>
      </c>
      <c r="F96" s="32">
        <f>SUM(F92:F95)</f>
        <v>0</v>
      </c>
      <c r="G96" s="37">
        <f t="shared" si="16"/>
        <v>0</v>
      </c>
      <c r="H96" s="32">
        <f>SUM(H92:H95)</f>
        <v>642630</v>
      </c>
      <c r="I96" s="37">
        <f t="shared" si="17"/>
        <v>0.14100735020807817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642630</v>
      </c>
      <c r="O96" s="37">
        <f t="shared" si="21"/>
        <v>0.27152458627812776</v>
      </c>
      <c r="P96" s="32">
        <f>SUM(P92:P95)</f>
        <v>0</v>
      </c>
      <c r="Q96" s="32">
        <f>SUM(Q92:Q95)</f>
        <v>4076610</v>
      </c>
      <c r="R96" s="32">
        <f>SUM(R92:R95)</f>
        <v>4218299</v>
      </c>
      <c r="S96" s="32">
        <f>SUM(S92:S95)</f>
        <v>1260783</v>
      </c>
      <c r="T96" s="37">
        <f t="shared" si="22"/>
        <v>0.29888421849660252</v>
      </c>
      <c r="U96" s="37">
        <f t="shared" si="23"/>
        <v>0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297055</v>
      </c>
      <c r="Q97" s="31">
        <v>0</v>
      </c>
      <c r="R97" s="31">
        <v>0</v>
      </c>
      <c r="S97" s="31">
        <v>297055</v>
      </c>
      <c r="T97" s="36">
        <f t="shared" si="22"/>
        <v>0</v>
      </c>
      <c r="U97" s="36">
        <f t="shared" si="23"/>
        <v>-1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30634188</v>
      </c>
      <c r="E99" s="31">
        <v>30634188</v>
      </c>
      <c r="F99" s="31">
        <v>6688746</v>
      </c>
      <c r="G99" s="36">
        <f t="shared" si="16"/>
        <v>0.21834252633038617</v>
      </c>
      <c r="H99" s="31">
        <v>4792143</v>
      </c>
      <c r="I99" s="36">
        <f t="shared" si="17"/>
        <v>0.15643120685947348</v>
      </c>
      <c r="J99" s="31">
        <v>8322286</v>
      </c>
      <c r="K99" s="36">
        <f t="shared" si="18"/>
        <v>0.27166660986738084</v>
      </c>
      <c r="L99" s="31">
        <v>0</v>
      </c>
      <c r="M99" s="36">
        <f t="shared" si="19"/>
        <v>0</v>
      </c>
      <c r="N99" s="31">
        <f t="shared" si="20"/>
        <v>19803175</v>
      </c>
      <c r="O99" s="36">
        <f t="shared" si="21"/>
        <v>0.64644034305724052</v>
      </c>
      <c r="P99" s="31">
        <v>5822839</v>
      </c>
      <c r="Q99" s="31">
        <v>27500000</v>
      </c>
      <c r="R99" s="31">
        <v>27849262</v>
      </c>
      <c r="S99" s="31">
        <v>19747470</v>
      </c>
      <c r="T99" s="36">
        <f t="shared" si="22"/>
        <v>0.70908414018296073</v>
      </c>
      <c r="U99" s="36">
        <f t="shared" si="23"/>
        <v>0.4292488595339834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30634188</v>
      </c>
      <c r="E101" s="32">
        <f>SUM(E97:E100)</f>
        <v>30634188</v>
      </c>
      <c r="F101" s="32">
        <f>SUM(F97:F100)</f>
        <v>6688746</v>
      </c>
      <c r="G101" s="37">
        <f>IF(($D101     =0),0,($F101     /$D101     ))</f>
        <v>0.21834252633038617</v>
      </c>
      <c r="H101" s="32">
        <f>SUM(H97:H100)</f>
        <v>4792143</v>
      </c>
      <c r="I101" s="37">
        <f>IF(($D101     =0),0,($H101     /$D101     ))</f>
        <v>0.15643120685947348</v>
      </c>
      <c r="J101" s="32">
        <f>SUM(J97:J100)</f>
        <v>8322286</v>
      </c>
      <c r="K101" s="37">
        <f>IF(($E101     =0),0,($J101     /$E101     ))</f>
        <v>0.27166660986738084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19803175</v>
      </c>
      <c r="O101" s="37">
        <f>IF(($E101     =0),0,($N101     /$E101     ))</f>
        <v>0.64644034305724052</v>
      </c>
      <c r="P101" s="32">
        <f>SUM(P97:P100)</f>
        <v>6119894</v>
      </c>
      <c r="Q101" s="32">
        <f>SUM(Q97:Q100)</f>
        <v>27500000</v>
      </c>
      <c r="R101" s="32">
        <f>SUM(R97:R100)</f>
        <v>27849262</v>
      </c>
      <c r="S101" s="32">
        <f>SUM(S97:S100)</f>
        <v>20044525</v>
      </c>
      <c r="T101" s="37">
        <f>IF(($R101     =0),0,($S101     /$R101     ))</f>
        <v>0.71975067059227638</v>
      </c>
      <c r="U101" s="37">
        <f>IF(($P101     =0),0,(($J101     /$P101     )-1))</f>
        <v>0.35987420697155859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1762883405</v>
      </c>
      <c r="E102" s="32">
        <f>SUM(E88:E90,E92:E95,E97:E100)</f>
        <v>1755130499</v>
      </c>
      <c r="F102" s="32">
        <f>SUM(F88:F90,F92:F95,F97:F100)</f>
        <v>422811862</v>
      </c>
      <c r="G102" s="37">
        <f>IF(($D102     =0),0,($F102     /$D102     ))</f>
        <v>0.23984108126538295</v>
      </c>
      <c r="H102" s="32">
        <f>SUM(H88:H90,H92:H95,H97:H100)</f>
        <v>-205171017</v>
      </c>
      <c r="I102" s="37">
        <f>IF(($D102     =0),0,($H102     /$D102     ))</f>
        <v>-0.11638377014502556</v>
      </c>
      <c r="J102" s="32">
        <f>SUM(J88:J90,J92:J95,J97:J100)</f>
        <v>237435588</v>
      </c>
      <c r="K102" s="37">
        <f>IF(($E102     =0),0,($J102     /$E102     ))</f>
        <v>0.13528087406337072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455076433</v>
      </c>
      <c r="O102" s="37">
        <f>IF(($E102     =0),0,($N102     /$E102     ))</f>
        <v>0.25928353091652362</v>
      </c>
      <c r="P102" s="32">
        <f>SUM(P88:P90,P92:P95,P97:P100)</f>
        <v>449543755</v>
      </c>
      <c r="Q102" s="32">
        <f>SUM(Q88:Q90,Q92:Q95,Q97:Q100)</f>
        <v>1681175888</v>
      </c>
      <c r="R102" s="32">
        <f>SUM(R88:R90,R92:R95,R97:R100)</f>
        <v>1675349639</v>
      </c>
      <c r="S102" s="32">
        <f>SUM(S88:S90,S92:S95,S97:S100)</f>
        <v>1253891981</v>
      </c>
      <c r="T102" s="37">
        <f>IF(($R102     =0),0,($S102     /$R102     ))</f>
        <v>0.74843599915563652</v>
      </c>
      <c r="U102" s="37">
        <f>IF(($P102     =0),0,(($J102     /$P102     )-1))</f>
        <v>-0.47182986003220084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183202940</v>
      </c>
      <c r="E105" s="31">
        <v>183210140</v>
      </c>
      <c r="F105" s="31">
        <v>44590940</v>
      </c>
      <c r="G105" s="36">
        <f t="shared" ref="G105:G136" si="24">IF(($D105     =0),0,($F105     /$D105     ))</f>
        <v>0.24339642147664226</v>
      </c>
      <c r="H105" s="31">
        <v>42426932</v>
      </c>
      <c r="I105" s="36">
        <f t="shared" ref="I105:I136" si="25">IF(($D105     =0),0,($H105     /$D105     ))</f>
        <v>0.23158434029497563</v>
      </c>
      <c r="J105" s="31">
        <v>47710561</v>
      </c>
      <c r="K105" s="36">
        <f t="shared" ref="K105:K136" si="26">IF(($E105     =0),0,($J105     /$E105     ))</f>
        <v>0.26041441265205079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134728433</v>
      </c>
      <c r="O105" s="36">
        <f t="shared" ref="O105:O136" si="29">IF(($E105     =0),0,($N105     /$E105     ))</f>
        <v>0.7353765080906548</v>
      </c>
      <c r="P105" s="31">
        <v>44573929</v>
      </c>
      <c r="Q105" s="31">
        <v>173912140</v>
      </c>
      <c r="R105" s="31">
        <v>173912140</v>
      </c>
      <c r="S105" s="31">
        <v>131452178</v>
      </c>
      <c r="T105" s="36">
        <f t="shared" ref="T105:T136" si="30">IF(($R105     =0),0,($S105     /$R105     ))</f>
        <v>0.7558539501612711</v>
      </c>
      <c r="U105" s="36">
        <f t="shared" ref="U105:U136" si="31">IF(($P105     =0),0,(($J105     /$P105     )-1))</f>
        <v>7.0369206178795718E-2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183202940</v>
      </c>
      <c r="E106" s="32">
        <f>E105</f>
        <v>183210140</v>
      </c>
      <c r="F106" s="32">
        <f>F105</f>
        <v>44590940</v>
      </c>
      <c r="G106" s="37">
        <f t="shared" si="24"/>
        <v>0.24339642147664226</v>
      </c>
      <c r="H106" s="32">
        <f>H105</f>
        <v>42426932</v>
      </c>
      <c r="I106" s="37">
        <f t="shared" si="25"/>
        <v>0.23158434029497563</v>
      </c>
      <c r="J106" s="32">
        <f>J105</f>
        <v>47710561</v>
      </c>
      <c r="K106" s="37">
        <f t="shared" si="26"/>
        <v>0.26041441265205079</v>
      </c>
      <c r="L106" s="32">
        <f>L105</f>
        <v>0</v>
      </c>
      <c r="M106" s="37">
        <f t="shared" si="27"/>
        <v>0</v>
      </c>
      <c r="N106" s="32">
        <f t="shared" si="28"/>
        <v>134728433</v>
      </c>
      <c r="O106" s="37">
        <f t="shared" si="29"/>
        <v>0.7353765080906548</v>
      </c>
      <c r="P106" s="32">
        <f>P105</f>
        <v>44573929</v>
      </c>
      <c r="Q106" s="32">
        <f>Q105</f>
        <v>173912140</v>
      </c>
      <c r="R106" s="32">
        <f>R105</f>
        <v>173912140</v>
      </c>
      <c r="S106" s="32">
        <f>S105</f>
        <v>131452178</v>
      </c>
      <c r="T106" s="37">
        <f t="shared" si="30"/>
        <v>0.7558539501612711</v>
      </c>
      <c r="U106" s="37">
        <f t="shared" si="31"/>
        <v>7.0369206178795718E-2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1276741</v>
      </c>
      <c r="E110" s="31">
        <v>876897</v>
      </c>
      <c r="F110" s="31">
        <v>208439</v>
      </c>
      <c r="G110" s="36">
        <f t="shared" si="24"/>
        <v>0.16325864055434891</v>
      </c>
      <c r="H110" s="31">
        <v>209868</v>
      </c>
      <c r="I110" s="36">
        <f t="shared" si="25"/>
        <v>0.16437789653500592</v>
      </c>
      <c r="J110" s="31">
        <v>3294970</v>
      </c>
      <c r="K110" s="36">
        <f t="shared" si="26"/>
        <v>3.7575336670099224</v>
      </c>
      <c r="L110" s="31">
        <v>0</v>
      </c>
      <c r="M110" s="36">
        <f t="shared" si="27"/>
        <v>0</v>
      </c>
      <c r="N110" s="31">
        <f t="shared" si="28"/>
        <v>3713277</v>
      </c>
      <c r="O110" s="36">
        <f t="shared" si="29"/>
        <v>4.2345646067896228</v>
      </c>
      <c r="P110" s="31">
        <v>1387315</v>
      </c>
      <c r="Q110" s="31">
        <v>632081</v>
      </c>
      <c r="R110" s="31">
        <v>2472564</v>
      </c>
      <c r="S110" s="31">
        <v>1687514</v>
      </c>
      <c r="T110" s="36">
        <f t="shared" si="30"/>
        <v>0.68249557948752793</v>
      </c>
      <c r="U110" s="36">
        <f t="shared" si="31"/>
        <v>1.3750698291303705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1276741</v>
      </c>
      <c r="E112" s="32">
        <f>SUM(E107:E111)</f>
        <v>876897</v>
      </c>
      <c r="F112" s="32">
        <f>SUM(F107:F111)</f>
        <v>208439</v>
      </c>
      <c r="G112" s="37">
        <f t="shared" si="24"/>
        <v>0.16325864055434891</v>
      </c>
      <c r="H112" s="32">
        <f>SUM(H107:H111)</f>
        <v>209868</v>
      </c>
      <c r="I112" s="37">
        <f t="shared" si="25"/>
        <v>0.16437789653500592</v>
      </c>
      <c r="J112" s="32">
        <f>SUM(J107:J111)</f>
        <v>3294970</v>
      </c>
      <c r="K112" s="37">
        <f t="shared" si="26"/>
        <v>3.7575336670099224</v>
      </c>
      <c r="L112" s="32">
        <f>SUM(L107:L111)</f>
        <v>0</v>
      </c>
      <c r="M112" s="37">
        <f t="shared" si="27"/>
        <v>0</v>
      </c>
      <c r="N112" s="32">
        <f t="shared" si="28"/>
        <v>3713277</v>
      </c>
      <c r="O112" s="37">
        <f t="shared" si="29"/>
        <v>4.2345646067896228</v>
      </c>
      <c r="P112" s="32">
        <f>SUM(P107:P111)</f>
        <v>1387315</v>
      </c>
      <c r="Q112" s="32">
        <f>SUM(Q107:Q111)</f>
        <v>632081</v>
      </c>
      <c r="R112" s="32">
        <f>SUM(R107:R111)</f>
        <v>2472564</v>
      </c>
      <c r="S112" s="32">
        <f>SUM(S107:S111)</f>
        <v>1687514</v>
      </c>
      <c r="T112" s="37">
        <f t="shared" si="30"/>
        <v>0.68249557948752793</v>
      </c>
      <c r="U112" s="37">
        <f t="shared" si="31"/>
        <v>1.3750698291303705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50168</v>
      </c>
      <c r="E114" s="31">
        <v>38629</v>
      </c>
      <c r="F114" s="31">
        <v>4122</v>
      </c>
      <c r="G114" s="36">
        <f t="shared" si="24"/>
        <v>8.2163929197895072E-2</v>
      </c>
      <c r="H114" s="31">
        <v>6774</v>
      </c>
      <c r="I114" s="36">
        <f t="shared" si="25"/>
        <v>0.13502631159304737</v>
      </c>
      <c r="J114" s="31">
        <v>11731</v>
      </c>
      <c r="K114" s="36">
        <f t="shared" si="26"/>
        <v>0.30368376090501953</v>
      </c>
      <c r="L114" s="31">
        <v>0</v>
      </c>
      <c r="M114" s="36">
        <f t="shared" si="27"/>
        <v>0</v>
      </c>
      <c r="N114" s="31">
        <f t="shared" si="28"/>
        <v>22627</v>
      </c>
      <c r="O114" s="36">
        <f t="shared" si="29"/>
        <v>0.5857516373708872</v>
      </c>
      <c r="P114" s="31">
        <v>14203</v>
      </c>
      <c r="Q114" s="31">
        <v>31182</v>
      </c>
      <c r="R114" s="31">
        <v>48100</v>
      </c>
      <c r="S114" s="31">
        <v>33906</v>
      </c>
      <c r="T114" s="36">
        <f t="shared" si="30"/>
        <v>0.70490644490644494</v>
      </c>
      <c r="U114" s="36">
        <f t="shared" si="31"/>
        <v>-0.17404773639371962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63653</v>
      </c>
      <c r="E115" s="31">
        <v>63653</v>
      </c>
      <c r="F115" s="31">
        <v>5795</v>
      </c>
      <c r="G115" s="36">
        <f t="shared" si="24"/>
        <v>9.1040485130315929E-2</v>
      </c>
      <c r="H115" s="31">
        <v>25309</v>
      </c>
      <c r="I115" s="36">
        <f t="shared" si="25"/>
        <v>0.39760891081331595</v>
      </c>
      <c r="J115" s="31">
        <v>353853</v>
      </c>
      <c r="K115" s="36">
        <f t="shared" si="26"/>
        <v>5.5590938368969258</v>
      </c>
      <c r="L115" s="31">
        <v>0</v>
      </c>
      <c r="M115" s="36">
        <f t="shared" si="27"/>
        <v>0</v>
      </c>
      <c r="N115" s="31">
        <f t="shared" si="28"/>
        <v>384957</v>
      </c>
      <c r="O115" s="36">
        <f t="shared" si="29"/>
        <v>6.0477432328405571</v>
      </c>
      <c r="P115" s="31">
        <v>7167</v>
      </c>
      <c r="Q115" s="31">
        <v>60970</v>
      </c>
      <c r="R115" s="31">
        <v>62359</v>
      </c>
      <c r="S115" s="31">
        <v>69527</v>
      </c>
      <c r="T115" s="36">
        <f t="shared" si="30"/>
        <v>1.1149473211565291</v>
      </c>
      <c r="U115" s="36">
        <f t="shared" si="31"/>
        <v>48.372540812055256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250000</v>
      </c>
      <c r="E116" s="31">
        <v>150000</v>
      </c>
      <c r="F116" s="31">
        <v>46982</v>
      </c>
      <c r="G116" s="36">
        <f t="shared" si="24"/>
        <v>0.18792800000000001</v>
      </c>
      <c r="H116" s="31">
        <v>23524</v>
      </c>
      <c r="I116" s="36">
        <f t="shared" si="25"/>
        <v>9.4095999999999999E-2</v>
      </c>
      <c r="J116" s="31">
        <v>33474</v>
      </c>
      <c r="K116" s="36">
        <f t="shared" si="26"/>
        <v>0.22316</v>
      </c>
      <c r="L116" s="31">
        <v>0</v>
      </c>
      <c r="M116" s="36">
        <f t="shared" si="27"/>
        <v>0</v>
      </c>
      <c r="N116" s="31">
        <f t="shared" si="28"/>
        <v>103980</v>
      </c>
      <c r="O116" s="36">
        <f t="shared" si="29"/>
        <v>0.69320000000000004</v>
      </c>
      <c r="P116" s="31">
        <v>19040</v>
      </c>
      <c r="Q116" s="31">
        <v>0</v>
      </c>
      <c r="R116" s="31">
        <v>0</v>
      </c>
      <c r="S116" s="31">
        <v>19040</v>
      </c>
      <c r="T116" s="36">
        <f t="shared" si="30"/>
        <v>0</v>
      </c>
      <c r="U116" s="36">
        <f t="shared" si="31"/>
        <v>0.75808823529411762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56039039</v>
      </c>
      <c r="E117" s="31">
        <v>60825319</v>
      </c>
      <c r="F117" s="31">
        <v>10346011</v>
      </c>
      <c r="G117" s="36">
        <f t="shared" si="24"/>
        <v>0.18462149217084184</v>
      </c>
      <c r="H117" s="31">
        <v>11540769</v>
      </c>
      <c r="I117" s="36">
        <f t="shared" si="25"/>
        <v>0.20594159368079099</v>
      </c>
      <c r="J117" s="31">
        <v>3212206</v>
      </c>
      <c r="K117" s="36">
        <f t="shared" si="26"/>
        <v>5.2810343666261743E-2</v>
      </c>
      <c r="L117" s="31">
        <v>0</v>
      </c>
      <c r="M117" s="36">
        <f t="shared" si="27"/>
        <v>0</v>
      </c>
      <c r="N117" s="31">
        <f t="shared" si="28"/>
        <v>25098986</v>
      </c>
      <c r="O117" s="36">
        <f t="shared" si="29"/>
        <v>0.41264043350105573</v>
      </c>
      <c r="P117" s="31">
        <v>10445963</v>
      </c>
      <c r="Q117" s="31">
        <v>122872642</v>
      </c>
      <c r="R117" s="31">
        <v>123791923</v>
      </c>
      <c r="S117" s="31">
        <v>30936137</v>
      </c>
      <c r="T117" s="36">
        <f t="shared" si="30"/>
        <v>0.24990432534116139</v>
      </c>
      <c r="U117" s="36">
        <f t="shared" si="31"/>
        <v>-0.69249307124675819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8668876</v>
      </c>
      <c r="E118" s="31">
        <v>6953876</v>
      </c>
      <c r="F118" s="31">
        <v>1186998</v>
      </c>
      <c r="G118" s="36">
        <f t="shared" si="24"/>
        <v>0.13692640199259973</v>
      </c>
      <c r="H118" s="31">
        <v>1319916</v>
      </c>
      <c r="I118" s="36">
        <f t="shared" si="25"/>
        <v>0.15225918561991197</v>
      </c>
      <c r="J118" s="31">
        <v>2517523</v>
      </c>
      <c r="K118" s="36">
        <f t="shared" si="26"/>
        <v>0.36203162092622876</v>
      </c>
      <c r="L118" s="31">
        <v>0</v>
      </c>
      <c r="M118" s="36">
        <f t="shared" si="27"/>
        <v>0</v>
      </c>
      <c r="N118" s="31">
        <f t="shared" si="28"/>
        <v>5024437</v>
      </c>
      <c r="O118" s="36">
        <f t="shared" si="29"/>
        <v>0.7225376178695162</v>
      </c>
      <c r="P118" s="31">
        <v>1883155</v>
      </c>
      <c r="Q118" s="31">
        <v>8350855</v>
      </c>
      <c r="R118" s="31">
        <v>7403522</v>
      </c>
      <c r="S118" s="31">
        <v>5415061</v>
      </c>
      <c r="T118" s="36">
        <f t="shared" si="30"/>
        <v>0.73141688509874081</v>
      </c>
      <c r="U118" s="36">
        <f t="shared" si="31"/>
        <v>0.3368644641572256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65071736</v>
      </c>
      <c r="E121" s="32">
        <f>SUM(E113:E120)</f>
        <v>68031477</v>
      </c>
      <c r="F121" s="32">
        <f>SUM(F113:F120)</f>
        <v>11589908</v>
      </c>
      <c r="G121" s="37">
        <f t="shared" si="24"/>
        <v>0.17810970956729968</v>
      </c>
      <c r="H121" s="32">
        <f>SUM(H113:H120)</f>
        <v>12916292</v>
      </c>
      <c r="I121" s="37">
        <f t="shared" si="25"/>
        <v>0.19849312149901763</v>
      </c>
      <c r="J121" s="32">
        <f>SUM(J113:J120)</f>
        <v>6128787</v>
      </c>
      <c r="K121" s="37">
        <f t="shared" si="26"/>
        <v>9.0087519340495872E-2</v>
      </c>
      <c r="L121" s="32">
        <f>SUM(L113:L120)</f>
        <v>0</v>
      </c>
      <c r="M121" s="37">
        <f t="shared" si="27"/>
        <v>0</v>
      </c>
      <c r="N121" s="32">
        <f t="shared" si="28"/>
        <v>30634987</v>
      </c>
      <c r="O121" s="37">
        <f t="shared" si="29"/>
        <v>0.45030606935080947</v>
      </c>
      <c r="P121" s="32">
        <f>SUM(P113:P120)</f>
        <v>12369528</v>
      </c>
      <c r="Q121" s="32">
        <f>SUM(Q113:Q120)</f>
        <v>131315649</v>
      </c>
      <c r="R121" s="32">
        <f>SUM(R113:R120)</f>
        <v>131305904</v>
      </c>
      <c r="S121" s="32">
        <f>SUM(S113:S120)</f>
        <v>36473671</v>
      </c>
      <c r="T121" s="37">
        <f t="shared" si="30"/>
        <v>0.27777632146685499</v>
      </c>
      <c r="U121" s="37">
        <f t="shared" si="31"/>
        <v>-0.50452539498677718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4324559</v>
      </c>
      <c r="E122" s="31">
        <v>4053527</v>
      </c>
      <c r="F122" s="31">
        <v>992395</v>
      </c>
      <c r="G122" s="36">
        <f t="shared" si="24"/>
        <v>0.2294788902174765</v>
      </c>
      <c r="H122" s="31">
        <v>825037</v>
      </c>
      <c r="I122" s="36">
        <f t="shared" si="25"/>
        <v>0.19077945288756612</v>
      </c>
      <c r="J122" s="31">
        <v>1176548</v>
      </c>
      <c r="K122" s="36">
        <f t="shared" si="26"/>
        <v>0.29025290814641175</v>
      </c>
      <c r="L122" s="31">
        <v>0</v>
      </c>
      <c r="M122" s="36">
        <f t="shared" si="27"/>
        <v>0</v>
      </c>
      <c r="N122" s="31">
        <f t="shared" si="28"/>
        <v>2993980</v>
      </c>
      <c r="O122" s="36">
        <f t="shared" si="29"/>
        <v>0.73861109103257483</v>
      </c>
      <c r="P122" s="31">
        <v>962909</v>
      </c>
      <c r="Q122" s="31">
        <v>4305147</v>
      </c>
      <c r="R122" s="31">
        <v>3415001</v>
      </c>
      <c r="S122" s="31">
        <v>3021900</v>
      </c>
      <c r="T122" s="36">
        <f t="shared" si="30"/>
        <v>0.88488993121817539</v>
      </c>
      <c r="U122" s="36">
        <f t="shared" si="31"/>
        <v>0.22186831777457683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172288</v>
      </c>
      <c r="E123" s="31">
        <v>172288</v>
      </c>
      <c r="F123" s="31">
        <v>9759</v>
      </c>
      <c r="G123" s="36">
        <f t="shared" si="24"/>
        <v>5.6643527117384844E-2</v>
      </c>
      <c r="H123" s="31">
        <v>4870</v>
      </c>
      <c r="I123" s="36">
        <f t="shared" si="25"/>
        <v>2.8266623328380387E-2</v>
      </c>
      <c r="J123" s="31">
        <v>17223</v>
      </c>
      <c r="K123" s="36">
        <f t="shared" si="26"/>
        <v>9.9966335438335815E-2</v>
      </c>
      <c r="L123" s="31">
        <v>0</v>
      </c>
      <c r="M123" s="36">
        <f t="shared" si="27"/>
        <v>0</v>
      </c>
      <c r="N123" s="31">
        <f t="shared" si="28"/>
        <v>31852</v>
      </c>
      <c r="O123" s="36">
        <f t="shared" si="29"/>
        <v>0.18487648588410105</v>
      </c>
      <c r="P123" s="31">
        <v>45576</v>
      </c>
      <c r="Q123" s="31">
        <v>94784</v>
      </c>
      <c r="R123" s="31">
        <v>172963</v>
      </c>
      <c r="S123" s="31">
        <v>123886</v>
      </c>
      <c r="T123" s="36">
        <f t="shared" si="30"/>
        <v>0.71625723420615972</v>
      </c>
      <c r="U123" s="36">
        <f t="shared" si="31"/>
        <v>-0.6221037388099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229944</v>
      </c>
      <c r="E124" s="31">
        <v>253948</v>
      </c>
      <c r="F124" s="31">
        <v>14930</v>
      </c>
      <c r="G124" s="36">
        <f t="shared" si="24"/>
        <v>6.4928852242285076E-2</v>
      </c>
      <c r="H124" s="31">
        <v>43885</v>
      </c>
      <c r="I124" s="36">
        <f t="shared" si="25"/>
        <v>0.19085081585081584</v>
      </c>
      <c r="J124" s="31">
        <v>85015</v>
      </c>
      <c r="K124" s="36">
        <f t="shared" si="26"/>
        <v>0.33477326066753826</v>
      </c>
      <c r="L124" s="31">
        <v>0</v>
      </c>
      <c r="M124" s="36">
        <f t="shared" si="27"/>
        <v>0</v>
      </c>
      <c r="N124" s="31">
        <f t="shared" si="28"/>
        <v>143830</v>
      </c>
      <c r="O124" s="36">
        <f t="shared" si="29"/>
        <v>0.56637579346952915</v>
      </c>
      <c r="P124" s="31">
        <v>41717</v>
      </c>
      <c r="Q124" s="31">
        <v>220616</v>
      </c>
      <c r="R124" s="31">
        <v>211979</v>
      </c>
      <c r="S124" s="31">
        <v>105750</v>
      </c>
      <c r="T124" s="36">
        <f t="shared" si="30"/>
        <v>0.49887017110185444</v>
      </c>
      <c r="U124" s="36">
        <f t="shared" si="31"/>
        <v>1.0378982189515065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4726791</v>
      </c>
      <c r="E126" s="32">
        <f>SUM(E122:E125)</f>
        <v>4479763</v>
      </c>
      <c r="F126" s="32">
        <f>SUM(F122:F125)</f>
        <v>1017084</v>
      </c>
      <c r="G126" s="37">
        <f t="shared" si="24"/>
        <v>0.2151743117053409</v>
      </c>
      <c r="H126" s="32">
        <f>SUM(H122:H125)</f>
        <v>873792</v>
      </c>
      <c r="I126" s="37">
        <f t="shared" si="25"/>
        <v>0.18485945327390188</v>
      </c>
      <c r="J126" s="32">
        <f>SUM(J122:J125)</f>
        <v>1278786</v>
      </c>
      <c r="K126" s="37">
        <f t="shared" si="26"/>
        <v>0.28545840483079127</v>
      </c>
      <c r="L126" s="32">
        <f>SUM(L122:L125)</f>
        <v>0</v>
      </c>
      <c r="M126" s="37">
        <f t="shared" si="27"/>
        <v>0</v>
      </c>
      <c r="N126" s="32">
        <f t="shared" si="28"/>
        <v>3169662</v>
      </c>
      <c r="O126" s="37">
        <f t="shared" si="29"/>
        <v>0.70755127001138229</v>
      </c>
      <c r="P126" s="32">
        <f>SUM(P122:P125)</f>
        <v>1050202</v>
      </c>
      <c r="Q126" s="32">
        <f>SUM(Q122:Q125)</f>
        <v>4620547</v>
      </c>
      <c r="R126" s="32">
        <f>SUM(R122:R125)</f>
        <v>3799943</v>
      </c>
      <c r="S126" s="32">
        <f>SUM(S122:S125)</f>
        <v>3251536</v>
      </c>
      <c r="T126" s="37">
        <f t="shared" si="30"/>
        <v>0.85568020362410702</v>
      </c>
      <c r="U126" s="37">
        <f t="shared" si="31"/>
        <v>0.21765717452451994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156885</v>
      </c>
      <c r="E127" s="31">
        <v>271885</v>
      </c>
      <c r="F127" s="31">
        <v>14007</v>
      </c>
      <c r="G127" s="36">
        <f t="shared" si="24"/>
        <v>8.9281958122191418E-2</v>
      </c>
      <c r="H127" s="31">
        <v>16240</v>
      </c>
      <c r="I127" s="36">
        <f t="shared" si="25"/>
        <v>0.1035153137648596</v>
      </c>
      <c r="J127" s="31">
        <v>17358</v>
      </c>
      <c r="K127" s="36">
        <f t="shared" si="26"/>
        <v>6.3843168986887841E-2</v>
      </c>
      <c r="L127" s="31">
        <v>0</v>
      </c>
      <c r="M127" s="36">
        <f t="shared" si="27"/>
        <v>0</v>
      </c>
      <c r="N127" s="31">
        <f t="shared" si="28"/>
        <v>47605</v>
      </c>
      <c r="O127" s="36">
        <f t="shared" si="29"/>
        <v>0.17509241039410045</v>
      </c>
      <c r="P127" s="31">
        <v>28806</v>
      </c>
      <c r="Q127" s="31">
        <v>103500</v>
      </c>
      <c r="R127" s="31">
        <v>148500</v>
      </c>
      <c r="S127" s="31">
        <v>109327</v>
      </c>
      <c r="T127" s="36">
        <f t="shared" si="30"/>
        <v>0.7362087542087542</v>
      </c>
      <c r="U127" s="36">
        <f t="shared" si="31"/>
        <v>-0.39741720474901066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156885</v>
      </c>
      <c r="E132" s="32">
        <f>SUM(E127:E131)</f>
        <v>271885</v>
      </c>
      <c r="F132" s="32">
        <f>SUM(F127:F131)</f>
        <v>14007</v>
      </c>
      <c r="G132" s="37">
        <f t="shared" si="24"/>
        <v>8.9281958122191418E-2</v>
      </c>
      <c r="H132" s="32">
        <f>SUM(H127:H131)</f>
        <v>16240</v>
      </c>
      <c r="I132" s="37">
        <f t="shared" si="25"/>
        <v>0.1035153137648596</v>
      </c>
      <c r="J132" s="32">
        <f>SUM(J127:J131)</f>
        <v>17358</v>
      </c>
      <c r="K132" s="37">
        <f t="shared" si="26"/>
        <v>6.3843168986887841E-2</v>
      </c>
      <c r="L132" s="32">
        <f>SUM(L127:L131)</f>
        <v>0</v>
      </c>
      <c r="M132" s="37">
        <f t="shared" si="27"/>
        <v>0</v>
      </c>
      <c r="N132" s="32">
        <f t="shared" si="28"/>
        <v>47605</v>
      </c>
      <c r="O132" s="37">
        <f t="shared" si="29"/>
        <v>0.17509241039410045</v>
      </c>
      <c r="P132" s="32">
        <f>SUM(P127:P131)</f>
        <v>28806</v>
      </c>
      <c r="Q132" s="32">
        <f>SUM(Q127:Q131)</f>
        <v>103500</v>
      </c>
      <c r="R132" s="32">
        <f>SUM(R127:R131)</f>
        <v>148500</v>
      </c>
      <c r="S132" s="32">
        <f>SUM(S127:S131)</f>
        <v>109327</v>
      </c>
      <c r="T132" s="37">
        <f t="shared" si="30"/>
        <v>0.7362087542087542</v>
      </c>
      <c r="U132" s="37">
        <f t="shared" si="31"/>
        <v>-0.39741720474901066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217348</v>
      </c>
      <c r="E133" s="31">
        <v>217348</v>
      </c>
      <c r="F133" s="31">
        <v>31844</v>
      </c>
      <c r="G133" s="36">
        <f t="shared" si="24"/>
        <v>0.14651158510775347</v>
      </c>
      <c r="H133" s="31">
        <v>32262</v>
      </c>
      <c r="I133" s="36">
        <f t="shared" si="25"/>
        <v>0.1484347682058266</v>
      </c>
      <c r="J133" s="31">
        <v>220665</v>
      </c>
      <c r="K133" s="36">
        <f t="shared" si="26"/>
        <v>1.0152612400390157</v>
      </c>
      <c r="L133" s="31">
        <v>0</v>
      </c>
      <c r="M133" s="36">
        <f t="shared" si="27"/>
        <v>0</v>
      </c>
      <c r="N133" s="31">
        <f t="shared" si="28"/>
        <v>284771</v>
      </c>
      <c r="O133" s="36">
        <f t="shared" si="29"/>
        <v>1.3102075933525958</v>
      </c>
      <c r="P133" s="31">
        <v>17092</v>
      </c>
      <c r="Q133" s="31">
        <v>205045</v>
      </c>
      <c r="R133" s="31">
        <v>205045</v>
      </c>
      <c r="S133" s="31">
        <v>96358</v>
      </c>
      <c r="T133" s="36">
        <f t="shared" si="30"/>
        <v>0.46993586773635054</v>
      </c>
      <c r="U133" s="36">
        <f t="shared" si="31"/>
        <v>11.910425930259771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707264</v>
      </c>
      <c r="E134" s="31">
        <v>857539</v>
      </c>
      <c r="F134" s="31">
        <v>268897</v>
      </c>
      <c r="G134" s="36">
        <f t="shared" si="24"/>
        <v>0.38019325174192381</v>
      </c>
      <c r="H134" s="31">
        <v>242251</v>
      </c>
      <c r="I134" s="36">
        <f t="shared" si="25"/>
        <v>0.34251849380146593</v>
      </c>
      <c r="J134" s="31">
        <v>250538</v>
      </c>
      <c r="K134" s="36">
        <f t="shared" si="26"/>
        <v>0.29215930704026288</v>
      </c>
      <c r="L134" s="31">
        <v>0</v>
      </c>
      <c r="M134" s="36">
        <f t="shared" si="27"/>
        <v>0</v>
      </c>
      <c r="N134" s="31">
        <f t="shared" si="28"/>
        <v>761686</v>
      </c>
      <c r="O134" s="36">
        <f t="shared" si="29"/>
        <v>0.88822315952977071</v>
      </c>
      <c r="P134" s="31">
        <v>750080</v>
      </c>
      <c r="Q134" s="31">
        <v>725619</v>
      </c>
      <c r="R134" s="31">
        <v>7497232</v>
      </c>
      <c r="S134" s="31">
        <v>2295362</v>
      </c>
      <c r="T134" s="36">
        <f t="shared" si="30"/>
        <v>0.30616126058257231</v>
      </c>
      <c r="U134" s="36">
        <f t="shared" si="31"/>
        <v>-0.66598496160409559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924612</v>
      </c>
      <c r="E137" s="32">
        <f>SUM(E133:E136)</f>
        <v>1074887</v>
      </c>
      <c r="F137" s="32">
        <f>SUM(F133:F136)</f>
        <v>300741</v>
      </c>
      <c r="G137" s="37">
        <f t="shared" ref="G137:G170" si="32">IF(($D137     =0),0,($F137     /$D137     ))</f>
        <v>0.3252618395608104</v>
      </c>
      <c r="H137" s="32">
        <f>SUM(H133:H136)</f>
        <v>274513</v>
      </c>
      <c r="I137" s="37">
        <f t="shared" ref="I137:I170" si="33">IF(($D137     =0),0,($H137     /$D137     ))</f>
        <v>0.29689534637231618</v>
      </c>
      <c r="J137" s="32">
        <f>SUM(J133:J136)</f>
        <v>471203</v>
      </c>
      <c r="K137" s="37">
        <f t="shared" ref="K137:K170" si="34">IF(($E137     =0),0,($J137     /$E137     ))</f>
        <v>0.43837445238429712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1046457</v>
      </c>
      <c r="O137" s="37">
        <f t="shared" ref="O137:O170" si="37">IF(($E137     =0),0,($N137     /$E137     ))</f>
        <v>0.97355070812094668</v>
      </c>
      <c r="P137" s="32">
        <f>SUM(P133:P136)</f>
        <v>767172</v>
      </c>
      <c r="Q137" s="32">
        <f>SUM(Q133:Q136)</f>
        <v>930664</v>
      </c>
      <c r="R137" s="32">
        <f>SUM(R133:R136)</f>
        <v>7702277</v>
      </c>
      <c r="S137" s="32">
        <f>SUM(S133:S136)</f>
        <v>2391720</v>
      </c>
      <c r="T137" s="37">
        <f t="shared" ref="T137:T170" si="38">IF(($R137     =0),0,($S137     /$R137     ))</f>
        <v>0.31052116146952391</v>
      </c>
      <c r="U137" s="37">
        <f t="shared" ref="U137:U170" si="39">IF(($P137     =0),0,(($J137     /$P137     )-1))</f>
        <v>-0.38579223433597676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3426483</v>
      </c>
      <c r="E138" s="31">
        <v>3426483</v>
      </c>
      <c r="F138" s="31">
        <v>422000</v>
      </c>
      <c r="G138" s="36">
        <f t="shared" si="32"/>
        <v>0.12315835216459559</v>
      </c>
      <c r="H138" s="31">
        <v>101400</v>
      </c>
      <c r="I138" s="36">
        <f t="shared" si="33"/>
        <v>2.9593025851872023E-2</v>
      </c>
      <c r="J138" s="31">
        <v>94700</v>
      </c>
      <c r="K138" s="36">
        <f t="shared" si="34"/>
        <v>2.763766812793176E-2</v>
      </c>
      <c r="L138" s="31">
        <v>0</v>
      </c>
      <c r="M138" s="36">
        <f t="shared" si="35"/>
        <v>0</v>
      </c>
      <c r="N138" s="31">
        <f t="shared" si="36"/>
        <v>618100</v>
      </c>
      <c r="O138" s="36">
        <f t="shared" si="37"/>
        <v>0.18038904614439938</v>
      </c>
      <c r="P138" s="31">
        <v>658900</v>
      </c>
      <c r="Q138" s="31">
        <v>3282072</v>
      </c>
      <c r="R138" s="31">
        <v>3282072</v>
      </c>
      <c r="S138" s="31">
        <v>1599400</v>
      </c>
      <c r="T138" s="36">
        <f t="shared" si="38"/>
        <v>0.48731411132967223</v>
      </c>
      <c r="U138" s="36">
        <f t="shared" si="39"/>
        <v>-0.85627561086659587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1121360</v>
      </c>
      <c r="E139" s="31">
        <v>1121360</v>
      </c>
      <c r="F139" s="31">
        <v>467235</v>
      </c>
      <c r="G139" s="36">
        <f t="shared" si="32"/>
        <v>0.41666815295712351</v>
      </c>
      <c r="H139" s="31">
        <v>373785</v>
      </c>
      <c r="I139" s="36">
        <f t="shared" si="33"/>
        <v>0.33333184704287649</v>
      </c>
      <c r="J139" s="31">
        <v>280340</v>
      </c>
      <c r="K139" s="36">
        <f t="shared" si="34"/>
        <v>0.25</v>
      </c>
      <c r="L139" s="31">
        <v>0</v>
      </c>
      <c r="M139" s="36">
        <f t="shared" si="35"/>
        <v>0</v>
      </c>
      <c r="N139" s="31">
        <f t="shared" si="36"/>
        <v>1121360</v>
      </c>
      <c r="O139" s="36">
        <f t="shared" si="37"/>
        <v>1</v>
      </c>
      <c r="P139" s="31">
        <v>280468</v>
      </c>
      <c r="Q139" s="31">
        <v>1121886</v>
      </c>
      <c r="R139" s="31">
        <v>1121886</v>
      </c>
      <c r="S139" s="31">
        <v>1121885</v>
      </c>
      <c r="T139" s="36">
        <f t="shared" si="38"/>
        <v>0.99999910864383723</v>
      </c>
      <c r="U139" s="36">
        <f t="shared" si="39"/>
        <v>-4.5638005048709296E-4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203580</v>
      </c>
      <c r="E140" s="31">
        <v>203580</v>
      </c>
      <c r="F140" s="31">
        <v>31787</v>
      </c>
      <c r="G140" s="36">
        <f t="shared" si="32"/>
        <v>0.15614009234698889</v>
      </c>
      <c r="H140" s="31">
        <v>32495</v>
      </c>
      <c r="I140" s="36">
        <f t="shared" si="33"/>
        <v>0.1596178406523234</v>
      </c>
      <c r="J140" s="31">
        <v>60969</v>
      </c>
      <c r="K140" s="36">
        <f t="shared" si="34"/>
        <v>0.29948423224285292</v>
      </c>
      <c r="L140" s="31">
        <v>0</v>
      </c>
      <c r="M140" s="36">
        <f t="shared" si="35"/>
        <v>0</v>
      </c>
      <c r="N140" s="31">
        <f t="shared" si="36"/>
        <v>125251</v>
      </c>
      <c r="O140" s="36">
        <f t="shared" si="37"/>
        <v>0.61524216524216524</v>
      </c>
      <c r="P140" s="31">
        <v>41021</v>
      </c>
      <c r="Q140" s="31">
        <v>3545000</v>
      </c>
      <c r="R140" s="31">
        <v>195000</v>
      </c>
      <c r="S140" s="31">
        <v>156400</v>
      </c>
      <c r="T140" s="36">
        <f t="shared" si="38"/>
        <v>0.80205128205128207</v>
      </c>
      <c r="U140" s="36">
        <f t="shared" si="39"/>
        <v>0.48628751127471292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558540</v>
      </c>
      <c r="E141" s="31">
        <v>658540</v>
      </c>
      <c r="F141" s="31">
        <v>223775</v>
      </c>
      <c r="G141" s="36">
        <f t="shared" si="32"/>
        <v>0.40064274716224441</v>
      </c>
      <c r="H141" s="31">
        <v>151254</v>
      </c>
      <c r="I141" s="36">
        <f t="shared" si="33"/>
        <v>0.27080244924266839</v>
      </c>
      <c r="J141" s="31">
        <v>213127</v>
      </c>
      <c r="K141" s="36">
        <f t="shared" si="34"/>
        <v>0.32363561818568348</v>
      </c>
      <c r="L141" s="31">
        <v>0</v>
      </c>
      <c r="M141" s="36">
        <f t="shared" si="35"/>
        <v>0</v>
      </c>
      <c r="N141" s="31">
        <f t="shared" si="36"/>
        <v>588156</v>
      </c>
      <c r="O141" s="36">
        <f t="shared" si="37"/>
        <v>0.89312114677923893</v>
      </c>
      <c r="P141" s="31">
        <v>137475</v>
      </c>
      <c r="Q141" s="31">
        <v>889552</v>
      </c>
      <c r="R141" s="31">
        <v>693410</v>
      </c>
      <c r="S141" s="31">
        <v>401399</v>
      </c>
      <c r="T141" s="36">
        <f t="shared" si="38"/>
        <v>0.57887685496315311</v>
      </c>
      <c r="U141" s="36">
        <f t="shared" si="39"/>
        <v>0.5502964175304601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559898</v>
      </c>
      <c r="E143" s="31">
        <v>584115</v>
      </c>
      <c r="F143" s="31">
        <v>21648</v>
      </c>
      <c r="G143" s="36">
        <f t="shared" si="32"/>
        <v>3.8664185262315638E-2</v>
      </c>
      <c r="H143" s="31">
        <v>27420</v>
      </c>
      <c r="I143" s="36">
        <f t="shared" si="33"/>
        <v>4.8973205833919752E-2</v>
      </c>
      <c r="J143" s="31">
        <v>734</v>
      </c>
      <c r="K143" s="36">
        <f t="shared" si="34"/>
        <v>1.2566018677828852E-3</v>
      </c>
      <c r="L143" s="31">
        <v>0</v>
      </c>
      <c r="M143" s="36">
        <f t="shared" si="35"/>
        <v>0</v>
      </c>
      <c r="N143" s="31">
        <f t="shared" si="36"/>
        <v>49802</v>
      </c>
      <c r="O143" s="36">
        <f t="shared" si="37"/>
        <v>8.5260607928233312E-2</v>
      </c>
      <c r="P143" s="31">
        <v>1400</v>
      </c>
      <c r="Q143" s="31">
        <v>57429</v>
      </c>
      <c r="R143" s="31">
        <v>57429</v>
      </c>
      <c r="S143" s="31">
        <v>24791</v>
      </c>
      <c r="T143" s="36">
        <f t="shared" si="38"/>
        <v>0.43168085810304896</v>
      </c>
      <c r="U143" s="36">
        <f t="shared" si="39"/>
        <v>-0.47571428571428576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5869861</v>
      </c>
      <c r="E144" s="32">
        <f>SUM(E138:E143)</f>
        <v>5994078</v>
      </c>
      <c r="F144" s="32">
        <f>SUM(F138:F143)</f>
        <v>1166445</v>
      </c>
      <c r="G144" s="37">
        <f t="shared" si="32"/>
        <v>0.19871765276894973</v>
      </c>
      <c r="H144" s="32">
        <f>SUM(H138:H143)</f>
        <v>686354</v>
      </c>
      <c r="I144" s="37">
        <f t="shared" si="33"/>
        <v>0.11692849285528226</v>
      </c>
      <c r="J144" s="32">
        <f>SUM(J138:J143)</f>
        <v>649870</v>
      </c>
      <c r="K144" s="37">
        <f t="shared" si="34"/>
        <v>0.10841867589977974</v>
      </c>
      <c r="L144" s="32">
        <f>SUM(L138:L143)</f>
        <v>0</v>
      </c>
      <c r="M144" s="37">
        <f t="shared" si="35"/>
        <v>0</v>
      </c>
      <c r="N144" s="32">
        <f t="shared" si="36"/>
        <v>2502669</v>
      </c>
      <c r="O144" s="37">
        <f t="shared" si="37"/>
        <v>0.4175235957890438</v>
      </c>
      <c r="P144" s="32">
        <f>SUM(P138:P143)</f>
        <v>1119264</v>
      </c>
      <c r="Q144" s="32">
        <f>SUM(Q138:Q143)</f>
        <v>8895939</v>
      </c>
      <c r="R144" s="32">
        <f>SUM(R138:R143)</f>
        <v>5349797</v>
      </c>
      <c r="S144" s="32">
        <f>SUM(S138:S143)</f>
        <v>3303875</v>
      </c>
      <c r="T144" s="37">
        <f t="shared" si="38"/>
        <v>0.6175701620080164</v>
      </c>
      <c r="U144" s="37">
        <f t="shared" si="39"/>
        <v>-0.41937737656174057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47735</v>
      </c>
      <c r="E145" s="31">
        <v>12551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4642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35000</v>
      </c>
      <c r="E146" s="31">
        <v>35000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3450</v>
      </c>
      <c r="K146" s="36">
        <f t="shared" si="34"/>
        <v>9.8571428571428574E-2</v>
      </c>
      <c r="L146" s="31">
        <v>0</v>
      </c>
      <c r="M146" s="36">
        <f t="shared" si="35"/>
        <v>0</v>
      </c>
      <c r="N146" s="31">
        <f t="shared" si="36"/>
        <v>3450</v>
      </c>
      <c r="O146" s="36">
        <f t="shared" si="37"/>
        <v>9.8571428571428574E-2</v>
      </c>
      <c r="P146" s="31">
        <v>0</v>
      </c>
      <c r="Q146" s="31">
        <v>30000</v>
      </c>
      <c r="R146" s="31">
        <v>35000</v>
      </c>
      <c r="S146" s="31">
        <v>24621</v>
      </c>
      <c r="T146" s="36">
        <f t="shared" si="38"/>
        <v>0.70345714285714289</v>
      </c>
      <c r="U146" s="36">
        <f t="shared" si="39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82735</v>
      </c>
      <c r="E150" s="32">
        <f>SUM(E145:E149)</f>
        <v>47551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3450</v>
      </c>
      <c r="K150" s="37">
        <f t="shared" si="34"/>
        <v>7.2553679207587637E-2</v>
      </c>
      <c r="L150" s="32">
        <f>SUM(L145:L149)</f>
        <v>0</v>
      </c>
      <c r="M150" s="37">
        <f t="shared" si="35"/>
        <v>0</v>
      </c>
      <c r="N150" s="32">
        <f t="shared" si="36"/>
        <v>3450</v>
      </c>
      <c r="O150" s="37">
        <f t="shared" si="37"/>
        <v>7.2553679207587637E-2</v>
      </c>
      <c r="P150" s="32">
        <f>SUM(P145:P149)</f>
        <v>0</v>
      </c>
      <c r="Q150" s="32">
        <f>SUM(Q145:Q149)</f>
        <v>34642</v>
      </c>
      <c r="R150" s="32">
        <f>SUM(R145:R149)</f>
        <v>35000</v>
      </c>
      <c r="S150" s="32">
        <f>SUM(S145:S149)</f>
        <v>24621</v>
      </c>
      <c r="T150" s="37">
        <f t="shared" si="38"/>
        <v>0.70345714285714289</v>
      </c>
      <c r="U150" s="37">
        <f t="shared" si="39"/>
        <v>0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5969000</v>
      </c>
      <c r="E152" s="31">
        <v>6068999</v>
      </c>
      <c r="F152" s="31">
        <v>1663207</v>
      </c>
      <c r="G152" s="36">
        <f t="shared" si="32"/>
        <v>0.27864081085608977</v>
      </c>
      <c r="H152" s="31">
        <v>987418</v>
      </c>
      <c r="I152" s="36">
        <f t="shared" si="33"/>
        <v>0.16542435918914392</v>
      </c>
      <c r="J152" s="31">
        <v>2557201</v>
      </c>
      <c r="K152" s="36">
        <f t="shared" si="34"/>
        <v>0.42135465832174301</v>
      </c>
      <c r="L152" s="31">
        <v>0</v>
      </c>
      <c r="M152" s="36">
        <f t="shared" si="35"/>
        <v>0</v>
      </c>
      <c r="N152" s="31">
        <f t="shared" si="36"/>
        <v>5207826</v>
      </c>
      <c r="O152" s="36">
        <f t="shared" si="37"/>
        <v>0.85810295898878874</v>
      </c>
      <c r="P152" s="31">
        <v>2231352</v>
      </c>
      <c r="Q152" s="31">
        <v>9403200</v>
      </c>
      <c r="R152" s="31">
        <v>5315291</v>
      </c>
      <c r="S152" s="31">
        <v>4292130</v>
      </c>
      <c r="T152" s="36">
        <f t="shared" si="38"/>
        <v>0.80750611772713854</v>
      </c>
      <c r="U152" s="36">
        <f t="shared" si="39"/>
        <v>0.14603209175423681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2513</v>
      </c>
      <c r="G154" s="36">
        <f t="shared" si="32"/>
        <v>0</v>
      </c>
      <c r="H154" s="31">
        <v>1633</v>
      </c>
      <c r="I154" s="36">
        <f t="shared" si="33"/>
        <v>0</v>
      </c>
      <c r="J154" s="31">
        <v>9612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13758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246922</v>
      </c>
      <c r="E155" s="31">
        <v>246922</v>
      </c>
      <c r="F155" s="31">
        <v>51610</v>
      </c>
      <c r="G155" s="36">
        <f t="shared" si="32"/>
        <v>0.20901337264399283</v>
      </c>
      <c r="H155" s="31">
        <v>56225</v>
      </c>
      <c r="I155" s="36">
        <f t="shared" si="33"/>
        <v>0.22770348531115089</v>
      </c>
      <c r="J155" s="31">
        <v>68182</v>
      </c>
      <c r="K155" s="36">
        <f t="shared" si="34"/>
        <v>0.27612768404597404</v>
      </c>
      <c r="L155" s="31">
        <v>0</v>
      </c>
      <c r="M155" s="36">
        <f t="shared" si="35"/>
        <v>0</v>
      </c>
      <c r="N155" s="31">
        <f t="shared" si="36"/>
        <v>176017</v>
      </c>
      <c r="O155" s="36">
        <f t="shared" si="37"/>
        <v>0.7128445420011178</v>
      </c>
      <c r="P155" s="31">
        <v>70304</v>
      </c>
      <c r="Q155" s="31">
        <v>326430</v>
      </c>
      <c r="R155" s="31">
        <v>362879</v>
      </c>
      <c r="S155" s="31">
        <v>179183</v>
      </c>
      <c r="T155" s="36">
        <f t="shared" si="38"/>
        <v>0.49378167378106752</v>
      </c>
      <c r="U155" s="36">
        <f t="shared" si="39"/>
        <v>-3.0183204369594874E-2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6215922</v>
      </c>
      <c r="E157" s="32">
        <f>SUM(E151:E156)</f>
        <v>6315921</v>
      </c>
      <c r="F157" s="32">
        <f>SUM(F151:F156)</f>
        <v>1717330</v>
      </c>
      <c r="G157" s="37">
        <f t="shared" si="32"/>
        <v>0.2762792068497642</v>
      </c>
      <c r="H157" s="32">
        <f>SUM(H151:H156)</f>
        <v>1045276</v>
      </c>
      <c r="I157" s="37">
        <f t="shared" si="33"/>
        <v>0.16816105478801052</v>
      </c>
      <c r="J157" s="32">
        <f>SUM(J151:J156)</f>
        <v>2634995</v>
      </c>
      <c r="K157" s="37">
        <f t="shared" si="34"/>
        <v>0.41719885350054253</v>
      </c>
      <c r="L157" s="32">
        <f>SUM(L151:L156)</f>
        <v>0</v>
      </c>
      <c r="M157" s="37">
        <f t="shared" si="35"/>
        <v>0</v>
      </c>
      <c r="N157" s="32">
        <f t="shared" si="36"/>
        <v>5397601</v>
      </c>
      <c r="O157" s="37">
        <f t="shared" si="37"/>
        <v>0.85460236123916056</v>
      </c>
      <c r="P157" s="32">
        <f>SUM(P151:P156)</f>
        <v>2301656</v>
      </c>
      <c r="Q157" s="32">
        <f>SUM(Q151:Q156)</f>
        <v>9729630</v>
      </c>
      <c r="R157" s="32">
        <f>SUM(R151:R156)</f>
        <v>5678170</v>
      </c>
      <c r="S157" s="32">
        <f>SUM(S151:S156)</f>
        <v>4471313</v>
      </c>
      <c r="T157" s="37">
        <f t="shared" si="38"/>
        <v>0.78745669819677822</v>
      </c>
      <c r="U157" s="37">
        <f t="shared" si="39"/>
        <v>0.14482572547765615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348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348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0</v>
      </c>
      <c r="E163" s="32">
        <f>SUM(E158:E162)</f>
        <v>0</v>
      </c>
      <c r="F163" s="32">
        <f>SUM(F158:F162)</f>
        <v>348</v>
      </c>
      <c r="G163" s="37">
        <f t="shared" si="32"/>
        <v>0</v>
      </c>
      <c r="H163" s="32">
        <f>SUM(H158:H162)</f>
        <v>0</v>
      </c>
      <c r="I163" s="37">
        <f t="shared" si="33"/>
        <v>0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348</v>
      </c>
      <c r="O163" s="37">
        <f t="shared" si="37"/>
        <v>0</v>
      </c>
      <c r="P163" s="32">
        <f>SUM(P158:P162)</f>
        <v>0</v>
      </c>
      <c r="Q163" s="32">
        <f>SUM(Q158:Q162)</f>
        <v>0</v>
      </c>
      <c r="R163" s="32">
        <f>SUM(R158:R162)</f>
        <v>0</v>
      </c>
      <c r="S163" s="32">
        <f>SUM(S158:S162)</f>
        <v>0</v>
      </c>
      <c r="T163" s="37">
        <f t="shared" si="38"/>
        <v>0</v>
      </c>
      <c r="U163" s="37">
        <f t="shared" si="39"/>
        <v>0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30000</v>
      </c>
      <c r="E165" s="31">
        <v>30000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30000</v>
      </c>
      <c r="R165" s="31">
        <v>30000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318000</v>
      </c>
      <c r="E166" s="31">
        <v>420411</v>
      </c>
      <c r="F166" s="31">
        <v>87550</v>
      </c>
      <c r="G166" s="36">
        <f t="shared" si="32"/>
        <v>0.27531446540880505</v>
      </c>
      <c r="H166" s="31">
        <v>91050</v>
      </c>
      <c r="I166" s="36">
        <f t="shared" si="33"/>
        <v>0.28632075471698115</v>
      </c>
      <c r="J166" s="31">
        <v>194150</v>
      </c>
      <c r="K166" s="36">
        <f t="shared" si="34"/>
        <v>0.46180999069957734</v>
      </c>
      <c r="L166" s="31">
        <v>0</v>
      </c>
      <c r="M166" s="36">
        <f t="shared" si="35"/>
        <v>0</v>
      </c>
      <c r="N166" s="31">
        <f t="shared" si="36"/>
        <v>372750</v>
      </c>
      <c r="O166" s="36">
        <f t="shared" si="37"/>
        <v>0.88663236689810687</v>
      </c>
      <c r="P166" s="31">
        <v>73300</v>
      </c>
      <c r="Q166" s="31">
        <v>350000</v>
      </c>
      <c r="R166" s="31">
        <v>322200</v>
      </c>
      <c r="S166" s="31">
        <v>209950</v>
      </c>
      <c r="T166" s="36">
        <f t="shared" si="38"/>
        <v>0.65161390440720046</v>
      </c>
      <c r="U166" s="36">
        <f t="shared" si="39"/>
        <v>1.6487039563437929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348000</v>
      </c>
      <c r="E169" s="32">
        <f>SUM(E164:E168)</f>
        <v>450411</v>
      </c>
      <c r="F169" s="32">
        <f>SUM(F164:F168)</f>
        <v>87550</v>
      </c>
      <c r="G169" s="37">
        <f t="shared" si="32"/>
        <v>0.25158045977011495</v>
      </c>
      <c r="H169" s="32">
        <f>SUM(H164:H168)</f>
        <v>91050</v>
      </c>
      <c r="I169" s="37">
        <f t="shared" si="33"/>
        <v>0.26163793103448274</v>
      </c>
      <c r="J169" s="32">
        <f>SUM(J164:J168)</f>
        <v>194150</v>
      </c>
      <c r="K169" s="37">
        <f t="shared" si="34"/>
        <v>0.43105075142480981</v>
      </c>
      <c r="L169" s="32">
        <f>SUM(L164:L168)</f>
        <v>0</v>
      </c>
      <c r="M169" s="37">
        <f t="shared" si="35"/>
        <v>0</v>
      </c>
      <c r="N169" s="32">
        <f t="shared" si="36"/>
        <v>372750</v>
      </c>
      <c r="O169" s="37">
        <f t="shared" si="37"/>
        <v>0.82757747923563141</v>
      </c>
      <c r="P169" s="32">
        <f>SUM(P164:P168)</f>
        <v>73300</v>
      </c>
      <c r="Q169" s="32">
        <f>SUM(Q164:Q168)</f>
        <v>380000</v>
      </c>
      <c r="R169" s="32">
        <f>SUM(R164:R168)</f>
        <v>352200</v>
      </c>
      <c r="S169" s="32">
        <f>SUM(S164:S168)</f>
        <v>209950</v>
      </c>
      <c r="T169" s="37">
        <f t="shared" si="38"/>
        <v>0.59611016467915956</v>
      </c>
      <c r="U169" s="37">
        <f t="shared" si="39"/>
        <v>1.6487039563437929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267876223</v>
      </c>
      <c r="E170" s="32">
        <f>SUM(E105,E107:E111,E113:E120,E122:E125,E127:E131,E133:E136,E138:E143,E145:E149,E151:E156,E158:E162,E164:E168)</f>
        <v>270753010</v>
      </c>
      <c r="F170" s="32">
        <f>SUM(F105,F107:F111,F113:F120,F122:F125,F127:F131,F133:F136,F138:F143,F145:F149,F151:F156,F158:F162,F164:F168)</f>
        <v>60692792</v>
      </c>
      <c r="G170" s="37">
        <f t="shared" si="32"/>
        <v>0.22657028429133855</v>
      </c>
      <c r="H170" s="32">
        <f>SUM(H105,H107:H111,H113:H120,H122:H125,H127:H131,H133:H136,H138:H143,H145:H149,H151:H156,H158:H162,H164:H168)</f>
        <v>58540317</v>
      </c>
      <c r="I170" s="37">
        <f t="shared" si="33"/>
        <v>0.21853495000188949</v>
      </c>
      <c r="J170" s="32">
        <f>SUM(J105,J107:J111,J113:J120,J122:J125,J127:J131,J133:J136,J138:J143,J145:J149,J151:J156,J158:J162,J164:J168)</f>
        <v>62384130</v>
      </c>
      <c r="K170" s="37">
        <f t="shared" si="34"/>
        <v>0.23040973764243655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181617239</v>
      </c>
      <c r="O170" s="37">
        <f t="shared" si="37"/>
        <v>0.67078566919717719</v>
      </c>
      <c r="P170" s="32">
        <f>SUM(P105,P107:P111,P113:P120,P122:P125,P127:P131,P133:P136,P138:P143,P145:P149,P151:P156,P158:P162,P164:P168)</f>
        <v>63671172</v>
      </c>
      <c r="Q170" s="32">
        <f>SUM(Q105,Q107:Q111,Q113:Q120,Q122:Q125,Q127:Q131,Q133:Q136,Q138:Q143,Q145:Q149,Q151:Q156,Q158:Q162,Q164:Q168)</f>
        <v>330554792</v>
      </c>
      <c r="R170" s="32">
        <f>SUM(R105,R107:R111,R113:R120,R122:R125,R127:R131,R133:R136,R138:R143,R145:R149,R151:R156,R158:R162,R164:R168)</f>
        <v>330756495</v>
      </c>
      <c r="S170" s="32">
        <f>SUM(S105,S107:S111,S113:S120,S122:S125,S127:S131,S133:S136,S138:S143,S145:S149,S151:S156,S158:S162,S164:S168)</f>
        <v>183375705</v>
      </c>
      <c r="T170" s="37">
        <f t="shared" si="38"/>
        <v>0.55441301311407354</v>
      </c>
      <c r="U170" s="37">
        <f t="shared" si="39"/>
        <v>-2.0213888948046987E-2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3706200</v>
      </c>
      <c r="E177" s="31">
        <v>0</v>
      </c>
      <c r="F177" s="31">
        <v>605048</v>
      </c>
      <c r="G177" s="36">
        <f t="shared" si="40"/>
        <v>0.16325292752684689</v>
      </c>
      <c r="H177" s="31">
        <v>1159025</v>
      </c>
      <c r="I177" s="36">
        <f t="shared" si="41"/>
        <v>0.312725972694404</v>
      </c>
      <c r="J177" s="31">
        <v>784903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2548976</v>
      </c>
      <c r="O177" s="36">
        <f t="shared" si="45"/>
        <v>0</v>
      </c>
      <c r="P177" s="31">
        <v>514431</v>
      </c>
      <c r="Q177" s="31">
        <v>0</v>
      </c>
      <c r="R177" s="31">
        <v>3550000</v>
      </c>
      <c r="S177" s="31">
        <v>2327801</v>
      </c>
      <c r="T177" s="36">
        <f t="shared" si="46"/>
        <v>0.65571859154929579</v>
      </c>
      <c r="U177" s="36">
        <f t="shared" si="47"/>
        <v>0.52576924796522762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3706200</v>
      </c>
      <c r="E179" s="32">
        <f>SUM(E173:E178)</f>
        <v>0</v>
      </c>
      <c r="F179" s="32">
        <f>SUM(F173:F178)</f>
        <v>605048</v>
      </c>
      <c r="G179" s="37">
        <f t="shared" si="40"/>
        <v>0.16325292752684689</v>
      </c>
      <c r="H179" s="32">
        <f>SUM(H173:H178)</f>
        <v>1159025</v>
      </c>
      <c r="I179" s="37">
        <f t="shared" si="41"/>
        <v>0.312725972694404</v>
      </c>
      <c r="J179" s="32">
        <f>SUM(J173:J178)</f>
        <v>784903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2548976</v>
      </c>
      <c r="O179" s="37">
        <f t="shared" si="45"/>
        <v>0</v>
      </c>
      <c r="P179" s="32">
        <f>SUM(P173:P178)</f>
        <v>514431</v>
      </c>
      <c r="Q179" s="32">
        <f>SUM(Q173:Q178)</f>
        <v>0</v>
      </c>
      <c r="R179" s="32">
        <f>SUM(R173:R178)</f>
        <v>3550000</v>
      </c>
      <c r="S179" s="32">
        <f>SUM(S173:S178)</f>
        <v>2327801</v>
      </c>
      <c r="T179" s="37">
        <f t="shared" si="46"/>
        <v>0.65571859154929579</v>
      </c>
      <c r="U179" s="37">
        <f t="shared" si="47"/>
        <v>0.52576924796522762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6947543</v>
      </c>
      <c r="E180" s="31">
        <v>6947543</v>
      </c>
      <c r="F180" s="31">
        <v>507725</v>
      </c>
      <c r="G180" s="36">
        <f t="shared" si="40"/>
        <v>7.3079792381277819E-2</v>
      </c>
      <c r="H180" s="31">
        <v>542187</v>
      </c>
      <c r="I180" s="36">
        <f t="shared" si="41"/>
        <v>7.8040107128520109E-2</v>
      </c>
      <c r="J180" s="31">
        <v>282823</v>
      </c>
      <c r="K180" s="36">
        <f t="shared" si="42"/>
        <v>4.0708348260672871E-2</v>
      </c>
      <c r="L180" s="31">
        <v>0</v>
      </c>
      <c r="M180" s="36">
        <f t="shared" si="43"/>
        <v>0</v>
      </c>
      <c r="N180" s="31">
        <f t="shared" si="44"/>
        <v>1332735</v>
      </c>
      <c r="O180" s="36">
        <f t="shared" si="45"/>
        <v>0.19182824777047081</v>
      </c>
      <c r="P180" s="31">
        <v>375704</v>
      </c>
      <c r="Q180" s="31">
        <v>6623015</v>
      </c>
      <c r="R180" s="31">
        <v>6623015</v>
      </c>
      <c r="S180" s="31">
        <v>1302470</v>
      </c>
      <c r="T180" s="36">
        <f t="shared" si="46"/>
        <v>0.19665816852294613</v>
      </c>
      <c r="U180" s="36">
        <f t="shared" si="47"/>
        <v>-0.24721855503268531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72516633</v>
      </c>
      <c r="E184" s="31">
        <v>72516633</v>
      </c>
      <c r="F184" s="31">
        <v>30186017</v>
      </c>
      <c r="G184" s="36">
        <f t="shared" si="40"/>
        <v>0.41626335574626033</v>
      </c>
      <c r="H184" s="31">
        <v>24087851</v>
      </c>
      <c r="I184" s="36">
        <f t="shared" si="41"/>
        <v>0.33217001401595686</v>
      </c>
      <c r="J184" s="31">
        <v>18078333</v>
      </c>
      <c r="K184" s="36">
        <f t="shared" si="42"/>
        <v>0.24929912286468126</v>
      </c>
      <c r="L184" s="31">
        <v>0</v>
      </c>
      <c r="M184" s="36">
        <f t="shared" si="43"/>
        <v>0</v>
      </c>
      <c r="N184" s="31">
        <f t="shared" si="44"/>
        <v>72352201</v>
      </c>
      <c r="O184" s="36">
        <f t="shared" si="45"/>
        <v>0.99773249262689845</v>
      </c>
      <c r="P184" s="31">
        <v>17548193</v>
      </c>
      <c r="Q184" s="31">
        <v>70399061</v>
      </c>
      <c r="R184" s="31">
        <v>70378755</v>
      </c>
      <c r="S184" s="31">
        <v>69957866</v>
      </c>
      <c r="T184" s="36">
        <f t="shared" si="46"/>
        <v>0.99401965834718164</v>
      </c>
      <c r="U184" s="36">
        <f t="shared" si="47"/>
        <v>3.021051797185037E-2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79464176</v>
      </c>
      <c r="E185" s="32">
        <f>SUM(E180:E184)</f>
        <v>79464176</v>
      </c>
      <c r="F185" s="32">
        <f>SUM(F180:F184)</f>
        <v>30693742</v>
      </c>
      <c r="G185" s="37">
        <f t="shared" si="40"/>
        <v>0.38625885958976031</v>
      </c>
      <c r="H185" s="32">
        <f>SUM(H180:H184)</f>
        <v>24630038</v>
      </c>
      <c r="I185" s="37">
        <f t="shared" si="41"/>
        <v>0.30995146794198181</v>
      </c>
      <c r="J185" s="32">
        <f>SUM(J180:J184)</f>
        <v>18361156</v>
      </c>
      <c r="K185" s="37">
        <f t="shared" si="42"/>
        <v>0.23106205744837774</v>
      </c>
      <c r="L185" s="32">
        <f>SUM(L180:L184)</f>
        <v>0</v>
      </c>
      <c r="M185" s="37">
        <f t="shared" si="43"/>
        <v>0</v>
      </c>
      <c r="N185" s="32">
        <f t="shared" si="44"/>
        <v>73684936</v>
      </c>
      <c r="O185" s="37">
        <f t="shared" si="45"/>
        <v>0.92727238498011988</v>
      </c>
      <c r="P185" s="32">
        <f>SUM(P180:P184)</f>
        <v>17923897</v>
      </c>
      <c r="Q185" s="32">
        <f>SUM(Q180:Q184)</f>
        <v>77022076</v>
      </c>
      <c r="R185" s="32">
        <f>SUM(R180:R184)</f>
        <v>77001770</v>
      </c>
      <c r="S185" s="32">
        <f>SUM(S180:S184)</f>
        <v>71260336</v>
      </c>
      <c r="T185" s="37">
        <f t="shared" si="46"/>
        <v>0.92543763604395068</v>
      </c>
      <c r="U185" s="37">
        <f t="shared" si="47"/>
        <v>2.4395308676455896E-2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0</v>
      </c>
      <c r="E188" s="31">
        <v>0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0</v>
      </c>
      <c r="R188" s="31">
        <v>0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0</v>
      </c>
      <c r="E191" s="32">
        <f>SUM(E186:E190)</f>
        <v>0</v>
      </c>
      <c r="F191" s="32">
        <f>SUM(F186:F190)</f>
        <v>0</v>
      </c>
      <c r="G191" s="37">
        <f t="shared" si="40"/>
        <v>0</v>
      </c>
      <c r="H191" s="32">
        <f>SUM(H186:H190)</f>
        <v>0</v>
      </c>
      <c r="I191" s="37">
        <f t="shared" si="41"/>
        <v>0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0</v>
      </c>
      <c r="O191" s="37">
        <f t="shared" si="45"/>
        <v>0</v>
      </c>
      <c r="P191" s="32">
        <f>SUM(P186:P190)</f>
        <v>0</v>
      </c>
      <c r="Q191" s="32">
        <f>SUM(Q186:Q190)</f>
        <v>0</v>
      </c>
      <c r="R191" s="32">
        <f>SUM(R186:R190)</f>
        <v>0</v>
      </c>
      <c r="S191" s="32">
        <f>SUM(S186:S190)</f>
        <v>0</v>
      </c>
      <c r="T191" s="37">
        <f t="shared" si="46"/>
        <v>0</v>
      </c>
      <c r="U191" s="37">
        <f t="shared" si="47"/>
        <v>0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12889645</v>
      </c>
      <c r="E193" s="31">
        <v>9890000</v>
      </c>
      <c r="F193" s="31">
        <v>1606524</v>
      </c>
      <c r="G193" s="36">
        <f t="shared" si="40"/>
        <v>0.12463679178130972</v>
      </c>
      <c r="H193" s="31">
        <v>1612408</v>
      </c>
      <c r="I193" s="36">
        <f t="shared" si="41"/>
        <v>0.12509328224322702</v>
      </c>
      <c r="J193" s="31">
        <v>2008008</v>
      </c>
      <c r="K193" s="36">
        <f t="shared" si="42"/>
        <v>0.20303417593528816</v>
      </c>
      <c r="L193" s="31">
        <v>0</v>
      </c>
      <c r="M193" s="36">
        <f t="shared" si="43"/>
        <v>0</v>
      </c>
      <c r="N193" s="31">
        <f t="shared" si="44"/>
        <v>5226940</v>
      </c>
      <c r="O193" s="36">
        <f t="shared" si="45"/>
        <v>0.52850758341759352</v>
      </c>
      <c r="P193" s="31">
        <v>345751</v>
      </c>
      <c r="Q193" s="31">
        <v>9622787</v>
      </c>
      <c r="R193" s="31">
        <v>12160042</v>
      </c>
      <c r="S193" s="31">
        <v>6454144</v>
      </c>
      <c r="T193" s="36">
        <f t="shared" si="46"/>
        <v>0.53076658781277231</v>
      </c>
      <c r="U193" s="36">
        <f t="shared" si="47"/>
        <v>4.8076708382622177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4467468</v>
      </c>
      <c r="E196" s="31">
        <v>4017468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4283285</v>
      </c>
      <c r="R196" s="31">
        <v>4283285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1985585</v>
      </c>
      <c r="E197" s="31">
        <v>1986138</v>
      </c>
      <c r="F197" s="31">
        <v>309370</v>
      </c>
      <c r="G197" s="36">
        <f t="shared" si="40"/>
        <v>0.15580798605952401</v>
      </c>
      <c r="H197" s="31">
        <v>430391</v>
      </c>
      <c r="I197" s="36">
        <f t="shared" si="41"/>
        <v>0.216757781711687</v>
      </c>
      <c r="J197" s="31">
        <v>338868</v>
      </c>
      <c r="K197" s="36">
        <f t="shared" si="42"/>
        <v>0.17061654326134437</v>
      </c>
      <c r="L197" s="31">
        <v>0</v>
      </c>
      <c r="M197" s="36">
        <f t="shared" si="43"/>
        <v>0</v>
      </c>
      <c r="N197" s="31">
        <f t="shared" si="44"/>
        <v>1078629</v>
      </c>
      <c r="O197" s="36">
        <f t="shared" si="45"/>
        <v>0.54307857762149458</v>
      </c>
      <c r="P197" s="31">
        <v>315530</v>
      </c>
      <c r="Q197" s="31">
        <v>1805056</v>
      </c>
      <c r="R197" s="31">
        <v>1805056</v>
      </c>
      <c r="S197" s="31">
        <v>1106019</v>
      </c>
      <c r="T197" s="36">
        <f t="shared" si="46"/>
        <v>0.61273389856048788</v>
      </c>
      <c r="U197" s="36">
        <f t="shared" si="47"/>
        <v>7.3964440782176011E-2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19342698</v>
      </c>
      <c r="E198" s="32">
        <f>SUM(E192:E197)</f>
        <v>15893606</v>
      </c>
      <c r="F198" s="32">
        <f>SUM(F192:F197)</f>
        <v>1915894</v>
      </c>
      <c r="G198" s="37">
        <f t="shared" si="40"/>
        <v>9.9049987752484164E-2</v>
      </c>
      <c r="H198" s="32">
        <f>SUM(H192:H197)</f>
        <v>2042799</v>
      </c>
      <c r="I198" s="37">
        <f t="shared" si="41"/>
        <v>0.10561086152510886</v>
      </c>
      <c r="J198" s="32">
        <f>SUM(J192:J197)</f>
        <v>2346876</v>
      </c>
      <c r="K198" s="37">
        <f t="shared" si="42"/>
        <v>0.14766164456322875</v>
      </c>
      <c r="L198" s="32">
        <f>SUM(L192:L197)</f>
        <v>0</v>
      </c>
      <c r="M198" s="37">
        <f t="shared" si="43"/>
        <v>0</v>
      </c>
      <c r="N198" s="32">
        <f t="shared" si="44"/>
        <v>6305569</v>
      </c>
      <c r="O198" s="37">
        <f t="shared" si="45"/>
        <v>0.39673620951721089</v>
      </c>
      <c r="P198" s="32">
        <f>SUM(P192:P197)</f>
        <v>661281</v>
      </c>
      <c r="Q198" s="32">
        <f>SUM(Q192:Q197)</f>
        <v>15711128</v>
      </c>
      <c r="R198" s="32">
        <f>SUM(R192:R197)</f>
        <v>18248383</v>
      </c>
      <c r="S198" s="32">
        <f>SUM(S192:S197)</f>
        <v>7560163</v>
      </c>
      <c r="T198" s="37">
        <f t="shared" si="46"/>
        <v>0.41429221427454693</v>
      </c>
      <c r="U198" s="37">
        <f t="shared" si="47"/>
        <v>2.5489844710493723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6516750</v>
      </c>
      <c r="E199" s="31">
        <v>6810762</v>
      </c>
      <c r="F199" s="31">
        <v>113906</v>
      </c>
      <c r="G199" s="36">
        <f t="shared" si="40"/>
        <v>1.7478958069589903E-2</v>
      </c>
      <c r="H199" s="31">
        <v>177150</v>
      </c>
      <c r="I199" s="36">
        <f t="shared" si="41"/>
        <v>2.7183795603636783E-2</v>
      </c>
      <c r="J199" s="31">
        <v>4983255</v>
      </c>
      <c r="K199" s="36">
        <f t="shared" si="42"/>
        <v>0.73167363651820461</v>
      </c>
      <c r="L199" s="31">
        <v>0</v>
      </c>
      <c r="M199" s="36">
        <f t="shared" si="43"/>
        <v>0</v>
      </c>
      <c r="N199" s="31">
        <f t="shared" si="44"/>
        <v>5274311</v>
      </c>
      <c r="O199" s="36">
        <f t="shared" si="45"/>
        <v>0.77440835548210318</v>
      </c>
      <c r="P199" s="31">
        <v>4800</v>
      </c>
      <c r="Q199" s="31">
        <v>6242098</v>
      </c>
      <c r="R199" s="31">
        <v>6242098</v>
      </c>
      <c r="S199" s="31">
        <v>2784183</v>
      </c>
      <c r="T199" s="36">
        <f t="shared" si="46"/>
        <v>0.44603320870643171</v>
      </c>
      <c r="U199" s="36">
        <f t="shared" si="47"/>
        <v>1037.1781249999999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6516750</v>
      </c>
      <c r="E204" s="32">
        <f>SUM(E199:E203)</f>
        <v>6810762</v>
      </c>
      <c r="F204" s="32">
        <f>SUM(F199:F203)</f>
        <v>113906</v>
      </c>
      <c r="G204" s="37">
        <f t="shared" si="40"/>
        <v>1.7478958069589903E-2</v>
      </c>
      <c r="H204" s="32">
        <f>SUM(H199:H203)</f>
        <v>177150</v>
      </c>
      <c r="I204" s="37">
        <f t="shared" si="41"/>
        <v>2.7183795603636783E-2</v>
      </c>
      <c r="J204" s="32">
        <f>SUM(J199:J203)</f>
        <v>4983255</v>
      </c>
      <c r="K204" s="37">
        <f t="shared" si="42"/>
        <v>0.73167363651820461</v>
      </c>
      <c r="L204" s="32">
        <f>SUM(L199:L203)</f>
        <v>0</v>
      </c>
      <c r="M204" s="37">
        <f t="shared" si="43"/>
        <v>0</v>
      </c>
      <c r="N204" s="32">
        <f t="shared" si="44"/>
        <v>5274311</v>
      </c>
      <c r="O204" s="37">
        <f t="shared" si="45"/>
        <v>0.77440835548210318</v>
      </c>
      <c r="P204" s="32">
        <f>SUM(P199:P203)</f>
        <v>4800</v>
      </c>
      <c r="Q204" s="32">
        <f>SUM(Q199:Q203)</f>
        <v>6242098</v>
      </c>
      <c r="R204" s="32">
        <f>SUM(R199:R203)</f>
        <v>6242098</v>
      </c>
      <c r="S204" s="32">
        <f>SUM(S199:S203)</f>
        <v>2784183</v>
      </c>
      <c r="T204" s="37">
        <f t="shared" si="46"/>
        <v>0.44603320870643171</v>
      </c>
      <c r="U204" s="37">
        <f t="shared" si="47"/>
        <v>1037.1781249999999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109029824</v>
      </c>
      <c r="E205" s="32">
        <f>SUM(E173:E178,E180:E184,E186:E190,E192:E197,E199:E203)</f>
        <v>102168544</v>
      </c>
      <c r="F205" s="32">
        <f>SUM(F173:F178,F180:F184,F186:F190,F192:F197,F199:F203)</f>
        <v>33328590</v>
      </c>
      <c r="G205" s="37">
        <f t="shared" si="40"/>
        <v>0.30568324131202851</v>
      </c>
      <c r="H205" s="32">
        <f>SUM(H173:H178,H180:H184,H186:H190,H192:H197,H199:H203)</f>
        <v>28009012</v>
      </c>
      <c r="I205" s="37">
        <f t="shared" si="41"/>
        <v>0.2568931231146443</v>
      </c>
      <c r="J205" s="32">
        <f>SUM(J173:J178,J180:J184,J186:J190,J192:J197,J199:J203)</f>
        <v>26476190</v>
      </c>
      <c r="K205" s="37">
        <f t="shared" si="42"/>
        <v>0.25914228551598034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87813792</v>
      </c>
      <c r="O205" s="37">
        <f t="shared" si="45"/>
        <v>0.8594992995104247</v>
      </c>
      <c r="P205" s="32">
        <f>SUM(P173:P178,P180:P184,P186:P190,P192:P197,P199:P203)</f>
        <v>19104409</v>
      </c>
      <c r="Q205" s="32">
        <f>SUM(Q173:Q178,Q180:Q184,Q186:Q190,Q192:Q197,Q199:Q203)</f>
        <v>98975302</v>
      </c>
      <c r="R205" s="32">
        <f>SUM(R173:R178,R180:R184,R186:R190,R192:R197,R199:R203)</f>
        <v>105042251</v>
      </c>
      <c r="S205" s="32">
        <f>SUM(S173:S178,S180:S184,S186:S190,S192:S197,S199:S203)</f>
        <v>83932483</v>
      </c>
      <c r="T205" s="37">
        <f t="shared" si="46"/>
        <v>0.79903545669446863</v>
      </c>
      <c r="U205" s="37">
        <f t="shared" si="47"/>
        <v>0.38586804752766746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971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971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172400</v>
      </c>
      <c r="E209" s="31">
        <v>181578</v>
      </c>
      <c r="F209" s="31">
        <v>44073</v>
      </c>
      <c r="G209" s="36">
        <f t="shared" si="48"/>
        <v>0.25564385150812063</v>
      </c>
      <c r="H209" s="31">
        <v>46129</v>
      </c>
      <c r="I209" s="36">
        <f t="shared" si="49"/>
        <v>0.2675696055684455</v>
      </c>
      <c r="J209" s="31">
        <v>31438</v>
      </c>
      <c r="K209" s="36">
        <f t="shared" si="50"/>
        <v>0.1731377149214112</v>
      </c>
      <c r="L209" s="31">
        <v>0</v>
      </c>
      <c r="M209" s="36">
        <f t="shared" si="51"/>
        <v>0</v>
      </c>
      <c r="N209" s="31">
        <f t="shared" si="52"/>
        <v>121640</v>
      </c>
      <c r="O209" s="36">
        <f t="shared" si="53"/>
        <v>0.6699049444315941</v>
      </c>
      <c r="P209" s="31">
        <v>44073</v>
      </c>
      <c r="Q209" s="31">
        <v>165292</v>
      </c>
      <c r="R209" s="31">
        <v>165292</v>
      </c>
      <c r="S209" s="31">
        <v>128375</v>
      </c>
      <c r="T209" s="36">
        <f t="shared" si="54"/>
        <v>0.77665585751276534</v>
      </c>
      <c r="U209" s="36">
        <f t="shared" si="55"/>
        <v>-0.28668345699180908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300102</v>
      </c>
      <c r="E210" s="31">
        <v>1668918</v>
      </c>
      <c r="F210" s="31">
        <v>765479</v>
      </c>
      <c r="G210" s="36">
        <f t="shared" si="48"/>
        <v>2.550729418664321</v>
      </c>
      <c r="H210" s="31">
        <v>72268</v>
      </c>
      <c r="I210" s="36">
        <f t="shared" si="49"/>
        <v>0.24081145743780449</v>
      </c>
      <c r="J210" s="31">
        <v>11156</v>
      </c>
      <c r="K210" s="36">
        <f t="shared" si="50"/>
        <v>6.6845704821926538E-3</v>
      </c>
      <c r="L210" s="31">
        <v>0</v>
      </c>
      <c r="M210" s="36">
        <f t="shared" si="51"/>
        <v>0</v>
      </c>
      <c r="N210" s="31">
        <f t="shared" si="52"/>
        <v>848903</v>
      </c>
      <c r="O210" s="36">
        <f t="shared" si="53"/>
        <v>0.5086547092187873</v>
      </c>
      <c r="P210" s="31">
        <v>-60015</v>
      </c>
      <c r="Q210" s="31">
        <v>151790</v>
      </c>
      <c r="R210" s="31">
        <v>281790</v>
      </c>
      <c r="S210" s="31">
        <v>67357</v>
      </c>
      <c r="T210" s="36">
        <f t="shared" si="54"/>
        <v>0.23903261293871322</v>
      </c>
      <c r="U210" s="36">
        <f t="shared" si="55"/>
        <v>-1.1858868616179288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472502</v>
      </c>
      <c r="E216" s="32">
        <f>SUM(E208:E215)</f>
        <v>1850496</v>
      </c>
      <c r="F216" s="32">
        <f>SUM(F208:F215)</f>
        <v>810523</v>
      </c>
      <c r="G216" s="37">
        <f t="shared" si="48"/>
        <v>1.7153853317022996</v>
      </c>
      <c r="H216" s="32">
        <f>SUM(H208:H215)</f>
        <v>118397</v>
      </c>
      <c r="I216" s="37">
        <f t="shared" si="49"/>
        <v>0.25057460074243071</v>
      </c>
      <c r="J216" s="32">
        <f>SUM(J208:J215)</f>
        <v>42594</v>
      </c>
      <c r="K216" s="37">
        <f t="shared" si="50"/>
        <v>2.3017612575223074E-2</v>
      </c>
      <c r="L216" s="32">
        <f>SUM(L208:L215)</f>
        <v>0</v>
      </c>
      <c r="M216" s="37">
        <f t="shared" si="51"/>
        <v>0</v>
      </c>
      <c r="N216" s="32">
        <f t="shared" si="52"/>
        <v>971514</v>
      </c>
      <c r="O216" s="37">
        <f t="shared" si="53"/>
        <v>0.52500194542436185</v>
      </c>
      <c r="P216" s="32">
        <f>SUM(P208:P215)</f>
        <v>-15942</v>
      </c>
      <c r="Q216" s="32">
        <f>SUM(Q208:Q215)</f>
        <v>317082</v>
      </c>
      <c r="R216" s="32">
        <f>SUM(R208:R215)</f>
        <v>447082</v>
      </c>
      <c r="S216" s="32">
        <f>SUM(S208:S215)</f>
        <v>195732</v>
      </c>
      <c r="T216" s="37">
        <f t="shared" si="54"/>
        <v>0.43779888253161614</v>
      </c>
      <c r="U216" s="37">
        <f t="shared" si="55"/>
        <v>-3.671810312382386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6967942</v>
      </c>
      <c r="E218" s="31">
        <v>-1958524</v>
      </c>
      <c r="F218" s="31">
        <v>-1374979</v>
      </c>
      <c r="G218" s="36">
        <f t="shared" si="48"/>
        <v>-0.19732928316567502</v>
      </c>
      <c r="H218" s="31">
        <v>-374224</v>
      </c>
      <c r="I218" s="36">
        <f t="shared" si="49"/>
        <v>-5.3706532000409875E-2</v>
      </c>
      <c r="J218" s="31">
        <v>-2361700</v>
      </c>
      <c r="K218" s="36">
        <f t="shared" si="50"/>
        <v>1.2058570637888533</v>
      </c>
      <c r="L218" s="31">
        <v>0</v>
      </c>
      <c r="M218" s="36">
        <f t="shared" si="51"/>
        <v>0</v>
      </c>
      <c r="N218" s="31">
        <f t="shared" si="52"/>
        <v>-4110903</v>
      </c>
      <c r="O218" s="36">
        <f t="shared" si="53"/>
        <v>2.0989801503581269</v>
      </c>
      <c r="P218" s="31">
        <v>97166</v>
      </c>
      <c r="Q218" s="31">
        <v>49450946</v>
      </c>
      <c r="R218" s="31">
        <v>6680666</v>
      </c>
      <c r="S218" s="31">
        <v>-654148</v>
      </c>
      <c r="T218" s="36">
        <f t="shared" si="54"/>
        <v>-9.79165849632357E-2</v>
      </c>
      <c r="U218" s="36">
        <f t="shared" si="55"/>
        <v>-25.305827141181073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64624</v>
      </c>
      <c r="G219" s="36">
        <f t="shared" si="48"/>
        <v>0</v>
      </c>
      <c r="H219" s="31">
        <v>67382</v>
      </c>
      <c r="I219" s="36">
        <f t="shared" si="49"/>
        <v>0</v>
      </c>
      <c r="J219" s="31">
        <v>53530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185536</v>
      </c>
      <c r="O219" s="36">
        <f t="shared" si="53"/>
        <v>0</v>
      </c>
      <c r="P219" s="31">
        <v>36227</v>
      </c>
      <c r="Q219" s="31">
        <v>39778132</v>
      </c>
      <c r="R219" s="31">
        <v>50472</v>
      </c>
      <c r="S219" s="31">
        <v>81568</v>
      </c>
      <c r="T219" s="36">
        <f t="shared" si="54"/>
        <v>1.6161039784434934</v>
      </c>
      <c r="U219" s="36">
        <f t="shared" si="55"/>
        <v>0.47762718414442262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20541</v>
      </c>
      <c r="E222" s="31">
        <v>304041</v>
      </c>
      <c r="F222" s="31">
        <v>37803</v>
      </c>
      <c r="G222" s="36">
        <f t="shared" si="48"/>
        <v>1.8403680443990069</v>
      </c>
      <c r="H222" s="31">
        <v>113752</v>
      </c>
      <c r="I222" s="36">
        <f t="shared" si="49"/>
        <v>5.5378024438927023</v>
      </c>
      <c r="J222" s="31">
        <v>5613</v>
      </c>
      <c r="K222" s="36">
        <f t="shared" si="50"/>
        <v>1.8461325939593674E-2</v>
      </c>
      <c r="L222" s="31">
        <v>0</v>
      </c>
      <c r="M222" s="36">
        <f t="shared" si="51"/>
        <v>0</v>
      </c>
      <c r="N222" s="31">
        <f t="shared" si="52"/>
        <v>157168</v>
      </c>
      <c r="O222" s="36">
        <f t="shared" si="53"/>
        <v>0.51693028242901451</v>
      </c>
      <c r="P222" s="31">
        <v>83704</v>
      </c>
      <c r="Q222" s="31">
        <v>19751</v>
      </c>
      <c r="R222" s="31">
        <v>19751</v>
      </c>
      <c r="S222" s="31">
        <v>84918</v>
      </c>
      <c r="T222" s="36">
        <f t="shared" si="54"/>
        <v>4.2994278770695153</v>
      </c>
      <c r="U222" s="36">
        <f t="shared" si="55"/>
        <v>-0.93294227277071584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6988483</v>
      </c>
      <c r="E224" s="32">
        <f>SUM(E217:E223)</f>
        <v>-1654483</v>
      </c>
      <c r="F224" s="32">
        <f>SUM(F217:F223)</f>
        <v>-1272552</v>
      </c>
      <c r="G224" s="37">
        <f t="shared" si="48"/>
        <v>-0.18209273743672269</v>
      </c>
      <c r="H224" s="32">
        <f>SUM(H217:H223)</f>
        <v>-193090</v>
      </c>
      <c r="I224" s="37">
        <f t="shared" si="49"/>
        <v>-2.7629744538263883E-2</v>
      </c>
      <c r="J224" s="32">
        <f>SUM(J217:J223)</f>
        <v>-2302557</v>
      </c>
      <c r="K224" s="37">
        <f t="shared" si="50"/>
        <v>1.3917078628187778</v>
      </c>
      <c r="L224" s="32">
        <f>SUM(L217:L223)</f>
        <v>0</v>
      </c>
      <c r="M224" s="37">
        <f t="shared" si="51"/>
        <v>0</v>
      </c>
      <c r="N224" s="32">
        <f t="shared" si="52"/>
        <v>-3768199</v>
      </c>
      <c r="O224" s="37">
        <f t="shared" si="53"/>
        <v>2.2775688840562278</v>
      </c>
      <c r="P224" s="32">
        <f>SUM(P217:P223)</f>
        <v>217097</v>
      </c>
      <c r="Q224" s="32">
        <f>SUM(Q217:Q223)</f>
        <v>89248829</v>
      </c>
      <c r="R224" s="32">
        <f>SUM(R217:R223)</f>
        <v>6750889</v>
      </c>
      <c r="S224" s="32">
        <f>SUM(S217:S223)</f>
        <v>-487662</v>
      </c>
      <c r="T224" s="37">
        <f t="shared" si="54"/>
        <v>-7.2236708380185186E-2</v>
      </c>
      <c r="U224" s="37">
        <f t="shared" si="55"/>
        <v>-11.606120766293408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0</v>
      </c>
      <c r="Q230" s="32">
        <f>SUM(Q225:Q229)</f>
        <v>0</v>
      </c>
      <c r="R230" s="32">
        <f>SUM(R225:R229)</f>
        <v>0</v>
      </c>
      <c r="S230" s="32">
        <f>SUM(S225:S229)</f>
        <v>0</v>
      </c>
      <c r="T230" s="37">
        <f t="shared" si="54"/>
        <v>0</v>
      </c>
      <c r="U230" s="37">
        <f t="shared" si="55"/>
        <v>0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7460985</v>
      </c>
      <c r="E231" s="32">
        <f>SUM(E208:E215,E217:E223,E225:E229)</f>
        <v>196013</v>
      </c>
      <c r="F231" s="32">
        <f>SUM(F208:F215,F217:F223,F225:F229)</f>
        <v>-462029</v>
      </c>
      <c r="G231" s="37">
        <f t="shared" si="48"/>
        <v>-6.1926005748570732E-2</v>
      </c>
      <c r="H231" s="32">
        <f>SUM(H208:H215,H217:H223,H225:H229)</f>
        <v>-74693</v>
      </c>
      <c r="I231" s="37">
        <f t="shared" si="49"/>
        <v>-1.0011144641089615E-2</v>
      </c>
      <c r="J231" s="32">
        <f>SUM(J208:J215,J217:J223,J225:J229)</f>
        <v>-2259963</v>
      </c>
      <c r="K231" s="37">
        <f t="shared" si="50"/>
        <v>-11.529658747123916</v>
      </c>
      <c r="L231" s="32">
        <f>SUM(L208:L215,L217:L223,L225:L229)</f>
        <v>0</v>
      </c>
      <c r="M231" s="37">
        <f t="shared" si="51"/>
        <v>0</v>
      </c>
      <c r="N231" s="32">
        <f t="shared" si="52"/>
        <v>-2796685</v>
      </c>
      <c r="O231" s="37">
        <f t="shared" si="53"/>
        <v>-14.267854683107753</v>
      </c>
      <c r="P231" s="32">
        <f>SUM(P208:P215,P217:P223,P225:P229)</f>
        <v>201155</v>
      </c>
      <c r="Q231" s="32">
        <f>SUM(Q208:Q215,Q217:Q223,Q225:Q229)</f>
        <v>89565911</v>
      </c>
      <c r="R231" s="32">
        <f>SUM(R208:R215,R217:R223,R225:R229)</f>
        <v>7197971</v>
      </c>
      <c r="S231" s="32">
        <f>SUM(S208:S215,S217:S223,S225:S229)</f>
        <v>-291930</v>
      </c>
      <c r="T231" s="37">
        <f t="shared" si="54"/>
        <v>-4.0557262595250804E-2</v>
      </c>
      <c r="U231" s="37">
        <f t="shared" si="55"/>
        <v>-12.234933260421068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97338</v>
      </c>
      <c r="E235" s="31">
        <v>160815</v>
      </c>
      <c r="F235" s="31">
        <v>68784</v>
      </c>
      <c r="G235" s="36">
        <f t="shared" si="56"/>
        <v>0.70665105097700798</v>
      </c>
      <c r="H235" s="31">
        <v>10406</v>
      </c>
      <c r="I235" s="36">
        <f t="shared" si="57"/>
        <v>0.10690583328196593</v>
      </c>
      <c r="J235" s="31">
        <v>16000</v>
      </c>
      <c r="K235" s="36">
        <f t="shared" si="58"/>
        <v>9.9493206479495069E-2</v>
      </c>
      <c r="L235" s="31">
        <v>0</v>
      </c>
      <c r="M235" s="36">
        <f t="shared" si="59"/>
        <v>0</v>
      </c>
      <c r="N235" s="31">
        <f t="shared" si="60"/>
        <v>95190</v>
      </c>
      <c r="O235" s="36">
        <f t="shared" si="61"/>
        <v>0.59192239529894597</v>
      </c>
      <c r="P235" s="31">
        <v>17085</v>
      </c>
      <c r="Q235" s="31">
        <v>36720</v>
      </c>
      <c r="R235" s="31">
        <v>96720</v>
      </c>
      <c r="S235" s="31">
        <v>67323</v>
      </c>
      <c r="T235" s="36">
        <f t="shared" si="62"/>
        <v>0.69606079404466503</v>
      </c>
      <c r="U235" s="36">
        <f t="shared" si="63"/>
        <v>-6.3505999414691261E-2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97338</v>
      </c>
      <c r="E240" s="32">
        <f>SUM(E234:E239)</f>
        <v>160815</v>
      </c>
      <c r="F240" s="32">
        <f>SUM(F234:F239)</f>
        <v>68784</v>
      </c>
      <c r="G240" s="37">
        <f t="shared" si="56"/>
        <v>0.70665105097700798</v>
      </c>
      <c r="H240" s="32">
        <f>SUM(H234:H239)</f>
        <v>10406</v>
      </c>
      <c r="I240" s="37">
        <f t="shared" si="57"/>
        <v>0.10690583328196593</v>
      </c>
      <c r="J240" s="32">
        <f>SUM(J234:J239)</f>
        <v>16000</v>
      </c>
      <c r="K240" s="37">
        <f t="shared" si="58"/>
        <v>9.9493206479495069E-2</v>
      </c>
      <c r="L240" s="32">
        <f>SUM(L234:L239)</f>
        <v>0</v>
      </c>
      <c r="M240" s="37">
        <f t="shared" si="59"/>
        <v>0</v>
      </c>
      <c r="N240" s="32">
        <f t="shared" si="60"/>
        <v>95190</v>
      </c>
      <c r="O240" s="37">
        <f t="shared" si="61"/>
        <v>0.59192239529894597</v>
      </c>
      <c r="P240" s="32">
        <f>SUM(P234:P239)</f>
        <v>17085</v>
      </c>
      <c r="Q240" s="32">
        <f>SUM(Q234:Q239)</f>
        <v>36720</v>
      </c>
      <c r="R240" s="32">
        <f>SUM(R234:R239)</f>
        <v>96720</v>
      </c>
      <c r="S240" s="32">
        <f>SUM(S234:S239)</f>
        <v>67323</v>
      </c>
      <c r="T240" s="37">
        <f t="shared" si="62"/>
        <v>0.69606079404466503</v>
      </c>
      <c r="U240" s="37">
        <f t="shared" si="63"/>
        <v>-6.3505999414691261E-2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13188804</v>
      </c>
      <c r="E241" s="31">
        <v>13188804</v>
      </c>
      <c r="F241" s="31">
        <v>5495326</v>
      </c>
      <c r="G241" s="36">
        <f t="shared" si="56"/>
        <v>0.41666598426968815</v>
      </c>
      <c r="H241" s="31">
        <v>4396292</v>
      </c>
      <c r="I241" s="36">
        <f t="shared" si="57"/>
        <v>0.33333515305860939</v>
      </c>
      <c r="J241" s="31">
        <v>3297180</v>
      </c>
      <c r="K241" s="36">
        <f t="shared" si="58"/>
        <v>0.24999840774038343</v>
      </c>
      <c r="L241" s="31">
        <v>0</v>
      </c>
      <c r="M241" s="36">
        <f t="shared" si="59"/>
        <v>0</v>
      </c>
      <c r="N241" s="31">
        <f t="shared" si="60"/>
        <v>13188798</v>
      </c>
      <c r="O241" s="36">
        <f t="shared" si="61"/>
        <v>0.99999954506868094</v>
      </c>
      <c r="P241" s="31">
        <v>5989710</v>
      </c>
      <c r="Q241" s="31">
        <v>0</v>
      </c>
      <c r="R241" s="31">
        <v>23958696</v>
      </c>
      <c r="S241" s="31">
        <v>5989710</v>
      </c>
      <c r="T241" s="36">
        <f t="shared" si="62"/>
        <v>0.25000150258595044</v>
      </c>
      <c r="U241" s="36">
        <f t="shared" si="63"/>
        <v>-0.449525936981924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3530508</v>
      </c>
      <c r="E242" s="31">
        <v>5278248</v>
      </c>
      <c r="F242" s="31">
        <v>675722</v>
      </c>
      <c r="G242" s="36">
        <f t="shared" si="56"/>
        <v>0.19139511934259887</v>
      </c>
      <c r="H242" s="31">
        <v>598176</v>
      </c>
      <c r="I242" s="36">
        <f t="shared" si="57"/>
        <v>0.16943057486344743</v>
      </c>
      <c r="J242" s="31">
        <v>487222</v>
      </c>
      <c r="K242" s="36">
        <f t="shared" si="58"/>
        <v>9.23075232539282E-2</v>
      </c>
      <c r="L242" s="31">
        <v>0</v>
      </c>
      <c r="M242" s="36">
        <f t="shared" si="59"/>
        <v>0</v>
      </c>
      <c r="N242" s="31">
        <f t="shared" si="60"/>
        <v>1761120</v>
      </c>
      <c r="O242" s="36">
        <f t="shared" si="61"/>
        <v>0.33365616772838258</v>
      </c>
      <c r="P242" s="31">
        <v>796930</v>
      </c>
      <c r="Q242" s="31">
        <v>3894100</v>
      </c>
      <c r="R242" s="31">
        <v>3381713</v>
      </c>
      <c r="S242" s="31">
        <v>2304560</v>
      </c>
      <c r="T242" s="36">
        <f t="shared" si="62"/>
        <v>0.68147710938213857</v>
      </c>
      <c r="U242" s="36">
        <f t="shared" si="63"/>
        <v>-0.38862635363206299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2500000</v>
      </c>
      <c r="E244" s="31">
        <v>2500000</v>
      </c>
      <c r="F244" s="31">
        <v>237213</v>
      </c>
      <c r="G244" s="36">
        <f t="shared" si="56"/>
        <v>9.4885200000000003E-2</v>
      </c>
      <c r="H244" s="31">
        <v>547551</v>
      </c>
      <c r="I244" s="36">
        <f t="shared" si="57"/>
        <v>0.2190204</v>
      </c>
      <c r="J244" s="31">
        <v>485835</v>
      </c>
      <c r="K244" s="36">
        <f t="shared" si="58"/>
        <v>0.19433400000000001</v>
      </c>
      <c r="L244" s="31">
        <v>0</v>
      </c>
      <c r="M244" s="36">
        <f t="shared" si="59"/>
        <v>0</v>
      </c>
      <c r="N244" s="31">
        <f t="shared" si="60"/>
        <v>1270599</v>
      </c>
      <c r="O244" s="36">
        <f t="shared" si="61"/>
        <v>0.50823960000000001</v>
      </c>
      <c r="P244" s="31">
        <v>423334</v>
      </c>
      <c r="Q244" s="31">
        <v>0</v>
      </c>
      <c r="R244" s="31">
        <v>5000000</v>
      </c>
      <c r="S244" s="31">
        <v>1460482</v>
      </c>
      <c r="T244" s="36">
        <f t="shared" si="62"/>
        <v>0.29209639999999998</v>
      </c>
      <c r="U244" s="36">
        <f t="shared" si="63"/>
        <v>0.14763992497649614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19219312</v>
      </c>
      <c r="E247" s="32">
        <f>SUM(E241:E246)</f>
        <v>20967052</v>
      </c>
      <c r="F247" s="32">
        <f>SUM(F241:F246)</f>
        <v>6408261</v>
      </c>
      <c r="G247" s="37">
        <f t="shared" si="56"/>
        <v>0.33342822053151538</v>
      </c>
      <c r="H247" s="32">
        <f>SUM(H241:H246)</f>
        <v>5542019</v>
      </c>
      <c r="I247" s="37">
        <f t="shared" si="57"/>
        <v>0.28835678405137499</v>
      </c>
      <c r="J247" s="32">
        <f>SUM(J241:J246)</f>
        <v>4270237</v>
      </c>
      <c r="K247" s="37">
        <f t="shared" si="58"/>
        <v>0.20366415841387717</v>
      </c>
      <c r="L247" s="32">
        <f>SUM(L241:L246)</f>
        <v>0</v>
      </c>
      <c r="M247" s="37">
        <f t="shared" si="59"/>
        <v>0</v>
      </c>
      <c r="N247" s="32">
        <f t="shared" si="60"/>
        <v>16220517</v>
      </c>
      <c r="O247" s="37">
        <f t="shared" si="61"/>
        <v>0.77361934333925442</v>
      </c>
      <c r="P247" s="32">
        <f>SUM(P241:P246)</f>
        <v>7209974</v>
      </c>
      <c r="Q247" s="32">
        <f>SUM(Q241:Q246)</f>
        <v>3894100</v>
      </c>
      <c r="R247" s="32">
        <f>SUM(R241:R246)</f>
        <v>32340409</v>
      </c>
      <c r="S247" s="32">
        <f>SUM(S241:S246)</f>
        <v>9754752</v>
      </c>
      <c r="T247" s="37">
        <f t="shared" si="62"/>
        <v>0.30162735418714093</v>
      </c>
      <c r="U247" s="37">
        <f t="shared" si="63"/>
        <v>-0.40773198349952444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5979648</v>
      </c>
      <c r="E252" s="31">
        <v>5979648</v>
      </c>
      <c r="F252" s="31">
        <v>8358250</v>
      </c>
      <c r="G252" s="36">
        <f t="shared" si="56"/>
        <v>1.3977829464209264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8358250</v>
      </c>
      <c r="O252" s="36">
        <f t="shared" si="61"/>
        <v>1.3977829464209264</v>
      </c>
      <c r="P252" s="31">
        <v>0</v>
      </c>
      <c r="Q252" s="31">
        <v>9811740</v>
      </c>
      <c r="R252" s="31">
        <v>9811740</v>
      </c>
      <c r="S252" s="31">
        <v>7175429</v>
      </c>
      <c r="T252" s="36">
        <f t="shared" si="62"/>
        <v>0.73131055246062371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5979648</v>
      </c>
      <c r="E254" s="32">
        <f>SUM(E248:E253)</f>
        <v>5979648</v>
      </c>
      <c r="F254" s="32">
        <f>SUM(F248:F253)</f>
        <v>8358250</v>
      </c>
      <c r="G254" s="37">
        <f t="shared" si="56"/>
        <v>1.3977829464209264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8358250</v>
      </c>
      <c r="O254" s="37">
        <f t="shared" si="61"/>
        <v>1.3977829464209264</v>
      </c>
      <c r="P254" s="32">
        <f>SUM(P248:P253)</f>
        <v>0</v>
      </c>
      <c r="Q254" s="32">
        <f>SUM(Q248:Q253)</f>
        <v>9811740</v>
      </c>
      <c r="R254" s="32">
        <f>SUM(R248:R253)</f>
        <v>9811740</v>
      </c>
      <c r="S254" s="32">
        <f>SUM(S248:S253)</f>
        <v>7175429</v>
      </c>
      <c r="T254" s="37">
        <f t="shared" si="62"/>
        <v>0.73131055246062371</v>
      </c>
      <c r="U254" s="37">
        <f t="shared" si="63"/>
        <v>0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25835443</v>
      </c>
      <c r="E255" s="31">
        <v>25835443</v>
      </c>
      <c r="F255" s="31">
        <v>2506884</v>
      </c>
      <c r="G255" s="36">
        <f t="shared" si="56"/>
        <v>9.7032746835422956E-2</v>
      </c>
      <c r="H255" s="31">
        <v>1887563</v>
      </c>
      <c r="I255" s="36">
        <f t="shared" si="57"/>
        <v>7.3060988348448291E-2</v>
      </c>
      <c r="J255" s="31">
        <v>4459875</v>
      </c>
      <c r="K255" s="36">
        <f t="shared" si="58"/>
        <v>0.17262622514349762</v>
      </c>
      <c r="L255" s="31">
        <v>0</v>
      </c>
      <c r="M255" s="36">
        <f t="shared" si="59"/>
        <v>0</v>
      </c>
      <c r="N255" s="31">
        <f t="shared" si="60"/>
        <v>8854322</v>
      </c>
      <c r="O255" s="36">
        <f t="shared" si="61"/>
        <v>0.3427199603273689</v>
      </c>
      <c r="P255" s="31">
        <v>4719598</v>
      </c>
      <c r="Q255" s="31">
        <v>24963614</v>
      </c>
      <c r="R255" s="31">
        <v>24756496</v>
      </c>
      <c r="S255" s="31">
        <v>18556140</v>
      </c>
      <c r="T255" s="36">
        <f t="shared" si="62"/>
        <v>0.74954630089815621</v>
      </c>
      <c r="U255" s="36">
        <f t="shared" si="63"/>
        <v>-5.5030746262711316E-2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111826</v>
      </c>
      <c r="E257" s="31">
        <v>115788</v>
      </c>
      <c r="F257" s="31">
        <v>55233</v>
      </c>
      <c r="G257" s="36">
        <f t="shared" si="56"/>
        <v>0.49391912435390695</v>
      </c>
      <c r="H257" s="31">
        <v>2661</v>
      </c>
      <c r="I257" s="36">
        <f t="shared" si="57"/>
        <v>2.3795897197431724E-2</v>
      </c>
      <c r="J257" s="31">
        <v>19855</v>
      </c>
      <c r="K257" s="36">
        <f t="shared" si="58"/>
        <v>0.17147718243686738</v>
      </c>
      <c r="L257" s="31">
        <v>0</v>
      </c>
      <c r="M257" s="36">
        <f t="shared" si="59"/>
        <v>0</v>
      </c>
      <c r="N257" s="31">
        <f t="shared" si="60"/>
        <v>77749</v>
      </c>
      <c r="O257" s="36">
        <f t="shared" si="61"/>
        <v>0.67147718243686738</v>
      </c>
      <c r="P257" s="31">
        <v>18050</v>
      </c>
      <c r="Q257" s="31">
        <v>84040</v>
      </c>
      <c r="R257" s="31">
        <v>106718</v>
      </c>
      <c r="S257" s="31">
        <v>71409</v>
      </c>
      <c r="T257" s="36">
        <f t="shared" si="62"/>
        <v>0.66913735264903762</v>
      </c>
      <c r="U257" s="36">
        <f t="shared" si="63"/>
        <v>0.10000000000000009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25947269</v>
      </c>
      <c r="E259" s="32">
        <f>SUM(E255:E258)</f>
        <v>25951231</v>
      </c>
      <c r="F259" s="32">
        <f>SUM(F255:F258)</f>
        <v>2562117</v>
      </c>
      <c r="G259" s="37">
        <f t="shared" si="56"/>
        <v>9.8743224190568954E-2</v>
      </c>
      <c r="H259" s="32">
        <f>SUM(H255:H258)</f>
        <v>1890224</v>
      </c>
      <c r="I259" s="37">
        <f t="shared" si="57"/>
        <v>7.2848668582423837E-2</v>
      </c>
      <c r="J259" s="32">
        <f>SUM(J255:J258)</f>
        <v>4479730</v>
      </c>
      <c r="K259" s="37">
        <f t="shared" si="58"/>
        <v>0.17262109839799122</v>
      </c>
      <c r="L259" s="32">
        <f>SUM(L255:L258)</f>
        <v>0</v>
      </c>
      <c r="M259" s="37">
        <f t="shared" si="59"/>
        <v>0</v>
      </c>
      <c r="N259" s="32">
        <f t="shared" si="60"/>
        <v>8932071</v>
      </c>
      <c r="O259" s="37">
        <f t="shared" si="61"/>
        <v>0.34418679406768798</v>
      </c>
      <c r="P259" s="32">
        <f>SUM(P255:P258)</f>
        <v>4737648</v>
      </c>
      <c r="Q259" s="32">
        <f>SUM(Q255:Q258)</f>
        <v>25047654</v>
      </c>
      <c r="R259" s="32">
        <f>SUM(R255:R258)</f>
        <v>24863214</v>
      </c>
      <c r="S259" s="32">
        <f>SUM(S255:S258)</f>
        <v>18627549</v>
      </c>
      <c r="T259" s="37">
        <f t="shared" si="62"/>
        <v>0.74920116924545632</v>
      </c>
      <c r="U259" s="37">
        <f t="shared" si="63"/>
        <v>-5.4440093480984664E-2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51243567</v>
      </c>
      <c r="E260" s="32">
        <f>SUM(E234:E239,E241:E246,E248:E253,E255:E258)</f>
        <v>53058746</v>
      </c>
      <c r="F260" s="32">
        <f>SUM(F234:F239,F241:F246,F248:F253,F255:F258)</f>
        <v>17397412</v>
      </c>
      <c r="G260" s="37">
        <f t="shared" si="56"/>
        <v>0.33950431280476628</v>
      </c>
      <c r="H260" s="32">
        <f>SUM(H234:H239,H241:H246,H248:H253,H255:H258)</f>
        <v>7442649</v>
      </c>
      <c r="I260" s="37">
        <f t="shared" si="57"/>
        <v>0.14524065040202996</v>
      </c>
      <c r="J260" s="32">
        <f>SUM(J234:J239,J241:J246,J248:J253,J255:J258)</f>
        <v>8765967</v>
      </c>
      <c r="K260" s="37">
        <f t="shared" si="58"/>
        <v>0.16521247976723763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33606028</v>
      </c>
      <c r="O260" s="37">
        <f t="shared" si="61"/>
        <v>0.63337395874376679</v>
      </c>
      <c r="P260" s="32">
        <f>SUM(P234:P239,P241:P246,P248:P253,P255:P258)</f>
        <v>11964707</v>
      </c>
      <c r="Q260" s="32">
        <f>SUM(Q234:Q239,Q241:Q246,Q248:Q253,Q255:Q258)</f>
        <v>38790214</v>
      </c>
      <c r="R260" s="32">
        <f>SUM(R234:R239,R241:R246,R248:R253,R255:R258)</f>
        <v>67112083</v>
      </c>
      <c r="S260" s="32">
        <f>SUM(S234:S239,S241:S246,S248:S253,S255:S258)</f>
        <v>35625053</v>
      </c>
      <c r="T260" s="37">
        <f t="shared" si="62"/>
        <v>0.53082919509442139</v>
      </c>
      <c r="U260" s="37">
        <f t="shared" si="63"/>
        <v>-0.26734795929394672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8696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8696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0</v>
      </c>
      <c r="E267" s="32">
        <f>SUM(E263:E266)</f>
        <v>0</v>
      </c>
      <c r="F267" s="32">
        <f>SUM(F263:F266)</f>
        <v>0</v>
      </c>
      <c r="G267" s="37">
        <f t="shared" si="64"/>
        <v>0</v>
      </c>
      <c r="H267" s="32">
        <f>SUM(H263:H266)</f>
        <v>0</v>
      </c>
      <c r="I267" s="37">
        <f t="shared" si="65"/>
        <v>0</v>
      </c>
      <c r="J267" s="32">
        <f>SUM(J263:J266)</f>
        <v>8696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8696</v>
      </c>
      <c r="O267" s="37">
        <f t="shared" si="69"/>
        <v>0</v>
      </c>
      <c r="P267" s="32">
        <f>SUM(P263:P266)</f>
        <v>0</v>
      </c>
      <c r="Q267" s="32">
        <f>SUM(Q263:Q266)</f>
        <v>0</v>
      </c>
      <c r="R267" s="32">
        <f>SUM(R263:R266)</f>
        <v>0</v>
      </c>
      <c r="S267" s="32">
        <f>SUM(S263:S266)</f>
        <v>0</v>
      </c>
      <c r="T267" s="37">
        <f t="shared" si="70"/>
        <v>0</v>
      </c>
      <c r="U267" s="37">
        <f t="shared" si="71"/>
        <v>0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333735</v>
      </c>
      <c r="E269" s="31">
        <v>300189</v>
      </c>
      <c r="F269" s="31">
        <v>25497</v>
      </c>
      <c r="G269" s="36">
        <f t="shared" si="64"/>
        <v>7.6398939278169806E-2</v>
      </c>
      <c r="H269" s="31">
        <v>44474</v>
      </c>
      <c r="I269" s="36">
        <f t="shared" si="65"/>
        <v>0.13326141998891336</v>
      </c>
      <c r="J269" s="31">
        <v>17121</v>
      </c>
      <c r="K269" s="36">
        <f t="shared" si="66"/>
        <v>5.7034068536821803E-2</v>
      </c>
      <c r="L269" s="31">
        <v>0</v>
      </c>
      <c r="M269" s="36">
        <f t="shared" si="67"/>
        <v>0</v>
      </c>
      <c r="N269" s="31">
        <f t="shared" si="68"/>
        <v>87092</v>
      </c>
      <c r="O269" s="36">
        <f t="shared" si="69"/>
        <v>0.29012388861683808</v>
      </c>
      <c r="P269" s="31">
        <v>16148</v>
      </c>
      <c r="Q269" s="31">
        <v>255929</v>
      </c>
      <c r="R269" s="31">
        <v>319670</v>
      </c>
      <c r="S269" s="31">
        <v>44296</v>
      </c>
      <c r="T269" s="36">
        <f t="shared" si="70"/>
        <v>0.13856789814496198</v>
      </c>
      <c r="U269" s="36">
        <f t="shared" si="71"/>
        <v>6.025513995541254E-2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333735</v>
      </c>
      <c r="E275" s="32">
        <f>SUM(E268:E274)</f>
        <v>300189</v>
      </c>
      <c r="F275" s="32">
        <f>SUM(F268:F274)</f>
        <v>25497</v>
      </c>
      <c r="G275" s="37">
        <f t="shared" si="64"/>
        <v>7.6398939278169806E-2</v>
      </c>
      <c r="H275" s="32">
        <f>SUM(H268:H274)</f>
        <v>44474</v>
      </c>
      <c r="I275" s="37">
        <f t="shared" si="65"/>
        <v>0.13326141998891336</v>
      </c>
      <c r="J275" s="32">
        <f>SUM(J268:J274)</f>
        <v>17121</v>
      </c>
      <c r="K275" s="37">
        <f t="shared" si="66"/>
        <v>5.7034068536821803E-2</v>
      </c>
      <c r="L275" s="32">
        <f>SUM(L268:L274)</f>
        <v>0</v>
      </c>
      <c r="M275" s="37">
        <f t="shared" si="67"/>
        <v>0</v>
      </c>
      <c r="N275" s="32">
        <f t="shared" si="68"/>
        <v>87092</v>
      </c>
      <c r="O275" s="37">
        <f t="shared" si="69"/>
        <v>0.29012388861683808</v>
      </c>
      <c r="P275" s="32">
        <f>SUM(P268:P274)</f>
        <v>16148</v>
      </c>
      <c r="Q275" s="32">
        <f>SUM(Q268:Q274)</f>
        <v>255929</v>
      </c>
      <c r="R275" s="32">
        <f>SUM(R268:R274)</f>
        <v>319670</v>
      </c>
      <c r="S275" s="32">
        <f>SUM(S268:S274)</f>
        <v>44296</v>
      </c>
      <c r="T275" s="37">
        <f t="shared" si="70"/>
        <v>0.13856789814496198</v>
      </c>
      <c r="U275" s="37">
        <f t="shared" si="71"/>
        <v>6.025513995541254E-2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435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608448</v>
      </c>
      <c r="E282" s="31">
        <v>1125208</v>
      </c>
      <c r="F282" s="31">
        <v>301561</v>
      </c>
      <c r="G282" s="36">
        <f t="shared" si="64"/>
        <v>0.49562329073314398</v>
      </c>
      <c r="H282" s="31">
        <v>264005</v>
      </c>
      <c r="I282" s="36">
        <f t="shared" si="65"/>
        <v>0.43389903492163667</v>
      </c>
      <c r="J282" s="31">
        <v>205237</v>
      </c>
      <c r="K282" s="36">
        <f t="shared" si="66"/>
        <v>0.18239916530988048</v>
      </c>
      <c r="L282" s="31">
        <v>0</v>
      </c>
      <c r="M282" s="36">
        <f t="shared" si="67"/>
        <v>0</v>
      </c>
      <c r="N282" s="31">
        <f t="shared" si="68"/>
        <v>770803</v>
      </c>
      <c r="O282" s="36">
        <f t="shared" si="69"/>
        <v>0.6850315674968539</v>
      </c>
      <c r="P282" s="31">
        <v>178890</v>
      </c>
      <c r="Q282" s="31">
        <v>582804</v>
      </c>
      <c r="R282" s="31">
        <v>582804</v>
      </c>
      <c r="S282" s="31">
        <v>591568</v>
      </c>
      <c r="T282" s="36">
        <f t="shared" si="70"/>
        <v>1.0150376455892547</v>
      </c>
      <c r="U282" s="36">
        <f t="shared" si="71"/>
        <v>0.14728045167421322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608448</v>
      </c>
      <c r="E285" s="32">
        <f>SUM(E276:E284)</f>
        <v>1125208</v>
      </c>
      <c r="F285" s="32">
        <f>SUM(F276:F284)</f>
        <v>301561</v>
      </c>
      <c r="G285" s="37">
        <f t="shared" si="64"/>
        <v>0.49562329073314398</v>
      </c>
      <c r="H285" s="32">
        <f>SUM(H276:H284)</f>
        <v>264005</v>
      </c>
      <c r="I285" s="37">
        <f t="shared" si="65"/>
        <v>0.43389903492163667</v>
      </c>
      <c r="J285" s="32">
        <f>SUM(J276:J284)</f>
        <v>205237</v>
      </c>
      <c r="K285" s="37">
        <f t="shared" si="66"/>
        <v>0.18239916530988048</v>
      </c>
      <c r="L285" s="32">
        <f>SUM(L276:L284)</f>
        <v>0</v>
      </c>
      <c r="M285" s="37">
        <f t="shared" si="67"/>
        <v>0</v>
      </c>
      <c r="N285" s="32">
        <f t="shared" si="68"/>
        <v>770803</v>
      </c>
      <c r="O285" s="37">
        <f t="shared" si="69"/>
        <v>0.6850315674968539</v>
      </c>
      <c r="P285" s="32">
        <f>SUM(P276:P284)</f>
        <v>178890</v>
      </c>
      <c r="Q285" s="32">
        <f>SUM(Q276:Q284)</f>
        <v>583239</v>
      </c>
      <c r="R285" s="32">
        <f>SUM(R276:R284)</f>
        <v>582804</v>
      </c>
      <c r="S285" s="32">
        <f>SUM(S276:S284)</f>
        <v>591568</v>
      </c>
      <c r="T285" s="37">
        <f t="shared" si="70"/>
        <v>1.0150376455892547</v>
      </c>
      <c r="U285" s="37">
        <f t="shared" si="71"/>
        <v>0.14728045167421322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4320</v>
      </c>
      <c r="E286" s="31">
        <v>4320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3269</v>
      </c>
      <c r="G290" s="36">
        <f t="shared" si="64"/>
        <v>0</v>
      </c>
      <c r="H290" s="31">
        <v>1200</v>
      </c>
      <c r="I290" s="36">
        <f t="shared" si="65"/>
        <v>0</v>
      </c>
      <c r="J290" s="31">
        <v>-4470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-1</v>
      </c>
      <c r="O290" s="36">
        <f t="shared" si="69"/>
        <v>0</v>
      </c>
      <c r="P290" s="31">
        <v>783</v>
      </c>
      <c r="Q290" s="31">
        <v>3150</v>
      </c>
      <c r="R290" s="31">
        <v>3150</v>
      </c>
      <c r="S290" s="31">
        <v>1566</v>
      </c>
      <c r="T290" s="36">
        <f t="shared" si="70"/>
        <v>0.49714285714285716</v>
      </c>
      <c r="U290" s="36">
        <f t="shared" si="71"/>
        <v>-6.7088122605363987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4320</v>
      </c>
      <c r="E292" s="32">
        <f>SUM(E286:E291)</f>
        <v>4320</v>
      </c>
      <c r="F292" s="32">
        <f>SUM(F286:F291)</f>
        <v>3269</v>
      </c>
      <c r="G292" s="37">
        <f t="shared" si="64"/>
        <v>0.75671296296296298</v>
      </c>
      <c r="H292" s="32">
        <f>SUM(H286:H291)</f>
        <v>1200</v>
      </c>
      <c r="I292" s="37">
        <f t="shared" si="65"/>
        <v>0.27777777777777779</v>
      </c>
      <c r="J292" s="32">
        <f>SUM(J286:J291)</f>
        <v>-4470</v>
      </c>
      <c r="K292" s="37">
        <f t="shared" si="66"/>
        <v>-1.0347222222222223</v>
      </c>
      <c r="L292" s="32">
        <f>SUM(L286:L291)</f>
        <v>0</v>
      </c>
      <c r="M292" s="37">
        <f t="shared" si="67"/>
        <v>0</v>
      </c>
      <c r="N292" s="32">
        <f t="shared" si="68"/>
        <v>-1</v>
      </c>
      <c r="O292" s="37">
        <f t="shared" si="69"/>
        <v>-2.3148148148148149E-4</v>
      </c>
      <c r="P292" s="32">
        <f>SUM(P286:P291)</f>
        <v>783</v>
      </c>
      <c r="Q292" s="32">
        <f>SUM(Q286:Q291)</f>
        <v>3150</v>
      </c>
      <c r="R292" s="32">
        <f>SUM(R286:R291)</f>
        <v>3150</v>
      </c>
      <c r="S292" s="32">
        <f>SUM(S286:S291)</f>
        <v>1566</v>
      </c>
      <c r="T292" s="37">
        <f t="shared" si="70"/>
        <v>0.49714285714285716</v>
      </c>
      <c r="U292" s="37">
        <f t="shared" si="71"/>
        <v>-6.7088122605363987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12081000</v>
      </c>
      <c r="E293" s="31">
        <v>12081000</v>
      </c>
      <c r="F293" s="31">
        <v>4773483</v>
      </c>
      <c r="G293" s="36">
        <f t="shared" si="64"/>
        <v>0.39512316861186986</v>
      </c>
      <c r="H293" s="31">
        <v>1240660</v>
      </c>
      <c r="I293" s="36">
        <f t="shared" si="65"/>
        <v>0.10269514113070111</v>
      </c>
      <c r="J293" s="31">
        <v>3229445</v>
      </c>
      <c r="K293" s="36">
        <f t="shared" si="66"/>
        <v>0.26731603344094029</v>
      </c>
      <c r="L293" s="31">
        <v>0</v>
      </c>
      <c r="M293" s="36">
        <f t="shared" si="67"/>
        <v>0</v>
      </c>
      <c r="N293" s="31">
        <f t="shared" si="68"/>
        <v>9243588</v>
      </c>
      <c r="O293" s="36">
        <f t="shared" si="69"/>
        <v>0.76513434318351126</v>
      </c>
      <c r="P293" s="31">
        <v>2411584</v>
      </c>
      <c r="Q293" s="31">
        <v>11092000</v>
      </c>
      <c r="R293" s="31">
        <v>11092000</v>
      </c>
      <c r="S293" s="31">
        <v>8227996</v>
      </c>
      <c r="T293" s="36">
        <f t="shared" si="70"/>
        <v>0.741795528308691</v>
      </c>
      <c r="U293" s="36">
        <f t="shared" si="71"/>
        <v>0.33913850813407298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12081000</v>
      </c>
      <c r="E298" s="32">
        <f>SUM(E293:E297)</f>
        <v>12081000</v>
      </c>
      <c r="F298" s="32">
        <f>SUM(F293:F297)</f>
        <v>4773483</v>
      </c>
      <c r="G298" s="37">
        <f t="shared" si="64"/>
        <v>0.39512316861186986</v>
      </c>
      <c r="H298" s="32">
        <f>SUM(H293:H297)</f>
        <v>1240660</v>
      </c>
      <c r="I298" s="37">
        <f t="shared" si="65"/>
        <v>0.10269514113070111</v>
      </c>
      <c r="J298" s="32">
        <f>SUM(J293:J297)</f>
        <v>3229445</v>
      </c>
      <c r="K298" s="37">
        <f t="shared" si="66"/>
        <v>0.26731603344094029</v>
      </c>
      <c r="L298" s="32">
        <f>SUM(L293:L297)</f>
        <v>0</v>
      </c>
      <c r="M298" s="37">
        <f t="shared" si="67"/>
        <v>0</v>
      </c>
      <c r="N298" s="32">
        <f t="shared" si="68"/>
        <v>9243588</v>
      </c>
      <c r="O298" s="37">
        <f t="shared" si="69"/>
        <v>0.76513434318351126</v>
      </c>
      <c r="P298" s="32">
        <f>SUM(P293:P297)</f>
        <v>2411584</v>
      </c>
      <c r="Q298" s="32">
        <f>SUM(Q293:Q297)</f>
        <v>11092000</v>
      </c>
      <c r="R298" s="32">
        <f>SUM(R293:R297)</f>
        <v>11092000</v>
      </c>
      <c r="S298" s="32">
        <f>SUM(S293:S297)</f>
        <v>8227996</v>
      </c>
      <c r="T298" s="37">
        <f t="shared" si="70"/>
        <v>0.741795528308691</v>
      </c>
      <c r="U298" s="37">
        <f t="shared" si="71"/>
        <v>0.33913850813407298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13027503</v>
      </c>
      <c r="E299" s="32">
        <f>SUM(E263:E266,E268:E274,E276:E284,E286:E291,E293:E297)</f>
        <v>13510717</v>
      </c>
      <c r="F299" s="32">
        <f>SUM(F263:F266,F268:F274,F276:F284,F286:F291,F293:F297)</f>
        <v>5103810</v>
      </c>
      <c r="G299" s="37">
        <f t="shared" si="64"/>
        <v>0.39177193050732745</v>
      </c>
      <c r="H299" s="32">
        <f>SUM(H263:H266,H268:H274,H276:H284,H286:H291,H293:H297)</f>
        <v>1550339</v>
      </c>
      <c r="I299" s="37">
        <f t="shared" si="65"/>
        <v>0.11900507718171319</v>
      </c>
      <c r="J299" s="32">
        <f>SUM(J263:J266,J268:J274,J276:J284,J286:J291,J293:J297)</f>
        <v>3456029</v>
      </c>
      <c r="K299" s="37">
        <f t="shared" si="66"/>
        <v>0.25579908157353898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10110178</v>
      </c>
      <c r="O299" s="37">
        <f t="shared" si="69"/>
        <v>0.74830802836000487</v>
      </c>
      <c r="P299" s="32">
        <f>SUM(P263:P266,P268:P274,P276:P284,P286:P291,P293:P297)</f>
        <v>2607405</v>
      </c>
      <c r="Q299" s="32">
        <f>SUM(Q263:Q266,Q268:Q274,Q276:Q284,Q286:Q291,Q293:Q297)</f>
        <v>11934318</v>
      </c>
      <c r="R299" s="32">
        <f>SUM(R263:R266,R268:R274,R276:R284,R286:R291,R293:R297)</f>
        <v>11997624</v>
      </c>
      <c r="S299" s="32">
        <f>SUM(S263:S266,S268:S274,S276:S284,S286:S291,S293:S297)</f>
        <v>8865426</v>
      </c>
      <c r="T299" s="37">
        <f t="shared" si="70"/>
        <v>0.7389318084980826</v>
      </c>
      <c r="U299" s="37">
        <f t="shared" si="71"/>
        <v>0.32546689141119245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462581280</v>
      </c>
      <c r="E302" s="31">
        <v>469889170</v>
      </c>
      <c r="F302" s="31">
        <v>109681019</v>
      </c>
      <c r="G302" s="36">
        <f t="shared" ref="G302:G339" si="72">IF(($D302     =0),0,($F302     /$D302     ))</f>
        <v>0.23710647996823392</v>
      </c>
      <c r="H302" s="31">
        <v>107328996</v>
      </c>
      <c r="I302" s="36">
        <f t="shared" ref="I302:I339" si="73">IF(($D302     =0),0,($H302     /$D302     ))</f>
        <v>0.23202191839669775</v>
      </c>
      <c r="J302" s="31">
        <v>111371586</v>
      </c>
      <c r="K302" s="36">
        <f t="shared" ref="K302:K339" si="74">IF(($E302     =0),0,($J302     /$E302     ))</f>
        <v>0.23701671183440981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328381601</v>
      </c>
      <c r="O302" s="36">
        <f t="shared" ref="O302:O339" si="77">IF(($E302     =0),0,($N302     /$E302     ))</f>
        <v>0.69884905200092184</v>
      </c>
      <c r="P302" s="31">
        <v>131942732</v>
      </c>
      <c r="Q302" s="31">
        <v>363707208</v>
      </c>
      <c r="R302" s="31">
        <v>429780370</v>
      </c>
      <c r="S302" s="31">
        <v>380366028</v>
      </c>
      <c r="T302" s="36">
        <f t="shared" ref="T302:T339" si="78">IF(($R302     =0),0,($S302     /$R302     ))</f>
        <v>0.88502419968599311</v>
      </c>
      <c r="U302" s="36">
        <f t="shared" ref="U302:U339" si="79">IF(($P302     =0),0,(($J302     /$P302     )-1))</f>
        <v>-0.15590965631968268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462581280</v>
      </c>
      <c r="E303" s="32">
        <f>E302</f>
        <v>469889170</v>
      </c>
      <c r="F303" s="32">
        <f>F302</f>
        <v>109681019</v>
      </c>
      <c r="G303" s="37">
        <f t="shared" si="72"/>
        <v>0.23710647996823392</v>
      </c>
      <c r="H303" s="32">
        <f>H302</f>
        <v>107328996</v>
      </c>
      <c r="I303" s="37">
        <f t="shared" si="73"/>
        <v>0.23202191839669775</v>
      </c>
      <c r="J303" s="32">
        <f>J302</f>
        <v>111371586</v>
      </c>
      <c r="K303" s="37">
        <f t="shared" si="74"/>
        <v>0.23701671183440981</v>
      </c>
      <c r="L303" s="32">
        <f>L302</f>
        <v>0</v>
      </c>
      <c r="M303" s="37">
        <f t="shared" si="75"/>
        <v>0</v>
      </c>
      <c r="N303" s="32">
        <f t="shared" si="76"/>
        <v>328381601</v>
      </c>
      <c r="O303" s="37">
        <f t="shared" si="77"/>
        <v>0.69884905200092184</v>
      </c>
      <c r="P303" s="32">
        <f>P302</f>
        <v>131942732</v>
      </c>
      <c r="Q303" s="32">
        <f>Q302</f>
        <v>363707208</v>
      </c>
      <c r="R303" s="32">
        <f>R302</f>
        <v>429780370</v>
      </c>
      <c r="S303" s="32">
        <f>S302</f>
        <v>380366028</v>
      </c>
      <c r="T303" s="37">
        <f t="shared" si="78"/>
        <v>0.88502419968599311</v>
      </c>
      <c r="U303" s="37">
        <f t="shared" si="79"/>
        <v>-0.15590965631968268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26192</v>
      </c>
      <c r="E308" s="31">
        <v>26192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37863</v>
      </c>
      <c r="R308" s="31">
        <v>37863</v>
      </c>
      <c r="S308" s="31">
        <v>4659</v>
      </c>
      <c r="T308" s="36">
        <f t="shared" si="78"/>
        <v>0.12304888677600824</v>
      </c>
      <c r="U308" s="36">
        <f t="shared" si="79"/>
        <v>0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26192</v>
      </c>
      <c r="E310" s="32">
        <f>SUM(E304:E309)</f>
        <v>26192</v>
      </c>
      <c r="F310" s="32">
        <f>SUM(F304:F309)</f>
        <v>0</v>
      </c>
      <c r="G310" s="37">
        <f t="shared" si="72"/>
        <v>0</v>
      </c>
      <c r="H310" s="32">
        <f>SUM(H304:H309)</f>
        <v>0</v>
      </c>
      <c r="I310" s="37">
        <f t="shared" si="73"/>
        <v>0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0</v>
      </c>
      <c r="O310" s="37">
        <f t="shared" si="77"/>
        <v>0</v>
      </c>
      <c r="P310" s="32">
        <f>SUM(P304:P309)</f>
        <v>0</v>
      </c>
      <c r="Q310" s="32">
        <f>SUM(Q304:Q309)</f>
        <v>37863</v>
      </c>
      <c r="R310" s="32">
        <f>SUM(R304:R309)</f>
        <v>37863</v>
      </c>
      <c r="S310" s="32">
        <f>SUM(S304:S309)</f>
        <v>4659</v>
      </c>
      <c r="T310" s="37">
        <f t="shared" si="78"/>
        <v>0.12304888677600824</v>
      </c>
      <c r="U310" s="37">
        <f t="shared" si="79"/>
        <v>0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146397</v>
      </c>
      <c r="E311" s="31">
        <v>146397</v>
      </c>
      <c r="F311" s="31">
        <v>107873</v>
      </c>
      <c r="G311" s="36">
        <f t="shared" si="72"/>
        <v>0.73685253113110238</v>
      </c>
      <c r="H311" s="31">
        <v>10812</v>
      </c>
      <c r="I311" s="36">
        <f t="shared" si="73"/>
        <v>7.3853972417467564E-2</v>
      </c>
      <c r="J311" s="31">
        <v>4192</v>
      </c>
      <c r="K311" s="36">
        <f t="shared" si="74"/>
        <v>2.8634466553276366E-2</v>
      </c>
      <c r="L311" s="31">
        <v>0</v>
      </c>
      <c r="M311" s="36">
        <f t="shared" si="75"/>
        <v>0</v>
      </c>
      <c r="N311" s="31">
        <f t="shared" si="76"/>
        <v>122877</v>
      </c>
      <c r="O311" s="36">
        <f t="shared" si="77"/>
        <v>0.83934097010184638</v>
      </c>
      <c r="P311" s="31">
        <v>6043</v>
      </c>
      <c r="Q311" s="31">
        <v>139426</v>
      </c>
      <c r="R311" s="31">
        <v>139426</v>
      </c>
      <c r="S311" s="31">
        <v>106748</v>
      </c>
      <c r="T311" s="36">
        <f t="shared" si="78"/>
        <v>0.76562477586676803</v>
      </c>
      <c r="U311" s="36">
        <f t="shared" si="79"/>
        <v>-0.30630481548899557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0</v>
      </c>
      <c r="E314" s="31">
        <v>2063450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1000000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3907</v>
      </c>
      <c r="E315" s="31">
        <v>3907</v>
      </c>
      <c r="F315" s="31">
        <v>8070</v>
      </c>
      <c r="G315" s="36">
        <f t="shared" si="72"/>
        <v>2.0655234195034553</v>
      </c>
      <c r="H315" s="31">
        <v>3500</v>
      </c>
      <c r="I315" s="36">
        <f t="shared" si="73"/>
        <v>0.89582800102380344</v>
      </c>
      <c r="J315" s="31">
        <v>13971</v>
      </c>
      <c r="K315" s="36">
        <f t="shared" si="74"/>
        <v>3.575889429229588</v>
      </c>
      <c r="L315" s="31">
        <v>0</v>
      </c>
      <c r="M315" s="36">
        <f t="shared" si="75"/>
        <v>0</v>
      </c>
      <c r="N315" s="31">
        <f t="shared" si="76"/>
        <v>25541</v>
      </c>
      <c r="O315" s="36">
        <f t="shared" si="77"/>
        <v>6.5372408497568468</v>
      </c>
      <c r="P315" s="31">
        <v>5500</v>
      </c>
      <c r="Q315" s="31">
        <v>17302</v>
      </c>
      <c r="R315" s="31">
        <v>3686</v>
      </c>
      <c r="S315" s="31">
        <v>5150</v>
      </c>
      <c r="T315" s="36">
        <f t="shared" si="78"/>
        <v>1.397178513293543</v>
      </c>
      <c r="U315" s="36">
        <f t="shared" si="79"/>
        <v>1.5401818181818183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150304</v>
      </c>
      <c r="E317" s="32">
        <f>SUM(E311:E316)</f>
        <v>2213754</v>
      </c>
      <c r="F317" s="32">
        <f>SUM(F311:F316)</f>
        <v>115943</v>
      </c>
      <c r="G317" s="37">
        <f t="shared" si="72"/>
        <v>0.77138998296785177</v>
      </c>
      <c r="H317" s="32">
        <f>SUM(H311:H316)</f>
        <v>14312</v>
      </c>
      <c r="I317" s="37">
        <f t="shared" si="73"/>
        <v>9.522035341707473E-2</v>
      </c>
      <c r="J317" s="32">
        <f>SUM(J311:J316)</f>
        <v>18163</v>
      </c>
      <c r="K317" s="37">
        <f t="shared" si="74"/>
        <v>8.2046153276289953E-3</v>
      </c>
      <c r="L317" s="32">
        <f>SUM(L311:L316)</f>
        <v>0</v>
      </c>
      <c r="M317" s="37">
        <f t="shared" si="75"/>
        <v>0</v>
      </c>
      <c r="N317" s="32">
        <f t="shared" si="76"/>
        <v>148418</v>
      </c>
      <c r="O317" s="37">
        <f t="shared" si="77"/>
        <v>6.7043582981668237E-2</v>
      </c>
      <c r="P317" s="32">
        <f>SUM(P311:P316)</f>
        <v>11543</v>
      </c>
      <c r="Q317" s="32">
        <f>SUM(Q311:Q316)</f>
        <v>156728</v>
      </c>
      <c r="R317" s="32">
        <f>SUM(R311:R316)</f>
        <v>1143112</v>
      </c>
      <c r="S317" s="32">
        <f>SUM(S311:S316)</f>
        <v>111898</v>
      </c>
      <c r="T317" s="37">
        <f t="shared" si="78"/>
        <v>9.7888920770668145E-2</v>
      </c>
      <c r="U317" s="37">
        <f t="shared" si="79"/>
        <v>0.57350775361691064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0</v>
      </c>
      <c r="E319" s="31">
        <v>1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6016</v>
      </c>
      <c r="K319" s="36">
        <f t="shared" si="74"/>
        <v>6016</v>
      </c>
      <c r="L319" s="31">
        <v>0</v>
      </c>
      <c r="M319" s="36">
        <f t="shared" si="75"/>
        <v>0</v>
      </c>
      <c r="N319" s="31">
        <f t="shared" si="76"/>
        <v>6016</v>
      </c>
      <c r="O319" s="36">
        <f t="shared" si="77"/>
        <v>6016</v>
      </c>
      <c r="P319" s="31">
        <v>0</v>
      </c>
      <c r="Q319" s="31">
        <v>0</v>
      </c>
      <c r="R319" s="31">
        <v>1</v>
      </c>
      <c r="S319" s="31">
        <v>0</v>
      </c>
      <c r="T319" s="36">
        <f t="shared" si="78"/>
        <v>0</v>
      </c>
      <c r="U319" s="36">
        <f t="shared" si="79"/>
        <v>0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24719</v>
      </c>
      <c r="E321" s="31">
        <v>35300</v>
      </c>
      <c r="F321" s="31">
        <v>11879</v>
      </c>
      <c r="G321" s="36">
        <f t="shared" si="72"/>
        <v>0.48056151138800113</v>
      </c>
      <c r="H321" s="31">
        <v>9392</v>
      </c>
      <c r="I321" s="36">
        <f t="shared" si="73"/>
        <v>0.37995064525263966</v>
      </c>
      <c r="J321" s="31">
        <v>2509</v>
      </c>
      <c r="K321" s="36">
        <f t="shared" si="74"/>
        <v>7.1076487252124648E-2</v>
      </c>
      <c r="L321" s="31">
        <v>0</v>
      </c>
      <c r="M321" s="36">
        <f t="shared" si="75"/>
        <v>0</v>
      </c>
      <c r="N321" s="31">
        <f t="shared" si="76"/>
        <v>23780</v>
      </c>
      <c r="O321" s="36">
        <f t="shared" si="77"/>
        <v>0.67365439093484414</v>
      </c>
      <c r="P321" s="31">
        <v>2226</v>
      </c>
      <c r="Q321" s="31">
        <v>31800</v>
      </c>
      <c r="R321" s="31">
        <v>25668</v>
      </c>
      <c r="S321" s="31">
        <v>21605</v>
      </c>
      <c r="T321" s="36">
        <f t="shared" si="78"/>
        <v>0.84170952158329437</v>
      </c>
      <c r="U321" s="36">
        <f t="shared" si="79"/>
        <v>0.12713387241689134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24719</v>
      </c>
      <c r="E323" s="32">
        <f>SUM(E318:E322)</f>
        <v>35301</v>
      </c>
      <c r="F323" s="32">
        <f>SUM(F318:F322)</f>
        <v>11879</v>
      </c>
      <c r="G323" s="37">
        <f t="shared" si="72"/>
        <v>0.48056151138800113</v>
      </c>
      <c r="H323" s="32">
        <f>SUM(H318:H322)</f>
        <v>9392</v>
      </c>
      <c r="I323" s="37">
        <f t="shared" si="73"/>
        <v>0.37995064525263966</v>
      </c>
      <c r="J323" s="32">
        <f>SUM(J318:J322)</f>
        <v>8525</v>
      </c>
      <c r="K323" s="37">
        <f t="shared" si="74"/>
        <v>0.24149457522449788</v>
      </c>
      <c r="L323" s="32">
        <f>SUM(L318:L322)</f>
        <v>0</v>
      </c>
      <c r="M323" s="37">
        <f t="shared" si="75"/>
        <v>0</v>
      </c>
      <c r="N323" s="32">
        <f t="shared" si="76"/>
        <v>29796</v>
      </c>
      <c r="O323" s="37">
        <f t="shared" si="77"/>
        <v>0.84405540919520694</v>
      </c>
      <c r="P323" s="32">
        <f>SUM(P318:P322)</f>
        <v>2226</v>
      </c>
      <c r="Q323" s="32">
        <f>SUM(Q318:Q322)</f>
        <v>31800</v>
      </c>
      <c r="R323" s="32">
        <f>SUM(R318:R322)</f>
        <v>25669</v>
      </c>
      <c r="S323" s="32">
        <f>SUM(S318:S322)</f>
        <v>21605</v>
      </c>
      <c r="T323" s="37">
        <f t="shared" si="78"/>
        <v>0.8416767306868207</v>
      </c>
      <c r="U323" s="37">
        <f t="shared" si="79"/>
        <v>2.8297394429469902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105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105</v>
      </c>
      <c r="O325" s="36">
        <f t="shared" si="77"/>
        <v>0</v>
      </c>
      <c r="P325" s="31">
        <v>299</v>
      </c>
      <c r="Q325" s="31">
        <v>0</v>
      </c>
      <c r="R325" s="31">
        <v>0</v>
      </c>
      <c r="S325" s="31">
        <v>299</v>
      </c>
      <c r="T325" s="36">
        <f t="shared" si="78"/>
        <v>0</v>
      </c>
      <c r="U325" s="36">
        <f t="shared" si="79"/>
        <v>-0.6488294314381271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69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69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719280</v>
      </c>
      <c r="E327" s="31">
        <v>670980</v>
      </c>
      <c r="F327" s="31">
        <v>200</v>
      </c>
      <c r="G327" s="36">
        <f t="shared" si="72"/>
        <v>2.7805583361138915E-4</v>
      </c>
      <c r="H327" s="31">
        <v>8392</v>
      </c>
      <c r="I327" s="36">
        <f t="shared" si="73"/>
        <v>1.166722277833389E-2</v>
      </c>
      <c r="J327" s="31">
        <v>247975</v>
      </c>
      <c r="K327" s="36">
        <f t="shared" si="74"/>
        <v>0.36957137321529704</v>
      </c>
      <c r="L327" s="31">
        <v>0</v>
      </c>
      <c r="M327" s="36">
        <f t="shared" si="75"/>
        <v>0</v>
      </c>
      <c r="N327" s="31">
        <f t="shared" si="76"/>
        <v>256567</v>
      </c>
      <c r="O327" s="36">
        <f t="shared" si="77"/>
        <v>0.38237652389042892</v>
      </c>
      <c r="P327" s="31">
        <v>234282</v>
      </c>
      <c r="Q327" s="31">
        <v>312790</v>
      </c>
      <c r="R327" s="31">
        <v>312790</v>
      </c>
      <c r="S327" s="31">
        <v>482952</v>
      </c>
      <c r="T327" s="36">
        <f t="shared" si="78"/>
        <v>1.5440135554205696</v>
      </c>
      <c r="U327" s="36">
        <f t="shared" si="79"/>
        <v>5.844665830068041E-2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741095</v>
      </c>
      <c r="E329" s="31">
        <v>16692</v>
      </c>
      <c r="F329" s="31">
        <v>4285</v>
      </c>
      <c r="G329" s="36">
        <f t="shared" si="72"/>
        <v>5.7819847657857634E-3</v>
      </c>
      <c r="H329" s="31">
        <v>4173</v>
      </c>
      <c r="I329" s="36">
        <f t="shared" si="73"/>
        <v>5.6308570426193676E-3</v>
      </c>
      <c r="J329" s="31">
        <v>35384</v>
      </c>
      <c r="K329" s="36">
        <f t="shared" si="74"/>
        <v>2.1198178768272227</v>
      </c>
      <c r="L329" s="31">
        <v>0</v>
      </c>
      <c r="M329" s="36">
        <f t="shared" si="75"/>
        <v>0</v>
      </c>
      <c r="N329" s="31">
        <f t="shared" si="76"/>
        <v>43842</v>
      </c>
      <c r="O329" s="36">
        <f t="shared" si="77"/>
        <v>2.626527677929547</v>
      </c>
      <c r="P329" s="31">
        <v>4173</v>
      </c>
      <c r="Q329" s="31">
        <v>1085682</v>
      </c>
      <c r="R329" s="31">
        <v>279712</v>
      </c>
      <c r="S329" s="31">
        <v>106943</v>
      </c>
      <c r="T329" s="36">
        <f t="shared" si="78"/>
        <v>0.38233254204324446</v>
      </c>
      <c r="U329" s="36">
        <f t="shared" si="79"/>
        <v>7.4792715073088907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1575236</v>
      </c>
      <c r="E331" s="31">
        <v>1575236</v>
      </c>
      <c r="F331" s="31">
        <v>1575236</v>
      </c>
      <c r="G331" s="36">
        <f t="shared" si="72"/>
        <v>1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1575236</v>
      </c>
      <c r="O331" s="36">
        <f t="shared" si="77"/>
        <v>1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3035611</v>
      </c>
      <c r="E332" s="32">
        <f>SUM(E324:E331)</f>
        <v>2262908</v>
      </c>
      <c r="F332" s="32">
        <f>SUM(F324:F331)</f>
        <v>1579721</v>
      </c>
      <c r="G332" s="37">
        <f t="shared" si="72"/>
        <v>0.52039638807475663</v>
      </c>
      <c r="H332" s="32">
        <f>SUM(H324:H331)</f>
        <v>12565</v>
      </c>
      <c r="I332" s="37">
        <f t="shared" si="73"/>
        <v>4.1391996537105706E-3</v>
      </c>
      <c r="J332" s="32">
        <f>SUM(J324:J331)</f>
        <v>283533</v>
      </c>
      <c r="K332" s="37">
        <f t="shared" si="74"/>
        <v>0.12529585824965045</v>
      </c>
      <c r="L332" s="32">
        <f>SUM(L324:L331)</f>
        <v>0</v>
      </c>
      <c r="M332" s="37">
        <f t="shared" si="75"/>
        <v>0</v>
      </c>
      <c r="N332" s="32">
        <f t="shared" si="76"/>
        <v>1875819</v>
      </c>
      <c r="O332" s="37">
        <f t="shared" si="77"/>
        <v>0.8289417864093459</v>
      </c>
      <c r="P332" s="32">
        <f>SUM(P324:P331)</f>
        <v>238754</v>
      </c>
      <c r="Q332" s="32">
        <f>SUM(Q324:Q331)</f>
        <v>1398472</v>
      </c>
      <c r="R332" s="32">
        <f>SUM(R324:R331)</f>
        <v>592502</v>
      </c>
      <c r="S332" s="32">
        <f>SUM(S324:S331)</f>
        <v>590194</v>
      </c>
      <c r="T332" s="37">
        <f t="shared" si="78"/>
        <v>0.9961046544990565</v>
      </c>
      <c r="U332" s="37">
        <f t="shared" si="79"/>
        <v>0.18755287869522608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465818106</v>
      </c>
      <c r="E338" s="32">
        <f>SUM(E302,E304:E309,E311:E316,E318:E322,E324:E331,E333:E336)</f>
        <v>474427325</v>
      </c>
      <c r="F338" s="32">
        <f>SUM(F302,F304:F309,F311:F316,F318:F322,F324:F331,F333:F336)</f>
        <v>111388562</v>
      </c>
      <c r="G338" s="37">
        <f t="shared" si="72"/>
        <v>0.23912458653979415</v>
      </c>
      <c r="H338" s="32">
        <f>SUM(H302,H304:H309,H311:H316,H318:H322,H324:H331,H333:H336)</f>
        <v>107365265</v>
      </c>
      <c r="I338" s="37">
        <f t="shared" si="73"/>
        <v>0.23048753068434827</v>
      </c>
      <c r="J338" s="32">
        <f>SUM(J302,J304:J309,J311:J316,J318:J322,J324:J331,J333:J336)</f>
        <v>111681807</v>
      </c>
      <c r="K338" s="37">
        <f t="shared" si="74"/>
        <v>0.23540340346121505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330435634</v>
      </c>
      <c r="O338" s="37">
        <f t="shared" si="77"/>
        <v>0.69649368109225163</v>
      </c>
      <c r="P338" s="32">
        <f>SUM(P302,P304:P309,P311:P316,P318:P322,P324:P331,P333:P336)</f>
        <v>132195255</v>
      </c>
      <c r="Q338" s="32">
        <f>SUM(Q302,Q304:Q309,Q311:Q316,Q318:Q322,Q324:Q331,Q333:Q336)</f>
        <v>365332071</v>
      </c>
      <c r="R338" s="32">
        <f>SUM(R302,R304:R309,R311:R316,R318:R322,R324:R331,R333:R336)</f>
        <v>431579516</v>
      </c>
      <c r="S338" s="32">
        <f>SUM(S302,S304:S309,S311:S316,S318:S322,S324:S331,S333:S336)</f>
        <v>381094384</v>
      </c>
      <c r="T338" s="37">
        <f t="shared" si="78"/>
        <v>0.88302240924705977</v>
      </c>
      <c r="U338" s="37">
        <f t="shared" si="79"/>
        <v>-0.15517537297386352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2854404438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2842650267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665455185</v>
      </c>
      <c r="G339" s="39">
        <f t="shared" si="72"/>
        <v>0.23313276007455536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9847361</v>
      </c>
      <c r="I339" s="39">
        <f t="shared" si="73"/>
        <v>3.4498828788606306E-3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460737691</v>
      </c>
      <c r="K339" s="39">
        <f t="shared" si="74"/>
        <v>0.16208032917332493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1136040237</v>
      </c>
      <c r="O339" s="39">
        <f t="shared" si="77"/>
        <v>0.3996412257209972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709924301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2838252222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2825916047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2022427573</v>
      </c>
      <c r="T339" s="39">
        <f t="shared" si="78"/>
        <v>0.71567149885680947</v>
      </c>
      <c r="U339" s="39">
        <f t="shared" si="79"/>
        <v>-0.351004479842422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view="pageBreakPreview" zoomScale="60" zoomScaleNormal="100" workbookViewId="0">
      <selection activeCell="A86" sqref="A86:XFD86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4097804060</v>
      </c>
      <c r="E8" s="31">
        <v>3940101946</v>
      </c>
      <c r="F8" s="31">
        <v>1218819182</v>
      </c>
      <c r="G8" s="36">
        <f>IF(($D8       =0),0,($F8       /$D8       ))</f>
        <v>0.2974322744948425</v>
      </c>
      <c r="H8" s="31">
        <v>1024535554</v>
      </c>
      <c r="I8" s="36">
        <f>IF(($D8       =0),0,($H8       /$D8       ))</f>
        <v>0.25002063031779026</v>
      </c>
      <c r="J8" s="31">
        <v>979151827</v>
      </c>
      <c r="K8" s="36">
        <f>IF(($E8       =0),0,($J8       /$E8       ))</f>
        <v>0.2485092620494343</v>
      </c>
      <c r="L8" s="31">
        <v>0</v>
      </c>
      <c r="M8" s="36">
        <f>IF(($E8       =0),0,($L8       /$E8       ))</f>
        <v>0</v>
      </c>
      <c r="N8" s="31">
        <f>$F8       +$H8       +$J8</f>
        <v>3222506563</v>
      </c>
      <c r="O8" s="36">
        <f>IF(($E8       =0),0,($N8       /$E8       ))</f>
        <v>0.81787390457536147</v>
      </c>
      <c r="P8" s="31">
        <v>1211994946</v>
      </c>
      <c r="Q8" s="31">
        <v>3923131039</v>
      </c>
      <c r="R8" s="31">
        <v>3968059652</v>
      </c>
      <c r="S8" s="31">
        <v>3169105076</v>
      </c>
      <c r="T8" s="36">
        <f>IF(($R8       =0),0,($S8       /$R8       ))</f>
        <v>0.79865358737807601</v>
      </c>
      <c r="U8" s="36">
        <f>IF(($P8       =0),0,(($J8       /$P8       )-1))</f>
        <v>-0.19211558576911758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5255292740</v>
      </c>
      <c r="E9" s="31">
        <v>4616923810</v>
      </c>
      <c r="F9" s="31">
        <v>3529433446</v>
      </c>
      <c r="G9" s="36">
        <f>IF(($D9       =0),0,($F9       /$D9       ))</f>
        <v>0.67159597392856174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       +$J9</f>
        <v>3529433446</v>
      </c>
      <c r="O9" s="36">
        <f>IF(($E9       =0),0,($N9       /$E9       ))</f>
        <v>0.76445563999896282</v>
      </c>
      <c r="P9" s="31">
        <v>924485003</v>
      </c>
      <c r="Q9" s="31">
        <v>4709559410</v>
      </c>
      <c r="R9" s="31">
        <v>4711789220</v>
      </c>
      <c r="S9" s="31">
        <v>5097534071</v>
      </c>
      <c r="T9" s="36">
        <f>IF(($R9       =0),0,($S9       /$R9       ))</f>
        <v>1.0818680193423422</v>
      </c>
      <c r="U9" s="36">
        <f>IF(($P9       =0),0,(($J9       /$P9       )-1))</f>
        <v>-1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9353096800</v>
      </c>
      <c r="E10" s="32">
        <f>SUM(E8:E9)</f>
        <v>8557025756</v>
      </c>
      <c r="F10" s="32">
        <f>SUM(F8:F9)</f>
        <v>4748252628</v>
      </c>
      <c r="G10" s="37">
        <f t="shared" ref="G10:G54" si="0">IF(($D10      =0),0,($F10      /$D10      ))</f>
        <v>0.50766636222561068</v>
      </c>
      <c r="H10" s="32">
        <f>SUM(H8:H9)</f>
        <v>1024535554</v>
      </c>
      <c r="I10" s="37">
        <f t="shared" ref="I10:I54" si="1">IF(($D10      =0),0,($H10      /$D10      ))</f>
        <v>0.10953971458950366</v>
      </c>
      <c r="J10" s="32">
        <f>SUM(J8:J9)</f>
        <v>979151827</v>
      </c>
      <c r="K10" s="37">
        <f t="shared" ref="K10:K54" si="2">IF(($E10      =0),0,($J10      /$E10      ))</f>
        <v>0.11442665418103248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6751940009</v>
      </c>
      <c r="O10" s="37">
        <f t="shared" ref="O10:O54" si="5">IF(($E10      =0),0,($N10      /$E10      ))</f>
        <v>0.78905220125879449</v>
      </c>
      <c r="P10" s="32">
        <f>SUM(P8:P9)</f>
        <v>2136479949</v>
      </c>
      <c r="Q10" s="32">
        <f>SUM(Q8:Q9)</f>
        <v>8632690449</v>
      </c>
      <c r="R10" s="32">
        <f>SUM(R8:R9)</f>
        <v>8679848872</v>
      </c>
      <c r="S10" s="32">
        <f>SUM(S8:S9)</f>
        <v>8266639147</v>
      </c>
      <c r="T10" s="37">
        <f t="shared" ref="T10:T54" si="6">IF(($R10      =0),0,($S10      /$R10      ))</f>
        <v>0.95239436410777178</v>
      </c>
      <c r="U10" s="37">
        <f t="shared" ref="U10:U54" si="7">IF(($P10      =0),0,(($J10      /$P10      )-1))</f>
        <v>-0.54169856475446854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191758262</v>
      </c>
      <c r="E11" s="31">
        <v>195408262</v>
      </c>
      <c r="F11" s="31">
        <v>111408815</v>
      </c>
      <c r="G11" s="36">
        <f t="shared" si="0"/>
        <v>0.58098573609308157</v>
      </c>
      <c r="H11" s="31">
        <v>44684396</v>
      </c>
      <c r="I11" s="36">
        <f t="shared" si="1"/>
        <v>0.2330246192990631</v>
      </c>
      <c r="J11" s="31">
        <v>35730539</v>
      </c>
      <c r="K11" s="36">
        <f t="shared" si="2"/>
        <v>0.18285070771470247</v>
      </c>
      <c r="L11" s="31">
        <v>0</v>
      </c>
      <c r="M11" s="36">
        <f t="shared" si="3"/>
        <v>0</v>
      </c>
      <c r="N11" s="31">
        <f t="shared" si="4"/>
        <v>191823750</v>
      </c>
      <c r="O11" s="36">
        <f t="shared" si="5"/>
        <v>0.98165629250619912</v>
      </c>
      <c r="P11" s="31">
        <v>33368323</v>
      </c>
      <c r="Q11" s="31">
        <v>183617689</v>
      </c>
      <c r="R11" s="31">
        <v>183617689</v>
      </c>
      <c r="S11" s="31">
        <v>174148615</v>
      </c>
      <c r="T11" s="36">
        <f t="shared" si="6"/>
        <v>0.94843049135641833</v>
      </c>
      <c r="U11" s="36">
        <f t="shared" si="7"/>
        <v>7.0792170166897428E-2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43122150</v>
      </c>
      <c r="E12" s="31">
        <v>37131821</v>
      </c>
      <c r="F12" s="31">
        <v>19644826</v>
      </c>
      <c r="G12" s="36">
        <f t="shared" si="0"/>
        <v>0.45556230382761526</v>
      </c>
      <c r="H12" s="31">
        <v>8024589</v>
      </c>
      <c r="I12" s="36">
        <f t="shared" si="1"/>
        <v>0.18608972419046824</v>
      </c>
      <c r="J12" s="31">
        <v>6181391</v>
      </c>
      <c r="K12" s="36">
        <f t="shared" si="2"/>
        <v>0.16647152855767564</v>
      </c>
      <c r="L12" s="31">
        <v>0</v>
      </c>
      <c r="M12" s="36">
        <f t="shared" si="3"/>
        <v>0</v>
      </c>
      <c r="N12" s="31">
        <f t="shared" si="4"/>
        <v>33850806</v>
      </c>
      <c r="O12" s="36">
        <f t="shared" si="5"/>
        <v>0.91163872625584397</v>
      </c>
      <c r="P12" s="31">
        <v>4357569</v>
      </c>
      <c r="Q12" s="31">
        <v>44908877</v>
      </c>
      <c r="R12" s="31">
        <v>38713288</v>
      </c>
      <c r="S12" s="31">
        <v>38842586</v>
      </c>
      <c r="T12" s="36">
        <f t="shared" si="6"/>
        <v>1.0033398868109575</v>
      </c>
      <c r="U12" s="36">
        <f t="shared" si="7"/>
        <v>0.41854116366258354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203612646</v>
      </c>
      <c r="E13" s="31">
        <v>196330338</v>
      </c>
      <c r="F13" s="31">
        <v>60145612</v>
      </c>
      <c r="G13" s="36">
        <f t="shared" si="0"/>
        <v>0.2953923205732516</v>
      </c>
      <c r="H13" s="31">
        <v>32535620</v>
      </c>
      <c r="I13" s="36">
        <f t="shared" si="1"/>
        <v>0.15979174495870949</v>
      </c>
      <c r="J13" s="31">
        <v>29357555</v>
      </c>
      <c r="K13" s="36">
        <f t="shared" si="2"/>
        <v>0.14953142392084101</v>
      </c>
      <c r="L13" s="31">
        <v>0</v>
      </c>
      <c r="M13" s="36">
        <f t="shared" si="3"/>
        <v>0</v>
      </c>
      <c r="N13" s="31">
        <f t="shared" si="4"/>
        <v>122038787</v>
      </c>
      <c r="O13" s="36">
        <f t="shared" si="5"/>
        <v>0.62159923037467602</v>
      </c>
      <c r="P13" s="31">
        <v>35159927</v>
      </c>
      <c r="Q13" s="31">
        <v>80084576</v>
      </c>
      <c r="R13" s="31">
        <v>130454174</v>
      </c>
      <c r="S13" s="31">
        <v>138984212</v>
      </c>
      <c r="T13" s="36">
        <f t="shared" si="6"/>
        <v>1.0653872370538331</v>
      </c>
      <c r="U13" s="36">
        <f t="shared" si="7"/>
        <v>-0.16502798768609506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293185495</v>
      </c>
      <c r="E14" s="31">
        <v>293185495</v>
      </c>
      <c r="F14" s="31">
        <v>87352895</v>
      </c>
      <c r="G14" s="36">
        <f t="shared" si="0"/>
        <v>0.29794412237208395</v>
      </c>
      <c r="H14" s="31">
        <v>76587123</v>
      </c>
      <c r="I14" s="36">
        <f t="shared" si="1"/>
        <v>0.26122412024510283</v>
      </c>
      <c r="J14" s="31">
        <v>69696498</v>
      </c>
      <c r="K14" s="36">
        <f t="shared" si="2"/>
        <v>0.23772150801662273</v>
      </c>
      <c r="L14" s="31">
        <v>0</v>
      </c>
      <c r="M14" s="36">
        <f t="shared" si="3"/>
        <v>0</v>
      </c>
      <c r="N14" s="31">
        <f t="shared" si="4"/>
        <v>233636516</v>
      </c>
      <c r="O14" s="36">
        <f t="shared" si="5"/>
        <v>0.79688975063380951</v>
      </c>
      <c r="P14" s="31">
        <v>66616361</v>
      </c>
      <c r="Q14" s="31">
        <v>286237302</v>
      </c>
      <c r="R14" s="31">
        <v>286237302</v>
      </c>
      <c r="S14" s="31">
        <v>230866069</v>
      </c>
      <c r="T14" s="36">
        <f t="shared" si="6"/>
        <v>0.80655479697052201</v>
      </c>
      <c r="U14" s="36">
        <f t="shared" si="7"/>
        <v>4.6236944704920235E-2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97180593</v>
      </c>
      <c r="E15" s="31">
        <v>97180593</v>
      </c>
      <c r="F15" s="31">
        <v>34755208</v>
      </c>
      <c r="G15" s="36">
        <f t="shared" si="0"/>
        <v>0.35763527394816369</v>
      </c>
      <c r="H15" s="31">
        <v>25150319</v>
      </c>
      <c r="I15" s="36">
        <f t="shared" si="1"/>
        <v>0.25879980995794089</v>
      </c>
      <c r="J15" s="31">
        <v>20573814</v>
      </c>
      <c r="K15" s="36">
        <f t="shared" si="2"/>
        <v>0.21170702261510177</v>
      </c>
      <c r="L15" s="31">
        <v>0</v>
      </c>
      <c r="M15" s="36">
        <f t="shared" si="3"/>
        <v>0</v>
      </c>
      <c r="N15" s="31">
        <f t="shared" si="4"/>
        <v>80479341</v>
      </c>
      <c r="O15" s="36">
        <f t="shared" si="5"/>
        <v>0.82814210652120634</v>
      </c>
      <c r="P15" s="31">
        <v>23564358</v>
      </c>
      <c r="Q15" s="31">
        <v>90939143</v>
      </c>
      <c r="R15" s="31">
        <v>98984136</v>
      </c>
      <c r="S15" s="31">
        <v>70264085</v>
      </c>
      <c r="T15" s="36">
        <f t="shared" si="6"/>
        <v>0.70985198072547706</v>
      </c>
      <c r="U15" s="36">
        <f t="shared" si="7"/>
        <v>-0.12690963191104121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530478983</v>
      </c>
      <c r="E16" s="31">
        <v>576683232</v>
      </c>
      <c r="F16" s="31">
        <v>174219111</v>
      </c>
      <c r="G16" s="36">
        <f t="shared" si="0"/>
        <v>0.32841849834416531</v>
      </c>
      <c r="H16" s="31">
        <v>153058212</v>
      </c>
      <c r="I16" s="36">
        <f t="shared" si="1"/>
        <v>0.28852832422203617</v>
      </c>
      <c r="J16" s="31">
        <v>105279314</v>
      </c>
      <c r="K16" s="36">
        <f t="shared" si="2"/>
        <v>0.18256004017123911</v>
      </c>
      <c r="L16" s="31">
        <v>0</v>
      </c>
      <c r="M16" s="36">
        <f t="shared" si="3"/>
        <v>0</v>
      </c>
      <c r="N16" s="31">
        <f t="shared" si="4"/>
        <v>432556637</v>
      </c>
      <c r="O16" s="36">
        <f t="shared" si="5"/>
        <v>0.75007666773983817</v>
      </c>
      <c r="P16" s="31">
        <v>75310456</v>
      </c>
      <c r="Q16" s="31">
        <v>590607848</v>
      </c>
      <c r="R16" s="31">
        <v>499725317</v>
      </c>
      <c r="S16" s="31">
        <v>385587507</v>
      </c>
      <c r="T16" s="36">
        <f t="shared" si="6"/>
        <v>0.77159890420360677</v>
      </c>
      <c r="U16" s="36">
        <f t="shared" si="7"/>
        <v>0.39793754535226822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51979908</v>
      </c>
      <c r="E17" s="31">
        <v>51869708</v>
      </c>
      <c r="F17" s="31">
        <v>35605148</v>
      </c>
      <c r="G17" s="36">
        <f t="shared" si="0"/>
        <v>0.68497904998215853</v>
      </c>
      <c r="H17" s="31">
        <v>5673267</v>
      </c>
      <c r="I17" s="36">
        <f t="shared" si="1"/>
        <v>0.10914345981528094</v>
      </c>
      <c r="J17" s="31">
        <v>2237274</v>
      </c>
      <c r="K17" s="36">
        <f t="shared" si="2"/>
        <v>4.3132573640090668E-2</v>
      </c>
      <c r="L17" s="31">
        <v>0</v>
      </c>
      <c r="M17" s="36">
        <f t="shared" si="3"/>
        <v>0</v>
      </c>
      <c r="N17" s="31">
        <f t="shared" si="4"/>
        <v>43515689</v>
      </c>
      <c r="O17" s="36">
        <f t="shared" si="5"/>
        <v>0.83894223965941739</v>
      </c>
      <c r="P17" s="31">
        <v>2805146</v>
      </c>
      <c r="Q17" s="31">
        <v>48009965</v>
      </c>
      <c r="R17" s="31">
        <v>48655747</v>
      </c>
      <c r="S17" s="31">
        <v>42612682</v>
      </c>
      <c r="T17" s="36">
        <f t="shared" si="6"/>
        <v>0.87579956382130975</v>
      </c>
      <c r="U17" s="36">
        <f t="shared" si="7"/>
        <v>-0.20243937392207034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90642000</v>
      </c>
      <c r="E18" s="31">
        <v>90642000</v>
      </c>
      <c r="F18" s="31">
        <v>51066501</v>
      </c>
      <c r="G18" s="36">
        <f t="shared" si="0"/>
        <v>0.56338674124578014</v>
      </c>
      <c r="H18" s="31">
        <v>3214104</v>
      </c>
      <c r="I18" s="36">
        <f t="shared" si="1"/>
        <v>3.545932349242073E-2</v>
      </c>
      <c r="J18" s="31">
        <v>34978314</v>
      </c>
      <c r="K18" s="36">
        <f t="shared" si="2"/>
        <v>0.3858952141391408</v>
      </c>
      <c r="L18" s="31">
        <v>0</v>
      </c>
      <c r="M18" s="36">
        <f t="shared" si="3"/>
        <v>0</v>
      </c>
      <c r="N18" s="31">
        <f t="shared" si="4"/>
        <v>89258919</v>
      </c>
      <c r="O18" s="36">
        <f t="shared" si="5"/>
        <v>0.98474127887734164</v>
      </c>
      <c r="P18" s="31">
        <v>5533975</v>
      </c>
      <c r="Q18" s="31">
        <v>94291500</v>
      </c>
      <c r="R18" s="31">
        <v>94791500</v>
      </c>
      <c r="S18" s="31">
        <v>88778447</v>
      </c>
      <c r="T18" s="36">
        <f t="shared" si="6"/>
        <v>0.93656548319205835</v>
      </c>
      <c r="U18" s="36">
        <f t="shared" si="7"/>
        <v>5.320649081356529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1501960037</v>
      </c>
      <c r="E19" s="32">
        <f>SUM(E11:E18)</f>
        <v>1538431449</v>
      </c>
      <c r="F19" s="32">
        <f>SUM(F11:F18)</f>
        <v>574198116</v>
      </c>
      <c r="G19" s="37">
        <f t="shared" si="0"/>
        <v>0.38229919695260173</v>
      </c>
      <c r="H19" s="32">
        <f>SUM(H11:H18)</f>
        <v>348927630</v>
      </c>
      <c r="I19" s="37">
        <f t="shared" si="1"/>
        <v>0.23231485619081088</v>
      </c>
      <c r="J19" s="32">
        <f>SUM(J11:J18)</f>
        <v>304034699</v>
      </c>
      <c r="K19" s="37">
        <f t="shared" si="2"/>
        <v>0.19762641955715765</v>
      </c>
      <c r="L19" s="32">
        <f>SUM(L11:L18)</f>
        <v>0</v>
      </c>
      <c r="M19" s="37">
        <f t="shared" si="3"/>
        <v>0</v>
      </c>
      <c r="N19" s="32">
        <f t="shared" si="4"/>
        <v>1227160445</v>
      </c>
      <c r="O19" s="37">
        <f t="shared" si="5"/>
        <v>0.79766989019736301</v>
      </c>
      <c r="P19" s="32">
        <f>SUM(P11:P18)</f>
        <v>246716115</v>
      </c>
      <c r="Q19" s="32">
        <f>SUM(Q11:Q18)</f>
        <v>1418696900</v>
      </c>
      <c r="R19" s="32">
        <f>SUM(R11:R18)</f>
        <v>1381179153</v>
      </c>
      <c r="S19" s="32">
        <f>SUM(S11:S18)</f>
        <v>1170084203</v>
      </c>
      <c r="T19" s="37">
        <f t="shared" si="6"/>
        <v>0.84716323762816015</v>
      </c>
      <c r="U19" s="37">
        <f t="shared" si="7"/>
        <v>0.23232606431079694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396375474</v>
      </c>
      <c r="E20" s="31">
        <v>403775474</v>
      </c>
      <c r="F20" s="31">
        <v>166214403</v>
      </c>
      <c r="G20" s="36">
        <f t="shared" si="0"/>
        <v>0.41933574073758156</v>
      </c>
      <c r="H20" s="31">
        <v>129550127</v>
      </c>
      <c r="I20" s="36">
        <f t="shared" si="1"/>
        <v>0.32683688950946549</v>
      </c>
      <c r="J20" s="31">
        <v>84652520</v>
      </c>
      <c r="K20" s="36">
        <f t="shared" si="2"/>
        <v>0.20965245650358644</v>
      </c>
      <c r="L20" s="31">
        <v>0</v>
      </c>
      <c r="M20" s="36">
        <f t="shared" si="3"/>
        <v>0</v>
      </c>
      <c r="N20" s="31">
        <f t="shared" si="4"/>
        <v>380417050</v>
      </c>
      <c r="O20" s="36">
        <f t="shared" si="5"/>
        <v>0.94214996822714403</v>
      </c>
      <c r="P20" s="31">
        <v>102691213</v>
      </c>
      <c r="Q20" s="31">
        <v>384214826</v>
      </c>
      <c r="R20" s="31">
        <v>410174737</v>
      </c>
      <c r="S20" s="31">
        <v>272067271</v>
      </c>
      <c r="T20" s="36">
        <f t="shared" si="6"/>
        <v>0.6632960210808887</v>
      </c>
      <c r="U20" s="36">
        <f t="shared" si="7"/>
        <v>-0.17565955716191606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507680704</v>
      </c>
      <c r="E21" s="31">
        <v>509352437</v>
      </c>
      <c r="F21" s="31">
        <v>202665065</v>
      </c>
      <c r="G21" s="36">
        <f t="shared" si="0"/>
        <v>0.39919788836410058</v>
      </c>
      <c r="H21" s="31">
        <v>131857399</v>
      </c>
      <c r="I21" s="36">
        <f t="shared" si="1"/>
        <v>0.25972505545532809</v>
      </c>
      <c r="J21" s="31">
        <v>104851336</v>
      </c>
      <c r="K21" s="36">
        <f t="shared" si="2"/>
        <v>0.20585223193896293</v>
      </c>
      <c r="L21" s="31">
        <v>0</v>
      </c>
      <c r="M21" s="36">
        <f t="shared" si="3"/>
        <v>0</v>
      </c>
      <c r="N21" s="31">
        <f t="shared" si="4"/>
        <v>439373800</v>
      </c>
      <c r="O21" s="36">
        <f t="shared" si="5"/>
        <v>0.86261254110775953</v>
      </c>
      <c r="P21" s="31">
        <v>108946789</v>
      </c>
      <c r="Q21" s="31">
        <v>467128047</v>
      </c>
      <c r="R21" s="31">
        <v>484617801</v>
      </c>
      <c r="S21" s="31">
        <v>455041202</v>
      </c>
      <c r="T21" s="36">
        <f t="shared" si="6"/>
        <v>0.93896922700947172</v>
      </c>
      <c r="U21" s="36">
        <f t="shared" si="7"/>
        <v>-3.759131441680208E-2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124956218</v>
      </c>
      <c r="E22" s="31">
        <v>123366219</v>
      </c>
      <c r="F22" s="31">
        <v>37279008</v>
      </c>
      <c r="G22" s="36">
        <f t="shared" si="0"/>
        <v>0.29833655816951821</v>
      </c>
      <c r="H22" s="31">
        <v>30205828</v>
      </c>
      <c r="I22" s="36">
        <f t="shared" si="1"/>
        <v>0.24173129183535308</v>
      </c>
      <c r="J22" s="31">
        <v>27517892</v>
      </c>
      <c r="K22" s="36">
        <f t="shared" si="2"/>
        <v>0.22305856678642311</v>
      </c>
      <c r="L22" s="31">
        <v>0</v>
      </c>
      <c r="M22" s="36">
        <f t="shared" si="3"/>
        <v>0</v>
      </c>
      <c r="N22" s="31">
        <f t="shared" si="4"/>
        <v>95002728</v>
      </c>
      <c r="O22" s="36">
        <f t="shared" si="5"/>
        <v>0.77008705276117773</v>
      </c>
      <c r="P22" s="31">
        <v>26197194</v>
      </c>
      <c r="Q22" s="31">
        <v>121502193</v>
      </c>
      <c r="R22" s="31">
        <v>121502193</v>
      </c>
      <c r="S22" s="31">
        <v>90992628</v>
      </c>
      <c r="T22" s="36">
        <f t="shared" si="6"/>
        <v>0.74889700138992554</v>
      </c>
      <c r="U22" s="36">
        <f t="shared" si="7"/>
        <v>5.0413719881602592E-2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181503977</v>
      </c>
      <c r="E23" s="31">
        <v>183478482</v>
      </c>
      <c r="F23" s="31">
        <v>64600686</v>
      </c>
      <c r="G23" s="36">
        <f t="shared" si="0"/>
        <v>0.35591884578925781</v>
      </c>
      <c r="H23" s="31">
        <v>53401906</v>
      </c>
      <c r="I23" s="36">
        <f t="shared" si="1"/>
        <v>0.29421893053065168</v>
      </c>
      <c r="J23" s="31">
        <v>43950262</v>
      </c>
      <c r="K23" s="36">
        <f t="shared" si="2"/>
        <v>0.23953905395838188</v>
      </c>
      <c r="L23" s="31">
        <v>0</v>
      </c>
      <c r="M23" s="36">
        <f t="shared" si="3"/>
        <v>0</v>
      </c>
      <c r="N23" s="31">
        <f t="shared" si="4"/>
        <v>161952854</v>
      </c>
      <c r="O23" s="36">
        <f t="shared" si="5"/>
        <v>0.88268036793546178</v>
      </c>
      <c r="P23" s="31">
        <v>11138493</v>
      </c>
      <c r="Q23" s="31">
        <v>30279204</v>
      </c>
      <c r="R23" s="31">
        <v>45714526</v>
      </c>
      <c r="S23" s="31">
        <v>30762244</v>
      </c>
      <c r="T23" s="36">
        <f t="shared" si="6"/>
        <v>0.67292055046135668</v>
      </c>
      <c r="U23" s="36">
        <f t="shared" si="7"/>
        <v>2.9457996696680602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194358244</v>
      </c>
      <c r="E24" s="31">
        <v>224669330</v>
      </c>
      <c r="F24" s="31">
        <v>70914965</v>
      </c>
      <c r="G24" s="36">
        <f t="shared" si="0"/>
        <v>0.36486728599997026</v>
      </c>
      <c r="H24" s="31">
        <v>46544152</v>
      </c>
      <c r="I24" s="36">
        <f t="shared" si="1"/>
        <v>0.23947608828982833</v>
      </c>
      <c r="J24" s="31">
        <v>37388076</v>
      </c>
      <c r="K24" s="36">
        <f t="shared" si="2"/>
        <v>0.16641379577710941</v>
      </c>
      <c r="L24" s="31">
        <v>0</v>
      </c>
      <c r="M24" s="36">
        <f t="shared" si="3"/>
        <v>0</v>
      </c>
      <c r="N24" s="31">
        <f t="shared" si="4"/>
        <v>154847193</v>
      </c>
      <c r="O24" s="36">
        <f t="shared" si="5"/>
        <v>0.68922265891833123</v>
      </c>
      <c r="P24" s="31">
        <v>38360769</v>
      </c>
      <c r="Q24" s="31">
        <v>191845783</v>
      </c>
      <c r="R24" s="31">
        <v>204746364</v>
      </c>
      <c r="S24" s="31">
        <v>171943472</v>
      </c>
      <c r="T24" s="36">
        <f t="shared" si="6"/>
        <v>0.83978767017322953</v>
      </c>
      <c r="U24" s="36">
        <f t="shared" si="7"/>
        <v>-2.5356452056526813E-2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128448781</v>
      </c>
      <c r="E25" s="31">
        <v>221689448</v>
      </c>
      <c r="F25" s="31">
        <v>87428497</v>
      </c>
      <c r="G25" s="36">
        <f t="shared" si="0"/>
        <v>0.68064870930927712</v>
      </c>
      <c r="H25" s="31">
        <v>122627925</v>
      </c>
      <c r="I25" s="36">
        <f t="shared" si="1"/>
        <v>0.95468344693749951</v>
      </c>
      <c r="J25" s="31">
        <v>141852592</v>
      </c>
      <c r="K25" s="36">
        <f t="shared" si="2"/>
        <v>0.63987074387049758</v>
      </c>
      <c r="L25" s="31">
        <v>0</v>
      </c>
      <c r="M25" s="36">
        <f t="shared" si="3"/>
        <v>0</v>
      </c>
      <c r="N25" s="31">
        <f t="shared" si="4"/>
        <v>351909014</v>
      </c>
      <c r="O25" s="36">
        <f t="shared" si="5"/>
        <v>1.5873963202795291</v>
      </c>
      <c r="P25" s="31">
        <v>30671796</v>
      </c>
      <c r="Q25" s="31">
        <v>175985045</v>
      </c>
      <c r="R25" s="31">
        <v>202344198</v>
      </c>
      <c r="S25" s="31">
        <v>236214980</v>
      </c>
      <c r="T25" s="36">
        <f t="shared" si="6"/>
        <v>1.1673919110841025</v>
      </c>
      <c r="U25" s="36">
        <f t="shared" si="7"/>
        <v>3.6248544428242804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345026563</v>
      </c>
      <c r="E26" s="31">
        <v>348053798</v>
      </c>
      <c r="F26" s="31">
        <v>55784018</v>
      </c>
      <c r="G26" s="36">
        <f t="shared" si="0"/>
        <v>0.16168035734686317</v>
      </c>
      <c r="H26" s="31">
        <v>65450997</v>
      </c>
      <c r="I26" s="36">
        <f t="shared" si="1"/>
        <v>0.18969842910326878</v>
      </c>
      <c r="J26" s="31">
        <v>50406165</v>
      </c>
      <c r="K26" s="36">
        <f t="shared" si="2"/>
        <v>0.14482291326698868</v>
      </c>
      <c r="L26" s="31">
        <v>0</v>
      </c>
      <c r="M26" s="36">
        <f t="shared" si="3"/>
        <v>0</v>
      </c>
      <c r="N26" s="31">
        <f t="shared" si="4"/>
        <v>171641180</v>
      </c>
      <c r="O26" s="36">
        <f t="shared" si="5"/>
        <v>0.49314554527573351</v>
      </c>
      <c r="P26" s="31">
        <v>2856203</v>
      </c>
      <c r="Q26" s="31">
        <v>424675584</v>
      </c>
      <c r="R26" s="31">
        <v>425781134</v>
      </c>
      <c r="S26" s="31">
        <v>26235056</v>
      </c>
      <c r="T26" s="36">
        <f t="shared" si="6"/>
        <v>6.1616295098692653E-2</v>
      </c>
      <c r="U26" s="36">
        <f t="shared" si="7"/>
        <v>16.647963047444456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1878349961</v>
      </c>
      <c r="E27" s="32">
        <f>SUM(E20:E26)</f>
        <v>2014385188</v>
      </c>
      <c r="F27" s="32">
        <f>SUM(F20:F26)</f>
        <v>684886642</v>
      </c>
      <c r="G27" s="37">
        <f t="shared" si="0"/>
        <v>0.36462142636901301</v>
      </c>
      <c r="H27" s="32">
        <f>SUM(H20:H26)</f>
        <v>579638334</v>
      </c>
      <c r="I27" s="37">
        <f t="shared" si="1"/>
        <v>0.30858910535042727</v>
      </c>
      <c r="J27" s="32">
        <f>SUM(J20:J26)</f>
        <v>490618843</v>
      </c>
      <c r="K27" s="37">
        <f t="shared" si="2"/>
        <v>0.24355761049212005</v>
      </c>
      <c r="L27" s="32">
        <f>SUM(L20:L26)</f>
        <v>0</v>
      </c>
      <c r="M27" s="37">
        <f t="shared" si="3"/>
        <v>0</v>
      </c>
      <c r="N27" s="32">
        <f t="shared" si="4"/>
        <v>1755143819</v>
      </c>
      <c r="O27" s="37">
        <f t="shared" si="5"/>
        <v>0.87130496662488366</v>
      </c>
      <c r="P27" s="32">
        <f>SUM(P20:P26)</f>
        <v>320862457</v>
      </c>
      <c r="Q27" s="32">
        <f>SUM(Q20:Q26)</f>
        <v>1795630682</v>
      </c>
      <c r="R27" s="32">
        <f>SUM(R20:R26)</f>
        <v>1894880953</v>
      </c>
      <c r="S27" s="32">
        <f>SUM(S20:S26)</f>
        <v>1283256853</v>
      </c>
      <c r="T27" s="37">
        <f t="shared" si="6"/>
        <v>0.6772229416145279</v>
      </c>
      <c r="U27" s="37">
        <f t="shared" si="7"/>
        <v>0.52906278779757643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215459936</v>
      </c>
      <c r="E28" s="31">
        <v>215459936</v>
      </c>
      <c r="F28" s="31">
        <v>84844213</v>
      </c>
      <c r="G28" s="36">
        <f t="shared" si="0"/>
        <v>0.39378185371780672</v>
      </c>
      <c r="H28" s="31">
        <v>7390178</v>
      </c>
      <c r="I28" s="36">
        <f t="shared" si="1"/>
        <v>3.4299546065028073E-2</v>
      </c>
      <c r="J28" s="31">
        <v>38883498</v>
      </c>
      <c r="K28" s="36">
        <f t="shared" si="2"/>
        <v>0.18046741645741507</v>
      </c>
      <c r="L28" s="31">
        <v>0</v>
      </c>
      <c r="M28" s="36">
        <f t="shared" si="3"/>
        <v>0</v>
      </c>
      <c r="N28" s="31">
        <f t="shared" si="4"/>
        <v>131117889</v>
      </c>
      <c r="O28" s="36">
        <f t="shared" si="5"/>
        <v>0.60854881624024992</v>
      </c>
      <c r="P28" s="31">
        <v>19346053</v>
      </c>
      <c r="Q28" s="31">
        <v>176685504</v>
      </c>
      <c r="R28" s="31">
        <v>206319331</v>
      </c>
      <c r="S28" s="31">
        <v>146894025</v>
      </c>
      <c r="T28" s="36">
        <f t="shared" si="6"/>
        <v>0.71197412422784567</v>
      </c>
      <c r="U28" s="36">
        <f t="shared" si="7"/>
        <v>1.0098930774148092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277707101</v>
      </c>
      <c r="E29" s="31">
        <v>273304101</v>
      </c>
      <c r="F29" s="31">
        <v>91710181</v>
      </c>
      <c r="G29" s="36">
        <f t="shared" si="0"/>
        <v>0.33024067684895103</v>
      </c>
      <c r="H29" s="31">
        <v>77776448</v>
      </c>
      <c r="I29" s="36">
        <f t="shared" si="1"/>
        <v>0.28006647190487216</v>
      </c>
      <c r="J29" s="31">
        <v>58222451</v>
      </c>
      <c r="K29" s="36">
        <f t="shared" si="2"/>
        <v>0.2130317502992756</v>
      </c>
      <c r="L29" s="31">
        <v>0</v>
      </c>
      <c r="M29" s="36">
        <f t="shared" si="3"/>
        <v>0</v>
      </c>
      <c r="N29" s="31">
        <f t="shared" si="4"/>
        <v>227709080</v>
      </c>
      <c r="O29" s="36">
        <f t="shared" si="5"/>
        <v>0.8331711056176212</v>
      </c>
      <c r="P29" s="31">
        <v>62531170</v>
      </c>
      <c r="Q29" s="31">
        <v>265196455</v>
      </c>
      <c r="R29" s="31">
        <v>267036455</v>
      </c>
      <c r="S29" s="31">
        <v>233289116</v>
      </c>
      <c r="T29" s="36">
        <f t="shared" si="6"/>
        <v>0.87362272690445952</v>
      </c>
      <c r="U29" s="36">
        <f t="shared" si="7"/>
        <v>-6.8905139628764323E-2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198461006</v>
      </c>
      <c r="E30" s="31">
        <v>201661200</v>
      </c>
      <c r="F30" s="31">
        <v>86826106</v>
      </c>
      <c r="G30" s="36">
        <f t="shared" si="0"/>
        <v>0.4374970567265995</v>
      </c>
      <c r="H30" s="31">
        <v>59509913</v>
      </c>
      <c r="I30" s="36">
        <f t="shared" si="1"/>
        <v>0.29985695527513351</v>
      </c>
      <c r="J30" s="31">
        <v>47185750</v>
      </c>
      <c r="K30" s="36">
        <f t="shared" si="2"/>
        <v>0.23398526836099359</v>
      </c>
      <c r="L30" s="31">
        <v>0</v>
      </c>
      <c r="M30" s="36">
        <f t="shared" si="3"/>
        <v>0</v>
      </c>
      <c r="N30" s="31">
        <f t="shared" si="4"/>
        <v>193521769</v>
      </c>
      <c r="O30" s="36">
        <f t="shared" si="5"/>
        <v>0.95963809101602093</v>
      </c>
      <c r="P30" s="31">
        <v>63461079</v>
      </c>
      <c r="Q30" s="31">
        <v>185298000</v>
      </c>
      <c r="R30" s="31">
        <v>245002017</v>
      </c>
      <c r="S30" s="31">
        <v>199718918</v>
      </c>
      <c r="T30" s="36">
        <f t="shared" si="6"/>
        <v>0.81517254611010004</v>
      </c>
      <c r="U30" s="36">
        <f t="shared" si="7"/>
        <v>-0.25646158647885575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67892866</v>
      </c>
      <c r="E31" s="31">
        <v>69182625</v>
      </c>
      <c r="F31" s="31">
        <v>11118549</v>
      </c>
      <c r="G31" s="36">
        <f t="shared" si="0"/>
        <v>0.16376608699947945</v>
      </c>
      <c r="H31" s="31">
        <v>1052263</v>
      </c>
      <c r="I31" s="36">
        <f t="shared" si="1"/>
        <v>1.5498874358905396E-2</v>
      </c>
      <c r="J31" s="31">
        <v>1018578</v>
      </c>
      <c r="K31" s="36">
        <f t="shared" si="2"/>
        <v>1.472303197515272E-2</v>
      </c>
      <c r="L31" s="31">
        <v>0</v>
      </c>
      <c r="M31" s="36">
        <f t="shared" si="3"/>
        <v>0</v>
      </c>
      <c r="N31" s="31">
        <f t="shared" si="4"/>
        <v>13189390</v>
      </c>
      <c r="O31" s="36">
        <f t="shared" si="5"/>
        <v>0.19064598950964928</v>
      </c>
      <c r="P31" s="31">
        <v>1889604</v>
      </c>
      <c r="Q31" s="31">
        <v>88117125</v>
      </c>
      <c r="R31" s="31">
        <v>104541244</v>
      </c>
      <c r="S31" s="31">
        <v>20719312</v>
      </c>
      <c r="T31" s="36">
        <f t="shared" si="6"/>
        <v>0.19819270564639541</v>
      </c>
      <c r="U31" s="36">
        <f t="shared" si="7"/>
        <v>-0.46095689890580249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118976142</v>
      </c>
      <c r="E32" s="31">
        <v>119245889</v>
      </c>
      <c r="F32" s="31">
        <v>86019590</v>
      </c>
      <c r="G32" s="36">
        <f t="shared" si="0"/>
        <v>0.72299864959480697</v>
      </c>
      <c r="H32" s="31">
        <v>35426051</v>
      </c>
      <c r="I32" s="36">
        <f t="shared" si="1"/>
        <v>0.2977576042094221</v>
      </c>
      <c r="J32" s="31">
        <v>28837279</v>
      </c>
      <c r="K32" s="36">
        <f t="shared" si="2"/>
        <v>0.24183038293253029</v>
      </c>
      <c r="L32" s="31">
        <v>0</v>
      </c>
      <c r="M32" s="36">
        <f t="shared" si="3"/>
        <v>0</v>
      </c>
      <c r="N32" s="31">
        <f t="shared" si="4"/>
        <v>150282920</v>
      </c>
      <c r="O32" s="36">
        <f t="shared" si="5"/>
        <v>1.260277576529284</v>
      </c>
      <c r="P32" s="31">
        <v>28537206</v>
      </c>
      <c r="Q32" s="31">
        <v>115344405</v>
      </c>
      <c r="R32" s="31">
        <v>118747946</v>
      </c>
      <c r="S32" s="31">
        <v>108101056</v>
      </c>
      <c r="T32" s="36">
        <f t="shared" si="6"/>
        <v>0.91034042811991034</v>
      </c>
      <c r="U32" s="36">
        <f t="shared" si="7"/>
        <v>1.0515149941448421E-2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270781496</v>
      </c>
      <c r="E33" s="31">
        <v>396728690</v>
      </c>
      <c r="F33" s="31">
        <v>342000260</v>
      </c>
      <c r="G33" s="36">
        <f t="shared" si="0"/>
        <v>1.2630119304754857</v>
      </c>
      <c r="H33" s="31">
        <v>15714076</v>
      </c>
      <c r="I33" s="36">
        <f t="shared" si="1"/>
        <v>5.8032311040928736E-2</v>
      </c>
      <c r="J33" s="31">
        <v>35056030</v>
      </c>
      <c r="K33" s="36">
        <f t="shared" si="2"/>
        <v>8.8362729703263962E-2</v>
      </c>
      <c r="L33" s="31">
        <v>0</v>
      </c>
      <c r="M33" s="36">
        <f t="shared" si="3"/>
        <v>0</v>
      </c>
      <c r="N33" s="31">
        <f t="shared" si="4"/>
        <v>392770366</v>
      </c>
      <c r="O33" s="36">
        <f t="shared" si="5"/>
        <v>0.9900225920137008</v>
      </c>
      <c r="P33" s="31">
        <v>31082591</v>
      </c>
      <c r="Q33" s="31">
        <v>215465212</v>
      </c>
      <c r="R33" s="31">
        <v>277690841</v>
      </c>
      <c r="S33" s="31">
        <v>253335314</v>
      </c>
      <c r="T33" s="36">
        <f t="shared" si="6"/>
        <v>0.91229265282105576</v>
      </c>
      <c r="U33" s="36">
        <f t="shared" si="7"/>
        <v>0.12783487065154886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1183673720</v>
      </c>
      <c r="E34" s="31">
        <v>1183673720</v>
      </c>
      <c r="F34" s="31">
        <v>374745171</v>
      </c>
      <c r="G34" s="36">
        <f t="shared" si="0"/>
        <v>0.31659499122781909</v>
      </c>
      <c r="H34" s="31">
        <v>324869964</v>
      </c>
      <c r="I34" s="36">
        <f t="shared" si="1"/>
        <v>0.27445904940763577</v>
      </c>
      <c r="J34" s="31">
        <v>243980570</v>
      </c>
      <c r="K34" s="36">
        <f t="shared" si="2"/>
        <v>0.20612147239359171</v>
      </c>
      <c r="L34" s="31">
        <v>0</v>
      </c>
      <c r="M34" s="36">
        <f t="shared" si="3"/>
        <v>0</v>
      </c>
      <c r="N34" s="31">
        <f t="shared" si="4"/>
        <v>943595705</v>
      </c>
      <c r="O34" s="36">
        <f t="shared" si="5"/>
        <v>0.79717551302904655</v>
      </c>
      <c r="P34" s="31">
        <v>234211589</v>
      </c>
      <c r="Q34" s="31">
        <v>1111453444</v>
      </c>
      <c r="R34" s="31">
        <v>1123818999</v>
      </c>
      <c r="S34" s="31">
        <v>903675778</v>
      </c>
      <c r="T34" s="36">
        <f t="shared" si="6"/>
        <v>0.8041114973177278</v>
      </c>
      <c r="U34" s="36">
        <f t="shared" si="7"/>
        <v>4.1710066703829929E-2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2332952267</v>
      </c>
      <c r="E35" s="32">
        <f>SUM(E28:E34)</f>
        <v>2459256161</v>
      </c>
      <c r="F35" s="32">
        <f>SUM(F28:F34)</f>
        <v>1077264070</v>
      </c>
      <c r="G35" s="37">
        <f t="shared" si="0"/>
        <v>0.46176001336936057</v>
      </c>
      <c r="H35" s="32">
        <f>SUM(H28:H34)</f>
        <v>521738893</v>
      </c>
      <c r="I35" s="37">
        <f t="shared" si="1"/>
        <v>0.22363890611054665</v>
      </c>
      <c r="J35" s="32">
        <f>SUM(J28:J34)</f>
        <v>453184156</v>
      </c>
      <c r="K35" s="37">
        <f t="shared" si="2"/>
        <v>0.18427692209815308</v>
      </c>
      <c r="L35" s="32">
        <f>SUM(L28:L34)</f>
        <v>0</v>
      </c>
      <c r="M35" s="37">
        <f t="shared" si="3"/>
        <v>0</v>
      </c>
      <c r="N35" s="32">
        <f t="shared" si="4"/>
        <v>2052187119</v>
      </c>
      <c r="O35" s="37">
        <f t="shared" si="5"/>
        <v>0.83447472920654397</v>
      </c>
      <c r="P35" s="32">
        <f>SUM(P28:P34)</f>
        <v>441059292</v>
      </c>
      <c r="Q35" s="32">
        <f>SUM(Q28:Q34)</f>
        <v>2157560145</v>
      </c>
      <c r="R35" s="32">
        <f>SUM(R28:R34)</f>
        <v>2343156833</v>
      </c>
      <c r="S35" s="32">
        <f>SUM(S28:S34)</f>
        <v>1865733519</v>
      </c>
      <c r="T35" s="37">
        <f t="shared" si="6"/>
        <v>0.7962478194902799</v>
      </c>
      <c r="U35" s="37">
        <f t="shared" si="7"/>
        <v>2.7490326629372897E-2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250201632</v>
      </c>
      <c r="E36" s="31">
        <v>248563288</v>
      </c>
      <c r="F36" s="31">
        <v>99374425</v>
      </c>
      <c r="G36" s="36">
        <f t="shared" si="0"/>
        <v>0.39717736533389197</v>
      </c>
      <c r="H36" s="31">
        <v>80845113</v>
      </c>
      <c r="I36" s="36">
        <f t="shared" si="1"/>
        <v>0.32311984679620315</v>
      </c>
      <c r="J36" s="31">
        <v>62098800</v>
      </c>
      <c r="K36" s="36">
        <f t="shared" si="2"/>
        <v>0.24983094044040807</v>
      </c>
      <c r="L36" s="31">
        <v>0</v>
      </c>
      <c r="M36" s="36">
        <f t="shared" si="3"/>
        <v>0</v>
      </c>
      <c r="N36" s="31">
        <f t="shared" si="4"/>
        <v>242318338</v>
      </c>
      <c r="O36" s="36">
        <f t="shared" si="5"/>
        <v>0.97487581512841914</v>
      </c>
      <c r="P36" s="31">
        <v>56343421</v>
      </c>
      <c r="Q36" s="31">
        <v>246585386</v>
      </c>
      <c r="R36" s="31">
        <v>247184814</v>
      </c>
      <c r="S36" s="31">
        <v>233354410</v>
      </c>
      <c r="T36" s="36">
        <f t="shared" si="6"/>
        <v>0.94404832652866777</v>
      </c>
      <c r="U36" s="36">
        <f t="shared" si="7"/>
        <v>0.10214819934345121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171551714</v>
      </c>
      <c r="E37" s="31">
        <v>173651680</v>
      </c>
      <c r="F37" s="31">
        <v>95650720</v>
      </c>
      <c r="G37" s="36">
        <f t="shared" si="0"/>
        <v>0.55756201887904189</v>
      </c>
      <c r="H37" s="31">
        <v>72509149</v>
      </c>
      <c r="I37" s="36">
        <f t="shared" si="1"/>
        <v>0.42266642115857844</v>
      </c>
      <c r="J37" s="31">
        <v>56333745</v>
      </c>
      <c r="K37" s="36">
        <f t="shared" si="2"/>
        <v>0.32440656491201236</v>
      </c>
      <c r="L37" s="31">
        <v>0</v>
      </c>
      <c r="M37" s="36">
        <f t="shared" si="3"/>
        <v>0</v>
      </c>
      <c r="N37" s="31">
        <f t="shared" si="4"/>
        <v>224493614</v>
      </c>
      <c r="O37" s="36">
        <f t="shared" si="5"/>
        <v>1.2927811236839171</v>
      </c>
      <c r="P37" s="31">
        <v>12543911</v>
      </c>
      <c r="Q37" s="31">
        <v>168381066</v>
      </c>
      <c r="R37" s="31">
        <v>176777989</v>
      </c>
      <c r="S37" s="31">
        <v>43864728</v>
      </c>
      <c r="T37" s="36">
        <f t="shared" si="6"/>
        <v>0.24813455706864049</v>
      </c>
      <c r="U37" s="36">
        <f t="shared" si="7"/>
        <v>3.4909235245690118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116743163</v>
      </c>
      <c r="E38" s="31">
        <v>116673163</v>
      </c>
      <c r="F38" s="31">
        <v>66361311</v>
      </c>
      <c r="G38" s="36">
        <f t="shared" si="0"/>
        <v>0.56843852174880682</v>
      </c>
      <c r="H38" s="31">
        <v>30347742</v>
      </c>
      <c r="I38" s="36">
        <f t="shared" si="1"/>
        <v>0.25995305609459973</v>
      </c>
      <c r="J38" s="31">
        <v>42099096</v>
      </c>
      <c r="K38" s="36">
        <f t="shared" si="2"/>
        <v>0.3608293022792225</v>
      </c>
      <c r="L38" s="31">
        <v>0</v>
      </c>
      <c r="M38" s="36">
        <f t="shared" si="3"/>
        <v>0</v>
      </c>
      <c r="N38" s="31">
        <f t="shared" si="4"/>
        <v>138808149</v>
      </c>
      <c r="O38" s="36">
        <f t="shared" si="5"/>
        <v>1.1897178873945502</v>
      </c>
      <c r="P38" s="31">
        <v>48008154</v>
      </c>
      <c r="Q38" s="31">
        <v>142392828</v>
      </c>
      <c r="R38" s="31">
        <v>178906211</v>
      </c>
      <c r="S38" s="31">
        <v>189942994</v>
      </c>
      <c r="T38" s="36">
        <f t="shared" si="6"/>
        <v>1.0616903289064683</v>
      </c>
      <c r="U38" s="36">
        <f t="shared" si="7"/>
        <v>-0.12308446602633383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411247250</v>
      </c>
      <c r="E39" s="31">
        <v>414437359</v>
      </c>
      <c r="F39" s="31">
        <v>169714512</v>
      </c>
      <c r="G39" s="36">
        <f t="shared" si="0"/>
        <v>0.41268242401620925</v>
      </c>
      <c r="H39" s="31">
        <v>136514592</v>
      </c>
      <c r="I39" s="36">
        <f t="shared" si="1"/>
        <v>0.33195259542768979</v>
      </c>
      <c r="J39" s="31">
        <v>103816823</v>
      </c>
      <c r="K39" s="36">
        <f t="shared" si="2"/>
        <v>0.2505006383847746</v>
      </c>
      <c r="L39" s="31">
        <v>0</v>
      </c>
      <c r="M39" s="36">
        <f t="shared" si="3"/>
        <v>0</v>
      </c>
      <c r="N39" s="31">
        <f t="shared" si="4"/>
        <v>410045927</v>
      </c>
      <c r="O39" s="36">
        <f t="shared" si="5"/>
        <v>0.98940387032048427</v>
      </c>
      <c r="P39" s="31">
        <v>97025854</v>
      </c>
      <c r="Q39" s="31">
        <v>458938280</v>
      </c>
      <c r="R39" s="31">
        <v>393302951</v>
      </c>
      <c r="S39" s="31">
        <v>389572122</v>
      </c>
      <c r="T39" s="36">
        <f t="shared" si="6"/>
        <v>0.99051410880463997</v>
      </c>
      <c r="U39" s="36">
        <f t="shared" si="7"/>
        <v>6.999133447462369E-2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949743759</v>
      </c>
      <c r="E40" s="32">
        <f>SUM(E36:E39)</f>
        <v>953325490</v>
      </c>
      <c r="F40" s="32">
        <f>SUM(F36:F39)</f>
        <v>431100968</v>
      </c>
      <c r="G40" s="37">
        <f t="shared" si="0"/>
        <v>0.45391292537043143</v>
      </c>
      <c r="H40" s="32">
        <f>SUM(H36:H39)</f>
        <v>320216596</v>
      </c>
      <c r="I40" s="37">
        <f t="shared" si="1"/>
        <v>0.33716104261338981</v>
      </c>
      <c r="J40" s="32">
        <f>SUM(J36:J39)</f>
        <v>264348464</v>
      </c>
      <c r="K40" s="37">
        <f t="shared" si="2"/>
        <v>0.27729087994909274</v>
      </c>
      <c r="L40" s="32">
        <f>SUM(L36:L39)</f>
        <v>0</v>
      </c>
      <c r="M40" s="37">
        <f t="shared" si="3"/>
        <v>0</v>
      </c>
      <c r="N40" s="32">
        <f t="shared" si="4"/>
        <v>1015666028</v>
      </c>
      <c r="O40" s="37">
        <f t="shared" si="5"/>
        <v>1.0653927107309382</v>
      </c>
      <c r="P40" s="32">
        <f>SUM(P36:P39)</f>
        <v>213921340</v>
      </c>
      <c r="Q40" s="32">
        <f>SUM(Q36:Q39)</f>
        <v>1016297560</v>
      </c>
      <c r="R40" s="32">
        <f>SUM(R36:R39)</f>
        <v>996171965</v>
      </c>
      <c r="S40" s="32">
        <f>SUM(S36:S39)</f>
        <v>856734254</v>
      </c>
      <c r="T40" s="37">
        <f t="shared" si="6"/>
        <v>0.86002646541051775</v>
      </c>
      <c r="U40" s="37">
        <f t="shared" si="7"/>
        <v>0.23572741270225772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424211136</v>
      </c>
      <c r="E41" s="31">
        <v>429211136</v>
      </c>
      <c r="F41" s="31">
        <v>172401486</v>
      </c>
      <c r="G41" s="36">
        <f t="shared" si="0"/>
        <v>0.40640490399573104</v>
      </c>
      <c r="H41" s="31">
        <v>128453030</v>
      </c>
      <c r="I41" s="36">
        <f t="shared" si="1"/>
        <v>0.3028044742323785</v>
      </c>
      <c r="J41" s="31">
        <v>97772153</v>
      </c>
      <c r="K41" s="36">
        <f t="shared" si="2"/>
        <v>0.22779500530014207</v>
      </c>
      <c r="L41" s="31">
        <v>0</v>
      </c>
      <c r="M41" s="36">
        <f t="shared" si="3"/>
        <v>0</v>
      </c>
      <c r="N41" s="31">
        <f t="shared" si="4"/>
        <v>398626669</v>
      </c>
      <c r="O41" s="36">
        <f t="shared" si="5"/>
        <v>0.92874260606323134</v>
      </c>
      <c r="P41" s="31">
        <v>100905286</v>
      </c>
      <c r="Q41" s="31">
        <v>416923328</v>
      </c>
      <c r="R41" s="31">
        <v>422323328</v>
      </c>
      <c r="S41" s="31">
        <v>408139258</v>
      </c>
      <c r="T41" s="36">
        <f t="shared" si="6"/>
        <v>0.96641419249281912</v>
      </c>
      <c r="U41" s="36">
        <f t="shared" si="7"/>
        <v>-3.1050236555496213E-2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348130306</v>
      </c>
      <c r="E42" s="31">
        <v>348221655</v>
      </c>
      <c r="F42" s="31">
        <v>104366116</v>
      </c>
      <c r="G42" s="36">
        <f t="shared" si="0"/>
        <v>0.29979037791671032</v>
      </c>
      <c r="H42" s="31">
        <v>66017022</v>
      </c>
      <c r="I42" s="36">
        <f t="shared" si="1"/>
        <v>0.18963307951707026</v>
      </c>
      <c r="J42" s="31">
        <v>55541612</v>
      </c>
      <c r="K42" s="36">
        <f t="shared" si="2"/>
        <v>0.15950074098636974</v>
      </c>
      <c r="L42" s="31">
        <v>0</v>
      </c>
      <c r="M42" s="36">
        <f t="shared" si="3"/>
        <v>0</v>
      </c>
      <c r="N42" s="31">
        <f t="shared" si="4"/>
        <v>225924750</v>
      </c>
      <c r="O42" s="36">
        <f t="shared" si="5"/>
        <v>0.64879580794594749</v>
      </c>
      <c r="P42" s="31">
        <v>57741860</v>
      </c>
      <c r="Q42" s="31">
        <v>336837483</v>
      </c>
      <c r="R42" s="31">
        <v>364536153</v>
      </c>
      <c r="S42" s="31">
        <v>169339709</v>
      </c>
      <c r="T42" s="36">
        <f t="shared" si="6"/>
        <v>0.46453474533704203</v>
      </c>
      <c r="U42" s="36">
        <f t="shared" si="7"/>
        <v>-3.8104903444398874E-2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422718182</v>
      </c>
      <c r="E43" s="31">
        <v>426218261</v>
      </c>
      <c r="F43" s="31">
        <v>178802114</v>
      </c>
      <c r="G43" s="36">
        <f t="shared" si="0"/>
        <v>0.4229818389974056</v>
      </c>
      <c r="H43" s="31">
        <v>129434888</v>
      </c>
      <c r="I43" s="36">
        <f t="shared" si="1"/>
        <v>0.30619664237674071</v>
      </c>
      <c r="J43" s="31">
        <v>99731091</v>
      </c>
      <c r="K43" s="36">
        <f t="shared" si="2"/>
        <v>0.23399065719523454</v>
      </c>
      <c r="L43" s="31">
        <v>0</v>
      </c>
      <c r="M43" s="36">
        <f t="shared" si="3"/>
        <v>0</v>
      </c>
      <c r="N43" s="31">
        <f t="shared" si="4"/>
        <v>407968093</v>
      </c>
      <c r="O43" s="36">
        <f t="shared" si="5"/>
        <v>0.95718116826533628</v>
      </c>
      <c r="P43" s="31">
        <v>100493790</v>
      </c>
      <c r="Q43" s="31">
        <v>405286546</v>
      </c>
      <c r="R43" s="31">
        <v>424336753</v>
      </c>
      <c r="S43" s="31">
        <v>405188057</v>
      </c>
      <c r="T43" s="36">
        <f t="shared" si="6"/>
        <v>0.9548738216413698</v>
      </c>
      <c r="U43" s="36">
        <f t="shared" si="7"/>
        <v>-7.589513740102749E-3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135179944</v>
      </c>
      <c r="E44" s="31">
        <v>139809183</v>
      </c>
      <c r="F44" s="31">
        <v>81820974</v>
      </c>
      <c r="G44" s="36">
        <f t="shared" si="0"/>
        <v>0.60527450728933574</v>
      </c>
      <c r="H44" s="31">
        <v>25389580</v>
      </c>
      <c r="I44" s="36">
        <f t="shared" si="1"/>
        <v>0.18782061338921696</v>
      </c>
      <c r="J44" s="31">
        <v>25182986</v>
      </c>
      <c r="K44" s="36">
        <f t="shared" si="2"/>
        <v>0.18012397654880796</v>
      </c>
      <c r="L44" s="31">
        <v>0</v>
      </c>
      <c r="M44" s="36">
        <f t="shared" si="3"/>
        <v>0</v>
      </c>
      <c r="N44" s="31">
        <f t="shared" si="4"/>
        <v>132393540</v>
      </c>
      <c r="O44" s="36">
        <f t="shared" si="5"/>
        <v>0.94695882744697824</v>
      </c>
      <c r="P44" s="31">
        <v>22376126</v>
      </c>
      <c r="Q44" s="31">
        <v>132679176</v>
      </c>
      <c r="R44" s="31">
        <v>136822402</v>
      </c>
      <c r="S44" s="31">
        <v>133687909</v>
      </c>
      <c r="T44" s="36">
        <f t="shared" si="6"/>
        <v>0.977090791024119</v>
      </c>
      <c r="U44" s="36">
        <f t="shared" si="7"/>
        <v>0.12543994434067818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908011051</v>
      </c>
      <c r="E45" s="31">
        <v>909382590</v>
      </c>
      <c r="F45" s="31">
        <v>543648084</v>
      </c>
      <c r="G45" s="36">
        <f t="shared" si="0"/>
        <v>0.59872408314995273</v>
      </c>
      <c r="H45" s="31">
        <v>188778246</v>
      </c>
      <c r="I45" s="36">
        <f t="shared" si="1"/>
        <v>0.207903026942345</v>
      </c>
      <c r="J45" s="31">
        <v>143516366</v>
      </c>
      <c r="K45" s="36">
        <f t="shared" si="2"/>
        <v>0.15781736705559757</v>
      </c>
      <c r="L45" s="31">
        <v>0</v>
      </c>
      <c r="M45" s="36">
        <f t="shared" si="3"/>
        <v>0</v>
      </c>
      <c r="N45" s="31">
        <f t="shared" si="4"/>
        <v>875942696</v>
      </c>
      <c r="O45" s="36">
        <f t="shared" si="5"/>
        <v>0.96322791488673654</v>
      </c>
      <c r="P45" s="31">
        <v>141250887</v>
      </c>
      <c r="Q45" s="31">
        <v>933773705</v>
      </c>
      <c r="R45" s="31">
        <v>885625155</v>
      </c>
      <c r="S45" s="31">
        <v>876515738</v>
      </c>
      <c r="T45" s="36">
        <f t="shared" si="6"/>
        <v>0.98971413927374274</v>
      </c>
      <c r="U45" s="36">
        <f t="shared" si="7"/>
        <v>1.6038688663243539E-2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473022333</v>
      </c>
      <c r="E46" s="31">
        <v>481722333</v>
      </c>
      <c r="F46" s="31">
        <v>552468914</v>
      </c>
      <c r="G46" s="36">
        <f t="shared" si="0"/>
        <v>1.1679552432464113</v>
      </c>
      <c r="H46" s="31">
        <v>439969252</v>
      </c>
      <c r="I46" s="36">
        <f t="shared" si="1"/>
        <v>0.93012363540983167</v>
      </c>
      <c r="J46" s="31">
        <v>348460094</v>
      </c>
      <c r="K46" s="36">
        <f t="shared" si="2"/>
        <v>0.72336296270490741</v>
      </c>
      <c r="L46" s="31">
        <v>0</v>
      </c>
      <c r="M46" s="36">
        <f t="shared" si="3"/>
        <v>0</v>
      </c>
      <c r="N46" s="31">
        <f t="shared" si="4"/>
        <v>1340898260</v>
      </c>
      <c r="O46" s="36">
        <f t="shared" si="5"/>
        <v>2.7835501245070984</v>
      </c>
      <c r="P46" s="31">
        <v>327252236</v>
      </c>
      <c r="Q46" s="31">
        <v>487416678</v>
      </c>
      <c r="R46" s="31">
        <v>512248745</v>
      </c>
      <c r="S46" s="31">
        <v>1257284856</v>
      </c>
      <c r="T46" s="36">
        <f t="shared" si="6"/>
        <v>2.4544420426056877</v>
      </c>
      <c r="U46" s="36">
        <f t="shared" si="7"/>
        <v>6.4805845971362519E-2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2711272952</v>
      </c>
      <c r="E47" s="32">
        <f>SUM(E41:E46)</f>
        <v>2734565158</v>
      </c>
      <c r="F47" s="32">
        <f>SUM(F41:F46)</f>
        <v>1633507688</v>
      </c>
      <c r="G47" s="37">
        <f t="shared" si="0"/>
        <v>0.60248736181099927</v>
      </c>
      <c r="H47" s="32">
        <f>SUM(H41:H46)</f>
        <v>978042018</v>
      </c>
      <c r="I47" s="37">
        <f t="shared" si="1"/>
        <v>0.36073166933581391</v>
      </c>
      <c r="J47" s="32">
        <f>SUM(J41:J46)</f>
        <v>770204302</v>
      </c>
      <c r="K47" s="37">
        <f t="shared" si="2"/>
        <v>0.28165512887734967</v>
      </c>
      <c r="L47" s="32">
        <f>SUM(L41:L46)</f>
        <v>0</v>
      </c>
      <c r="M47" s="37">
        <f t="shared" si="3"/>
        <v>0</v>
      </c>
      <c r="N47" s="32">
        <f t="shared" si="4"/>
        <v>3381754008</v>
      </c>
      <c r="O47" s="37">
        <f t="shared" si="5"/>
        <v>1.2366697491579757</v>
      </c>
      <c r="P47" s="32">
        <f>SUM(P41:P46)</f>
        <v>750020185</v>
      </c>
      <c r="Q47" s="32">
        <f>SUM(Q41:Q46)</f>
        <v>2712916916</v>
      </c>
      <c r="R47" s="32">
        <f>SUM(R41:R46)</f>
        <v>2745892536</v>
      </c>
      <c r="S47" s="32">
        <f>SUM(S41:S46)</f>
        <v>3250155527</v>
      </c>
      <c r="T47" s="37">
        <f t="shared" si="6"/>
        <v>1.1836426533044773</v>
      </c>
      <c r="U47" s="37">
        <f t="shared" si="7"/>
        <v>2.6911431723667611E-2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437220043</v>
      </c>
      <c r="E48" s="31">
        <v>437370043</v>
      </c>
      <c r="F48" s="31">
        <v>186228442</v>
      </c>
      <c r="G48" s="36">
        <f t="shared" si="0"/>
        <v>0.42593756846595432</v>
      </c>
      <c r="H48" s="31">
        <v>122947639</v>
      </c>
      <c r="I48" s="36">
        <f t="shared" si="1"/>
        <v>0.2812031172139105</v>
      </c>
      <c r="J48" s="31">
        <v>95594701</v>
      </c>
      <c r="K48" s="36">
        <f t="shared" si="2"/>
        <v>0.21856709788420511</v>
      </c>
      <c r="L48" s="31">
        <v>0</v>
      </c>
      <c r="M48" s="36">
        <f t="shared" si="3"/>
        <v>0</v>
      </c>
      <c r="N48" s="31">
        <f t="shared" si="4"/>
        <v>404770782</v>
      </c>
      <c r="O48" s="36">
        <f t="shared" si="5"/>
        <v>0.92546526328964873</v>
      </c>
      <c r="P48" s="31">
        <v>95882817</v>
      </c>
      <c r="Q48" s="31">
        <v>438117060</v>
      </c>
      <c r="R48" s="31">
        <v>440124060</v>
      </c>
      <c r="S48" s="31">
        <v>404211922</v>
      </c>
      <c r="T48" s="36">
        <f t="shared" si="6"/>
        <v>0.91840451076453311</v>
      </c>
      <c r="U48" s="36">
        <f t="shared" si="7"/>
        <v>-3.0048762543136709E-3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377608980</v>
      </c>
      <c r="E49" s="31">
        <v>387893980</v>
      </c>
      <c r="F49" s="31">
        <v>188287747</v>
      </c>
      <c r="G49" s="36">
        <f t="shared" si="0"/>
        <v>0.49863153943002098</v>
      </c>
      <c r="H49" s="31">
        <v>103442556</v>
      </c>
      <c r="I49" s="36">
        <f t="shared" si="1"/>
        <v>0.27394093223100785</v>
      </c>
      <c r="J49" s="31">
        <v>80820501</v>
      </c>
      <c r="K49" s="36">
        <f t="shared" si="2"/>
        <v>0.2083571933753651</v>
      </c>
      <c r="L49" s="31">
        <v>0</v>
      </c>
      <c r="M49" s="36">
        <f t="shared" si="3"/>
        <v>0</v>
      </c>
      <c r="N49" s="31">
        <f t="shared" si="4"/>
        <v>372550804</v>
      </c>
      <c r="O49" s="36">
        <f t="shared" si="5"/>
        <v>0.96044492363609257</v>
      </c>
      <c r="P49" s="31">
        <v>80731132</v>
      </c>
      <c r="Q49" s="31">
        <v>360135850</v>
      </c>
      <c r="R49" s="31">
        <v>379143978</v>
      </c>
      <c r="S49" s="31">
        <v>368305776</v>
      </c>
      <c r="T49" s="36">
        <f t="shared" si="6"/>
        <v>0.97141402045425607</v>
      </c>
      <c r="U49" s="36">
        <f t="shared" si="7"/>
        <v>1.1069955020572841E-3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434585472</v>
      </c>
      <c r="E50" s="31">
        <v>445585472</v>
      </c>
      <c r="F50" s="31">
        <v>196309786</v>
      </c>
      <c r="G50" s="36">
        <f t="shared" si="0"/>
        <v>0.45171732293894995</v>
      </c>
      <c r="H50" s="31">
        <v>134158441</v>
      </c>
      <c r="I50" s="36">
        <f t="shared" si="1"/>
        <v>0.30870438531364436</v>
      </c>
      <c r="J50" s="31">
        <v>101945267</v>
      </c>
      <c r="K50" s="36">
        <f t="shared" si="2"/>
        <v>0.22878947678078695</v>
      </c>
      <c r="L50" s="31">
        <v>0</v>
      </c>
      <c r="M50" s="36">
        <f t="shared" si="3"/>
        <v>0</v>
      </c>
      <c r="N50" s="31">
        <f t="shared" si="4"/>
        <v>432413494</v>
      </c>
      <c r="O50" s="36">
        <f t="shared" si="5"/>
        <v>0.97043894195904123</v>
      </c>
      <c r="P50" s="31">
        <v>102553210</v>
      </c>
      <c r="Q50" s="31">
        <v>420864992</v>
      </c>
      <c r="R50" s="31">
        <v>432516747</v>
      </c>
      <c r="S50" s="31">
        <v>418085862</v>
      </c>
      <c r="T50" s="36">
        <f t="shared" si="6"/>
        <v>0.96663508384335461</v>
      </c>
      <c r="U50" s="36">
        <f t="shared" si="7"/>
        <v>-5.9280738262604826E-3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216050713</v>
      </c>
      <c r="E51" s="31">
        <v>219895196</v>
      </c>
      <c r="F51" s="31">
        <v>91680183</v>
      </c>
      <c r="G51" s="36">
        <f t="shared" si="0"/>
        <v>0.42434566277038854</v>
      </c>
      <c r="H51" s="31">
        <v>57657891</v>
      </c>
      <c r="I51" s="36">
        <f t="shared" si="1"/>
        <v>0.26687202369936175</v>
      </c>
      <c r="J51" s="31">
        <v>44092708</v>
      </c>
      <c r="K51" s="36">
        <f t="shared" si="2"/>
        <v>0.20051692261617213</v>
      </c>
      <c r="L51" s="31">
        <v>0</v>
      </c>
      <c r="M51" s="36">
        <f t="shared" si="3"/>
        <v>0</v>
      </c>
      <c r="N51" s="31">
        <f t="shared" si="4"/>
        <v>193430782</v>
      </c>
      <c r="O51" s="36">
        <f t="shared" si="5"/>
        <v>0.87964987648024839</v>
      </c>
      <c r="P51" s="31">
        <v>49431945</v>
      </c>
      <c r="Q51" s="31">
        <v>211880179</v>
      </c>
      <c r="R51" s="31">
        <v>221502715</v>
      </c>
      <c r="S51" s="31">
        <v>133268908</v>
      </c>
      <c r="T51" s="36">
        <f t="shared" si="6"/>
        <v>0.60165812414534059</v>
      </c>
      <c r="U51" s="36">
        <f t="shared" si="7"/>
        <v>-0.10801187369827348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1084581016</v>
      </c>
      <c r="E52" s="31">
        <v>1129231009</v>
      </c>
      <c r="F52" s="31">
        <v>386302121</v>
      </c>
      <c r="G52" s="36">
        <f t="shared" si="0"/>
        <v>0.35617636239356781</v>
      </c>
      <c r="H52" s="31">
        <v>312618033</v>
      </c>
      <c r="I52" s="36">
        <f t="shared" si="1"/>
        <v>0.28823852565016683</v>
      </c>
      <c r="J52" s="31">
        <v>244678003</v>
      </c>
      <c r="K52" s="36">
        <f t="shared" si="2"/>
        <v>0.21667665964706076</v>
      </c>
      <c r="L52" s="31">
        <v>0</v>
      </c>
      <c r="M52" s="36">
        <f t="shared" si="3"/>
        <v>0</v>
      </c>
      <c r="N52" s="31">
        <f t="shared" si="4"/>
        <v>943598157</v>
      </c>
      <c r="O52" s="36">
        <f t="shared" si="5"/>
        <v>0.83561126950951448</v>
      </c>
      <c r="P52" s="31">
        <v>225160350</v>
      </c>
      <c r="Q52" s="31">
        <v>1013485974</v>
      </c>
      <c r="R52" s="31">
        <v>1070331402</v>
      </c>
      <c r="S52" s="31">
        <v>870012906</v>
      </c>
      <c r="T52" s="36">
        <f t="shared" si="6"/>
        <v>0.81284441844302724</v>
      </c>
      <c r="U52" s="36">
        <f t="shared" si="7"/>
        <v>8.6683348111690206E-2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2550046224</v>
      </c>
      <c r="E53" s="32">
        <f>SUM(E48:E52)</f>
        <v>2619975700</v>
      </c>
      <c r="F53" s="32">
        <f>SUM(F48:F52)</f>
        <v>1048808279</v>
      </c>
      <c r="G53" s="37">
        <f t="shared" si="0"/>
        <v>0.41128990883735445</v>
      </c>
      <c r="H53" s="32">
        <f>SUM(H48:H52)</f>
        <v>730824560</v>
      </c>
      <c r="I53" s="37">
        <f t="shared" si="1"/>
        <v>0.28659267158445045</v>
      </c>
      <c r="J53" s="32">
        <f>SUM(J48:J52)</f>
        <v>567131180</v>
      </c>
      <c r="K53" s="37">
        <f t="shared" si="2"/>
        <v>0.21646429010772886</v>
      </c>
      <c r="L53" s="32">
        <f>SUM(L48:L52)</f>
        <v>0</v>
      </c>
      <c r="M53" s="37">
        <f t="shared" si="3"/>
        <v>0</v>
      </c>
      <c r="N53" s="32">
        <f t="shared" si="4"/>
        <v>2346764019</v>
      </c>
      <c r="O53" s="37">
        <f t="shared" si="5"/>
        <v>0.89571976526347175</v>
      </c>
      <c r="P53" s="32">
        <f>SUM(P48:P52)</f>
        <v>553759454</v>
      </c>
      <c r="Q53" s="32">
        <f>SUM(Q48:Q52)</f>
        <v>2444484055</v>
      </c>
      <c r="R53" s="32">
        <f>SUM(R48:R52)</f>
        <v>2543618902</v>
      </c>
      <c r="S53" s="32">
        <f>SUM(S48:S52)</f>
        <v>2193885374</v>
      </c>
      <c r="T53" s="37">
        <f t="shared" si="6"/>
        <v>0.86250553189197832</v>
      </c>
      <c r="U53" s="37">
        <f t="shared" si="7"/>
        <v>2.4147174198853483E-2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21277422000</v>
      </c>
      <c r="E54" s="32">
        <f>SUM(E8:E9,E11:E18,E20:E26,E28:E34,E36:E39,E41:E46,E48:E52)</f>
        <v>20876964902</v>
      </c>
      <c r="F54" s="32">
        <f>SUM(F8:F9,F11:F18,F20:F26,F28:F34,F36:F39,F41:F46,F48:F52)</f>
        <v>10198018391</v>
      </c>
      <c r="G54" s="37">
        <f t="shared" si="0"/>
        <v>0.4792882516970336</v>
      </c>
      <c r="H54" s="32">
        <f>SUM(H8:H9,H11:H18,H20:H26,H28:H34,H36:H39,H41:H46,H48:H52)</f>
        <v>4503923585</v>
      </c>
      <c r="I54" s="37">
        <f t="shared" si="1"/>
        <v>0.21167618826190504</v>
      </c>
      <c r="J54" s="32">
        <f>SUM(J8:J9,J11:J18,J20:J26,J28:J34,J36:J39,J41:J46,J48:J52)</f>
        <v>3828673471</v>
      </c>
      <c r="K54" s="37">
        <f t="shared" si="2"/>
        <v>0.18339224542324231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18530615447</v>
      </c>
      <c r="O54" s="37">
        <f t="shared" si="5"/>
        <v>0.88761060498907951</v>
      </c>
      <c r="P54" s="32">
        <f>SUM(P8:P9,P11:P18,P20:P26,P28:P34,P36:P39,P41:P46,P48:P52)</f>
        <v>4662818792</v>
      </c>
      <c r="Q54" s="32">
        <f>SUM(Q8:Q9,Q11:Q18,Q20:Q26,Q28:Q34,Q36:Q39,Q41:Q46,Q48:Q52)</f>
        <v>20178276707</v>
      </c>
      <c r="R54" s="32">
        <f>SUM(R8:R9,R11:R18,R20:R26,R28:R34,R36:R39,R41:R46,R48:R52)</f>
        <v>20584749214</v>
      </c>
      <c r="S54" s="32">
        <f>SUM(S8:S9,S11:S18,S20:S26,S28:S34,S36:S39,S41:S46,S48:S52)</f>
        <v>18886488877</v>
      </c>
      <c r="T54" s="37">
        <f t="shared" si="6"/>
        <v>0.91749909997227519</v>
      </c>
      <c r="U54" s="37">
        <f t="shared" si="7"/>
        <v>-0.17889293112379645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2724699306</v>
      </c>
      <c r="E57" s="31">
        <v>2757772835</v>
      </c>
      <c r="F57" s="31">
        <v>710443066</v>
      </c>
      <c r="G57" s="36">
        <f t="shared" ref="G57:G85" si="8">IF(($D57      =0),0,($F57      /$D57      ))</f>
        <v>0.26074182367043186</v>
      </c>
      <c r="H57" s="31">
        <v>770206674</v>
      </c>
      <c r="I57" s="36">
        <f t="shared" ref="I57:I85" si="9">IF(($D57      =0),0,($H57      /$D57      ))</f>
        <v>0.28267584327707096</v>
      </c>
      <c r="J57" s="31">
        <v>764002279</v>
      </c>
      <c r="K57" s="36">
        <f t="shared" ref="K57:K85" si="10">IF(($E57      =0),0,($J57      /$E57      ))</f>
        <v>0.27703597239908268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2244652019</v>
      </c>
      <c r="O57" s="36">
        <f t="shared" ref="O57:O85" si="13">IF(($E57      =0),0,($N57      /$E57      ))</f>
        <v>0.81393651808888023</v>
      </c>
      <c r="P57" s="31">
        <v>760390173</v>
      </c>
      <c r="Q57" s="31">
        <v>2816132969</v>
      </c>
      <c r="R57" s="31">
        <v>2840692086</v>
      </c>
      <c r="S57" s="31">
        <v>2343955380</v>
      </c>
      <c r="T57" s="36">
        <f t="shared" ref="T57:T85" si="14">IF(($R57      =0),0,($S57      /$R57      ))</f>
        <v>0.82513532232229414</v>
      </c>
      <c r="U57" s="36">
        <f t="shared" ref="U57:U85" si="15">IF(($P57      =0),0,(($J57      /$P57      )-1))</f>
        <v>4.7503323007831444E-3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2724699306</v>
      </c>
      <c r="E58" s="32">
        <f>E57</f>
        <v>2757772835</v>
      </c>
      <c r="F58" s="32">
        <f>F57</f>
        <v>710443066</v>
      </c>
      <c r="G58" s="37">
        <f t="shared" si="8"/>
        <v>0.26074182367043186</v>
      </c>
      <c r="H58" s="32">
        <f>H57</f>
        <v>770206674</v>
      </c>
      <c r="I58" s="37">
        <f t="shared" si="9"/>
        <v>0.28267584327707096</v>
      </c>
      <c r="J58" s="32">
        <f>J57</f>
        <v>764002279</v>
      </c>
      <c r="K58" s="37">
        <f t="shared" si="10"/>
        <v>0.27703597239908268</v>
      </c>
      <c r="L58" s="32">
        <f>L57</f>
        <v>0</v>
      </c>
      <c r="M58" s="37">
        <f t="shared" si="11"/>
        <v>0</v>
      </c>
      <c r="N58" s="32">
        <f t="shared" si="12"/>
        <v>2244652019</v>
      </c>
      <c r="O58" s="37">
        <f t="shared" si="13"/>
        <v>0.81393651808888023</v>
      </c>
      <c r="P58" s="32">
        <f>P57</f>
        <v>760390173</v>
      </c>
      <c r="Q58" s="32">
        <f>Q57</f>
        <v>2816132969</v>
      </c>
      <c r="R58" s="32">
        <f>R57</f>
        <v>2840692086</v>
      </c>
      <c r="S58" s="32">
        <f>S57</f>
        <v>2343955380</v>
      </c>
      <c r="T58" s="37">
        <f t="shared" si="14"/>
        <v>0.82513532232229414</v>
      </c>
      <c r="U58" s="37">
        <f t="shared" si="15"/>
        <v>4.7503323007831444E-3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75887620</v>
      </c>
      <c r="E59" s="31">
        <v>75224196</v>
      </c>
      <c r="F59" s="31">
        <v>15488074</v>
      </c>
      <c r="G59" s="36">
        <f t="shared" si="8"/>
        <v>0.2040922353343009</v>
      </c>
      <c r="H59" s="31">
        <v>12280977</v>
      </c>
      <c r="I59" s="36">
        <f t="shared" si="9"/>
        <v>0.16183109972351223</v>
      </c>
      <c r="J59" s="31">
        <v>12965974</v>
      </c>
      <c r="K59" s="36">
        <f t="shared" si="10"/>
        <v>0.1723644078562169</v>
      </c>
      <c r="L59" s="31">
        <v>0</v>
      </c>
      <c r="M59" s="36">
        <f t="shared" si="11"/>
        <v>0</v>
      </c>
      <c r="N59" s="31">
        <f t="shared" si="12"/>
        <v>40735025</v>
      </c>
      <c r="O59" s="36">
        <f t="shared" si="13"/>
        <v>0.54151492692590564</v>
      </c>
      <c r="P59" s="31">
        <v>38284407</v>
      </c>
      <c r="Q59" s="31">
        <v>153737366</v>
      </c>
      <c r="R59" s="31">
        <v>149276092</v>
      </c>
      <c r="S59" s="31">
        <v>119265663</v>
      </c>
      <c r="T59" s="36">
        <f t="shared" si="14"/>
        <v>0.79896024475238803</v>
      </c>
      <c r="U59" s="36">
        <f t="shared" si="15"/>
        <v>-0.66132493576301177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234423933</v>
      </c>
      <c r="E60" s="31">
        <v>224940064</v>
      </c>
      <c r="F60" s="31">
        <v>71432792</v>
      </c>
      <c r="G60" s="36">
        <f t="shared" si="8"/>
        <v>0.30471629362177793</v>
      </c>
      <c r="H60" s="31">
        <v>53483644</v>
      </c>
      <c r="I60" s="36">
        <f t="shared" si="9"/>
        <v>0.22814924788417401</v>
      </c>
      <c r="J60" s="31">
        <v>56636810</v>
      </c>
      <c r="K60" s="36">
        <f t="shared" si="10"/>
        <v>0.25178622693021019</v>
      </c>
      <c r="L60" s="31">
        <v>0</v>
      </c>
      <c r="M60" s="36">
        <f t="shared" si="11"/>
        <v>0</v>
      </c>
      <c r="N60" s="31">
        <f t="shared" si="12"/>
        <v>181553246</v>
      </c>
      <c r="O60" s="36">
        <f t="shared" si="13"/>
        <v>0.80711831752657459</v>
      </c>
      <c r="P60" s="31">
        <v>7804410</v>
      </c>
      <c r="Q60" s="31">
        <v>190719240</v>
      </c>
      <c r="R60" s="31">
        <v>190719240</v>
      </c>
      <c r="S60" s="31">
        <v>7804410</v>
      </c>
      <c r="T60" s="36">
        <f t="shared" si="14"/>
        <v>4.0920936975210265E-2</v>
      </c>
      <c r="U60" s="36">
        <f t="shared" si="15"/>
        <v>6.2570264760564864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122347140</v>
      </c>
      <c r="E61" s="31">
        <v>122347140</v>
      </c>
      <c r="F61" s="31">
        <v>11051035</v>
      </c>
      <c r="G61" s="36">
        <f t="shared" si="8"/>
        <v>9.0325241766991859E-2</v>
      </c>
      <c r="H61" s="31">
        <v>4919513</v>
      </c>
      <c r="I61" s="36">
        <f t="shared" si="9"/>
        <v>4.0209464642982258E-2</v>
      </c>
      <c r="J61" s="31">
        <v>4953021</v>
      </c>
      <c r="K61" s="36">
        <f t="shared" si="10"/>
        <v>4.0483341089951101E-2</v>
      </c>
      <c r="L61" s="31">
        <v>0</v>
      </c>
      <c r="M61" s="36">
        <f t="shared" si="11"/>
        <v>0</v>
      </c>
      <c r="N61" s="31">
        <f t="shared" si="12"/>
        <v>20923569</v>
      </c>
      <c r="O61" s="36">
        <f t="shared" si="13"/>
        <v>0.17101804749992522</v>
      </c>
      <c r="P61" s="31">
        <v>0</v>
      </c>
      <c r="Q61" s="31">
        <v>118682172</v>
      </c>
      <c r="R61" s="31">
        <v>118682172</v>
      </c>
      <c r="S61" s="31">
        <v>44740699</v>
      </c>
      <c r="T61" s="36">
        <f t="shared" si="14"/>
        <v>0.37697910516838201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36101913</v>
      </c>
      <c r="E62" s="31">
        <v>41354413</v>
      </c>
      <c r="F62" s="31">
        <v>13741743</v>
      </c>
      <c r="G62" s="36">
        <f t="shared" si="8"/>
        <v>0.38063753020511681</v>
      </c>
      <c r="H62" s="31">
        <v>7029778</v>
      </c>
      <c r="I62" s="36">
        <f t="shared" si="9"/>
        <v>0.19472037395913064</v>
      </c>
      <c r="J62" s="31">
        <v>10842138</v>
      </c>
      <c r="K62" s="36">
        <f t="shared" si="10"/>
        <v>0.26217608263476017</v>
      </c>
      <c r="L62" s="31">
        <v>0</v>
      </c>
      <c r="M62" s="36">
        <f t="shared" si="11"/>
        <v>0</v>
      </c>
      <c r="N62" s="31">
        <f t="shared" si="12"/>
        <v>31613659</v>
      </c>
      <c r="O62" s="36">
        <f t="shared" si="13"/>
        <v>0.76445672194645831</v>
      </c>
      <c r="P62" s="31">
        <v>10670881</v>
      </c>
      <c r="Q62" s="31">
        <v>36616334</v>
      </c>
      <c r="R62" s="31">
        <v>38568718</v>
      </c>
      <c r="S62" s="31">
        <v>32365964</v>
      </c>
      <c r="T62" s="36">
        <f t="shared" si="14"/>
        <v>0.83917655754075104</v>
      </c>
      <c r="U62" s="36">
        <f t="shared" si="15"/>
        <v>1.6049002889264807E-2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468760606</v>
      </c>
      <c r="E63" s="32">
        <f>SUM(E59:E62)</f>
        <v>463865813</v>
      </c>
      <c r="F63" s="32">
        <f>SUM(F59:F62)</f>
        <v>111713644</v>
      </c>
      <c r="G63" s="37">
        <f t="shared" si="8"/>
        <v>0.23831704834002199</v>
      </c>
      <c r="H63" s="32">
        <f>SUM(H59:H62)</f>
        <v>77713912</v>
      </c>
      <c r="I63" s="37">
        <f t="shared" si="9"/>
        <v>0.16578592783882526</v>
      </c>
      <c r="J63" s="32">
        <f>SUM(J59:J62)</f>
        <v>85397943</v>
      </c>
      <c r="K63" s="37">
        <f t="shared" si="10"/>
        <v>0.18410053210797839</v>
      </c>
      <c r="L63" s="32">
        <f>SUM(L59:L62)</f>
        <v>0</v>
      </c>
      <c r="M63" s="37">
        <f t="shared" si="11"/>
        <v>0</v>
      </c>
      <c r="N63" s="32">
        <f t="shared" si="12"/>
        <v>274825499</v>
      </c>
      <c r="O63" s="37">
        <f t="shared" si="13"/>
        <v>0.59246767340450679</v>
      </c>
      <c r="P63" s="32">
        <f>SUM(P59:P62)</f>
        <v>56759698</v>
      </c>
      <c r="Q63" s="32">
        <f>SUM(Q59:Q62)</f>
        <v>499755112</v>
      </c>
      <c r="R63" s="32">
        <f>SUM(R59:R62)</f>
        <v>497246222</v>
      </c>
      <c r="S63" s="32">
        <f>SUM(S59:S62)</f>
        <v>204176736</v>
      </c>
      <c r="T63" s="37">
        <f t="shared" si="14"/>
        <v>0.41061495686939581</v>
      </c>
      <c r="U63" s="37">
        <f t="shared" si="15"/>
        <v>0.5045524555116554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298844919</v>
      </c>
      <c r="E64" s="31">
        <v>285074980</v>
      </c>
      <c r="F64" s="31">
        <v>54892783</v>
      </c>
      <c r="G64" s="36">
        <f t="shared" si="8"/>
        <v>0.183683173144396</v>
      </c>
      <c r="H64" s="31">
        <v>54349899</v>
      </c>
      <c r="I64" s="36">
        <f t="shared" si="9"/>
        <v>0.18186656538068829</v>
      </c>
      <c r="J64" s="31">
        <v>55154641</v>
      </c>
      <c r="K64" s="36">
        <f t="shared" si="10"/>
        <v>0.19347415546604615</v>
      </c>
      <c r="L64" s="31">
        <v>0</v>
      </c>
      <c r="M64" s="36">
        <f t="shared" si="11"/>
        <v>0</v>
      </c>
      <c r="N64" s="31">
        <f t="shared" si="12"/>
        <v>164397323</v>
      </c>
      <c r="O64" s="36">
        <f t="shared" si="13"/>
        <v>0.57668099459307165</v>
      </c>
      <c r="P64" s="31">
        <v>55036133</v>
      </c>
      <c r="Q64" s="31">
        <v>271418382</v>
      </c>
      <c r="R64" s="31">
        <v>276077814</v>
      </c>
      <c r="S64" s="31">
        <v>92681439</v>
      </c>
      <c r="T64" s="36">
        <f t="shared" si="14"/>
        <v>0.33570766754912079</v>
      </c>
      <c r="U64" s="36">
        <f t="shared" si="15"/>
        <v>2.1532762848726072E-3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59637854</v>
      </c>
      <c r="E65" s="31">
        <v>60237237</v>
      </c>
      <c r="F65" s="31">
        <v>9781301</v>
      </c>
      <c r="G65" s="36">
        <f t="shared" si="8"/>
        <v>0.16401161919743121</v>
      </c>
      <c r="H65" s="31">
        <v>9491195</v>
      </c>
      <c r="I65" s="36">
        <f t="shared" si="9"/>
        <v>0.15914715844738478</v>
      </c>
      <c r="J65" s="31">
        <v>9100386</v>
      </c>
      <c r="K65" s="36">
        <f t="shared" si="10"/>
        <v>0.15107575402238319</v>
      </c>
      <c r="L65" s="31">
        <v>0</v>
      </c>
      <c r="M65" s="36">
        <f t="shared" si="11"/>
        <v>0</v>
      </c>
      <c r="N65" s="31">
        <f t="shared" si="12"/>
        <v>28372882</v>
      </c>
      <c r="O65" s="36">
        <f t="shared" si="13"/>
        <v>0.47101898116608504</v>
      </c>
      <c r="P65" s="31">
        <v>8479733</v>
      </c>
      <c r="Q65" s="31">
        <v>67588511</v>
      </c>
      <c r="R65" s="31">
        <v>67588511</v>
      </c>
      <c r="S65" s="31">
        <v>28157240</v>
      </c>
      <c r="T65" s="36">
        <f t="shared" si="14"/>
        <v>0.41659802211059216</v>
      </c>
      <c r="U65" s="36">
        <f t="shared" si="15"/>
        <v>7.319251679268679E-2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95927195</v>
      </c>
      <c r="E66" s="31">
        <v>92177995</v>
      </c>
      <c r="F66" s="31">
        <v>24670493</v>
      </c>
      <c r="G66" s="36">
        <f t="shared" si="8"/>
        <v>0.25717934314664365</v>
      </c>
      <c r="H66" s="31">
        <v>8366622</v>
      </c>
      <c r="I66" s="36">
        <f t="shared" si="9"/>
        <v>8.7218457706388683E-2</v>
      </c>
      <c r="J66" s="31">
        <v>26009042</v>
      </c>
      <c r="K66" s="36">
        <f t="shared" si="10"/>
        <v>0.28216107325831941</v>
      </c>
      <c r="L66" s="31">
        <v>0</v>
      </c>
      <c r="M66" s="36">
        <f t="shared" si="11"/>
        <v>0</v>
      </c>
      <c r="N66" s="31">
        <f t="shared" si="12"/>
        <v>59046157</v>
      </c>
      <c r="O66" s="36">
        <f t="shared" si="13"/>
        <v>0.64056673178886137</v>
      </c>
      <c r="P66" s="31">
        <v>10239664</v>
      </c>
      <c r="Q66" s="31">
        <v>63474342</v>
      </c>
      <c r="R66" s="31">
        <v>60187473</v>
      </c>
      <c r="S66" s="31">
        <v>43784000</v>
      </c>
      <c r="T66" s="36">
        <f t="shared" si="14"/>
        <v>0.727460347105784</v>
      </c>
      <c r="U66" s="36">
        <f t="shared" si="15"/>
        <v>1.5400288525092232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1187550666</v>
      </c>
      <c r="E67" s="31">
        <v>1187550666</v>
      </c>
      <c r="F67" s="31">
        <v>166859874</v>
      </c>
      <c r="G67" s="36">
        <f t="shared" si="8"/>
        <v>0.14050758319392834</v>
      </c>
      <c r="H67" s="31">
        <v>133367548</v>
      </c>
      <c r="I67" s="36">
        <f t="shared" si="9"/>
        <v>0.11230472250015142</v>
      </c>
      <c r="J67" s="31">
        <v>168083984</v>
      </c>
      <c r="K67" s="36">
        <f t="shared" si="10"/>
        <v>0.14153836868801015</v>
      </c>
      <c r="L67" s="31">
        <v>0</v>
      </c>
      <c r="M67" s="36">
        <f t="shared" si="11"/>
        <v>0</v>
      </c>
      <c r="N67" s="31">
        <f t="shared" si="12"/>
        <v>468311406</v>
      </c>
      <c r="O67" s="36">
        <f t="shared" si="13"/>
        <v>0.39435067438208993</v>
      </c>
      <c r="P67" s="31">
        <v>160967345</v>
      </c>
      <c r="Q67" s="31">
        <v>1158761499</v>
      </c>
      <c r="R67" s="31">
        <v>1158761499</v>
      </c>
      <c r="S67" s="31">
        <v>485749457</v>
      </c>
      <c r="T67" s="36">
        <f t="shared" si="14"/>
        <v>0.41919709743480182</v>
      </c>
      <c r="U67" s="36">
        <f t="shared" si="15"/>
        <v>4.4211693992964873E-2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56106878</v>
      </c>
      <c r="E68" s="31">
        <v>55830254</v>
      </c>
      <c r="F68" s="31">
        <v>99861463</v>
      </c>
      <c r="G68" s="36">
        <f t="shared" si="8"/>
        <v>1.7798435157985444</v>
      </c>
      <c r="H68" s="31">
        <v>-56967443</v>
      </c>
      <c r="I68" s="36">
        <f t="shared" si="9"/>
        <v>-1.0153379591001304</v>
      </c>
      <c r="J68" s="31">
        <v>-862674</v>
      </c>
      <c r="K68" s="36">
        <f t="shared" si="10"/>
        <v>-1.5451729809432714E-2</v>
      </c>
      <c r="L68" s="31">
        <v>0</v>
      </c>
      <c r="M68" s="36">
        <f t="shared" si="11"/>
        <v>0</v>
      </c>
      <c r="N68" s="31">
        <f t="shared" si="12"/>
        <v>42031346</v>
      </c>
      <c r="O68" s="36">
        <f t="shared" si="13"/>
        <v>0.75284174777352797</v>
      </c>
      <c r="P68" s="31">
        <v>61004805</v>
      </c>
      <c r="Q68" s="31">
        <v>59045204</v>
      </c>
      <c r="R68" s="31">
        <v>58791436</v>
      </c>
      <c r="S68" s="31">
        <v>122285406</v>
      </c>
      <c r="T68" s="36">
        <f t="shared" si="14"/>
        <v>2.0799867177933873</v>
      </c>
      <c r="U68" s="36">
        <f t="shared" si="15"/>
        <v>-1.0141410828212629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9545000</v>
      </c>
      <c r="E69" s="31">
        <v>4338242</v>
      </c>
      <c r="F69" s="31">
        <v>284267</v>
      </c>
      <c r="G69" s="36">
        <f t="shared" si="8"/>
        <v>2.9781770560502883E-2</v>
      </c>
      <c r="H69" s="31">
        <v>955001</v>
      </c>
      <c r="I69" s="36">
        <f t="shared" si="9"/>
        <v>0.10005248821372446</v>
      </c>
      <c r="J69" s="31">
        <v>787887</v>
      </c>
      <c r="K69" s="36">
        <f t="shared" si="10"/>
        <v>0.18161434977578475</v>
      </c>
      <c r="L69" s="31">
        <v>0</v>
      </c>
      <c r="M69" s="36">
        <f t="shared" si="11"/>
        <v>0</v>
      </c>
      <c r="N69" s="31">
        <f t="shared" si="12"/>
        <v>2027155</v>
      </c>
      <c r="O69" s="36">
        <f t="shared" si="13"/>
        <v>0.46727568448233181</v>
      </c>
      <c r="P69" s="31">
        <v>212095</v>
      </c>
      <c r="Q69" s="31">
        <v>6562000</v>
      </c>
      <c r="R69" s="31">
        <v>8602000</v>
      </c>
      <c r="S69" s="31">
        <v>3976900</v>
      </c>
      <c r="T69" s="36">
        <f t="shared" si="14"/>
        <v>0.46232271564752381</v>
      </c>
      <c r="U69" s="36">
        <f t="shared" si="15"/>
        <v>2.7147834696716093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1707612512</v>
      </c>
      <c r="E70" s="32">
        <f>SUM(E64:E69)</f>
        <v>1685209374</v>
      </c>
      <c r="F70" s="32">
        <f>SUM(F64:F69)</f>
        <v>356350181</v>
      </c>
      <c r="G70" s="37">
        <f t="shared" si="8"/>
        <v>0.20868328060130775</v>
      </c>
      <c r="H70" s="32">
        <f>SUM(H64:H69)</f>
        <v>149562822</v>
      </c>
      <c r="I70" s="37">
        <f t="shared" si="9"/>
        <v>8.7585925348384885E-2</v>
      </c>
      <c r="J70" s="32">
        <f>SUM(J64:J69)</f>
        <v>258273266</v>
      </c>
      <c r="K70" s="37">
        <f t="shared" si="10"/>
        <v>0.1532588590977064</v>
      </c>
      <c r="L70" s="32">
        <f>SUM(L64:L69)</f>
        <v>0</v>
      </c>
      <c r="M70" s="37">
        <f t="shared" si="11"/>
        <v>0</v>
      </c>
      <c r="N70" s="32">
        <f t="shared" si="12"/>
        <v>764186269</v>
      </c>
      <c r="O70" s="37">
        <f t="shared" si="13"/>
        <v>0.45346666164462007</v>
      </c>
      <c r="P70" s="32">
        <f>SUM(P64:P69)</f>
        <v>295939775</v>
      </c>
      <c r="Q70" s="32">
        <f>SUM(Q64:Q69)</f>
        <v>1626849938</v>
      </c>
      <c r="R70" s="32">
        <f>SUM(R64:R69)</f>
        <v>1630008733</v>
      </c>
      <c r="S70" s="32">
        <f>SUM(S64:S69)</f>
        <v>776634442</v>
      </c>
      <c r="T70" s="37">
        <f t="shared" si="14"/>
        <v>0.47646029513634514</v>
      </c>
      <c r="U70" s="37">
        <f t="shared" si="15"/>
        <v>-0.12727761585951058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112084232</v>
      </c>
      <c r="E71" s="31">
        <v>99888884</v>
      </c>
      <c r="F71" s="31">
        <v>28839059</v>
      </c>
      <c r="G71" s="36">
        <f t="shared" si="8"/>
        <v>0.25729809167091405</v>
      </c>
      <c r="H71" s="31">
        <v>27955923</v>
      </c>
      <c r="I71" s="36">
        <f t="shared" si="9"/>
        <v>0.24941887454784897</v>
      </c>
      <c r="J71" s="31">
        <v>29475072</v>
      </c>
      <c r="K71" s="36">
        <f t="shared" si="10"/>
        <v>0.29507859953666116</v>
      </c>
      <c r="L71" s="31">
        <v>0</v>
      </c>
      <c r="M71" s="36">
        <f t="shared" si="11"/>
        <v>0</v>
      </c>
      <c r="N71" s="31">
        <f t="shared" si="12"/>
        <v>86270054</v>
      </c>
      <c r="O71" s="36">
        <f t="shared" si="13"/>
        <v>0.86366020467302451</v>
      </c>
      <c r="P71" s="31">
        <v>30557079</v>
      </c>
      <c r="Q71" s="31">
        <v>117207746</v>
      </c>
      <c r="R71" s="31">
        <v>136110678</v>
      </c>
      <c r="S71" s="31">
        <v>90081313</v>
      </c>
      <c r="T71" s="36">
        <f t="shared" si="14"/>
        <v>0.66182399737954434</v>
      </c>
      <c r="U71" s="36">
        <f t="shared" si="15"/>
        <v>-3.5409372734874323E-2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420009297</v>
      </c>
      <c r="E72" s="31">
        <v>323685633</v>
      </c>
      <c r="F72" s="31">
        <v>104158550</v>
      </c>
      <c r="G72" s="36">
        <f t="shared" si="8"/>
        <v>0.24799105815983877</v>
      </c>
      <c r="H72" s="31">
        <v>136891104</v>
      </c>
      <c r="I72" s="36">
        <f t="shared" si="9"/>
        <v>0.32592398543977946</v>
      </c>
      <c r="J72" s="31">
        <v>53361235</v>
      </c>
      <c r="K72" s="36">
        <f t="shared" si="10"/>
        <v>0.1648551234895248</v>
      </c>
      <c r="L72" s="31">
        <v>0</v>
      </c>
      <c r="M72" s="36">
        <f t="shared" si="11"/>
        <v>0</v>
      </c>
      <c r="N72" s="31">
        <f t="shared" si="12"/>
        <v>294410889</v>
      </c>
      <c r="O72" s="36">
        <f t="shared" si="13"/>
        <v>0.90955809892248141</v>
      </c>
      <c r="P72" s="31">
        <v>203873204</v>
      </c>
      <c r="Q72" s="31">
        <v>498570260</v>
      </c>
      <c r="R72" s="31">
        <v>498570260</v>
      </c>
      <c r="S72" s="31">
        <v>338809093</v>
      </c>
      <c r="T72" s="36">
        <f t="shared" si="14"/>
        <v>0.67956137816964857</v>
      </c>
      <c r="U72" s="36">
        <f t="shared" si="15"/>
        <v>-0.73826263602547781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97015302</v>
      </c>
      <c r="E73" s="31">
        <v>97015302</v>
      </c>
      <c r="F73" s="31">
        <v>35701847</v>
      </c>
      <c r="G73" s="36">
        <f t="shared" si="8"/>
        <v>0.36800222505105434</v>
      </c>
      <c r="H73" s="31">
        <v>60485268</v>
      </c>
      <c r="I73" s="36">
        <f t="shared" si="9"/>
        <v>0.62346111132035642</v>
      </c>
      <c r="J73" s="31">
        <v>17121947</v>
      </c>
      <c r="K73" s="36">
        <f t="shared" si="10"/>
        <v>0.17648707623463358</v>
      </c>
      <c r="L73" s="31">
        <v>0</v>
      </c>
      <c r="M73" s="36">
        <f t="shared" si="11"/>
        <v>0</v>
      </c>
      <c r="N73" s="31">
        <f t="shared" si="12"/>
        <v>113309062</v>
      </c>
      <c r="O73" s="36">
        <f t="shared" si="13"/>
        <v>1.1679504126060443</v>
      </c>
      <c r="P73" s="31">
        <v>65321952</v>
      </c>
      <c r="Q73" s="31">
        <v>164567461</v>
      </c>
      <c r="R73" s="31">
        <v>178734581</v>
      </c>
      <c r="S73" s="31">
        <v>194729927</v>
      </c>
      <c r="T73" s="36">
        <f t="shared" si="14"/>
        <v>1.0894921727541913</v>
      </c>
      <c r="U73" s="36">
        <f t="shared" si="15"/>
        <v>-0.73788372092738441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1034660567</v>
      </c>
      <c r="E74" s="31">
        <v>1036681049</v>
      </c>
      <c r="F74" s="31">
        <v>403819719</v>
      </c>
      <c r="G74" s="36">
        <f t="shared" si="8"/>
        <v>0.39029197775544489</v>
      </c>
      <c r="H74" s="31">
        <v>334958209</v>
      </c>
      <c r="I74" s="36">
        <f t="shared" si="9"/>
        <v>0.32373729093707693</v>
      </c>
      <c r="J74" s="31">
        <v>273225655</v>
      </c>
      <c r="K74" s="36">
        <f t="shared" si="10"/>
        <v>0.2635580685723522</v>
      </c>
      <c r="L74" s="31">
        <v>0</v>
      </c>
      <c r="M74" s="36">
        <f t="shared" si="11"/>
        <v>0</v>
      </c>
      <c r="N74" s="31">
        <f t="shared" si="12"/>
        <v>1012003583</v>
      </c>
      <c r="O74" s="36">
        <f t="shared" si="13"/>
        <v>0.97619570067012962</v>
      </c>
      <c r="P74" s="31">
        <v>228224449</v>
      </c>
      <c r="Q74" s="31">
        <v>966650418</v>
      </c>
      <c r="R74" s="31">
        <v>1005696765</v>
      </c>
      <c r="S74" s="31">
        <v>968291057</v>
      </c>
      <c r="T74" s="36">
        <f t="shared" si="14"/>
        <v>0.96280617647208999</v>
      </c>
      <c r="U74" s="36">
        <f t="shared" si="15"/>
        <v>0.19717960191022299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125156877</v>
      </c>
      <c r="E75" s="31">
        <v>121780903</v>
      </c>
      <c r="F75" s="31">
        <v>11701353</v>
      </c>
      <c r="G75" s="36">
        <f t="shared" si="8"/>
        <v>9.3493488176442749E-2</v>
      </c>
      <c r="H75" s="31">
        <v>43291588</v>
      </c>
      <c r="I75" s="36">
        <f t="shared" si="9"/>
        <v>0.34589859572798387</v>
      </c>
      <c r="J75" s="31">
        <v>38067386</v>
      </c>
      <c r="K75" s="36">
        <f t="shared" si="10"/>
        <v>0.31258912573509168</v>
      </c>
      <c r="L75" s="31">
        <v>0</v>
      </c>
      <c r="M75" s="36">
        <f t="shared" si="11"/>
        <v>0</v>
      </c>
      <c r="N75" s="31">
        <f t="shared" si="12"/>
        <v>93060327</v>
      </c>
      <c r="O75" s="36">
        <f t="shared" si="13"/>
        <v>0.76416190640333814</v>
      </c>
      <c r="P75" s="31">
        <v>22616292</v>
      </c>
      <c r="Q75" s="31">
        <v>118837540</v>
      </c>
      <c r="R75" s="31">
        <v>113404706</v>
      </c>
      <c r="S75" s="31">
        <v>106461451</v>
      </c>
      <c r="T75" s="36">
        <f t="shared" si="14"/>
        <v>0.93877454256616122</v>
      </c>
      <c r="U75" s="36">
        <f t="shared" si="15"/>
        <v>0.68318422843143334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164792185</v>
      </c>
      <c r="E76" s="31">
        <v>165859329</v>
      </c>
      <c r="F76" s="31">
        <v>62071734</v>
      </c>
      <c r="G76" s="36">
        <f t="shared" si="8"/>
        <v>0.37666673331626738</v>
      </c>
      <c r="H76" s="31">
        <v>51826330</v>
      </c>
      <c r="I76" s="36">
        <f t="shared" si="9"/>
        <v>0.31449507147441486</v>
      </c>
      <c r="J76" s="31">
        <v>41884844</v>
      </c>
      <c r="K76" s="36">
        <f t="shared" si="10"/>
        <v>0.25253233720727281</v>
      </c>
      <c r="L76" s="31">
        <v>0</v>
      </c>
      <c r="M76" s="36">
        <f t="shared" si="11"/>
        <v>0</v>
      </c>
      <c r="N76" s="31">
        <f t="shared" si="12"/>
        <v>155782908</v>
      </c>
      <c r="O76" s="36">
        <f t="shared" si="13"/>
        <v>0.93924718578838573</v>
      </c>
      <c r="P76" s="31">
        <v>46394279</v>
      </c>
      <c r="Q76" s="31">
        <v>170958996</v>
      </c>
      <c r="R76" s="31">
        <v>171024248</v>
      </c>
      <c r="S76" s="31">
        <v>142973857</v>
      </c>
      <c r="T76" s="36">
        <f t="shared" si="14"/>
        <v>0.83598588312459643</v>
      </c>
      <c r="U76" s="36">
        <f t="shared" si="15"/>
        <v>-9.7198083410241165E-2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77050788</v>
      </c>
      <c r="E77" s="31">
        <v>85572708</v>
      </c>
      <c r="F77" s="31">
        <v>7190497</v>
      </c>
      <c r="G77" s="36">
        <f t="shared" si="8"/>
        <v>9.3321524498879885E-2</v>
      </c>
      <c r="H77" s="31">
        <v>14071120</v>
      </c>
      <c r="I77" s="36">
        <f t="shared" si="9"/>
        <v>0.18262136397618672</v>
      </c>
      <c r="J77" s="31">
        <v>40849192</v>
      </c>
      <c r="K77" s="36">
        <f t="shared" si="10"/>
        <v>0.4773623852128181</v>
      </c>
      <c r="L77" s="31">
        <v>0</v>
      </c>
      <c r="M77" s="36">
        <f t="shared" si="11"/>
        <v>0</v>
      </c>
      <c r="N77" s="31">
        <f t="shared" si="12"/>
        <v>62110809</v>
      </c>
      <c r="O77" s="36">
        <f t="shared" si="13"/>
        <v>0.72582497915106303</v>
      </c>
      <c r="P77" s="31">
        <v>36454954</v>
      </c>
      <c r="Q77" s="31">
        <v>41031528</v>
      </c>
      <c r="R77" s="31">
        <v>0</v>
      </c>
      <c r="S77" s="31">
        <v>146140483</v>
      </c>
      <c r="T77" s="36">
        <f t="shared" si="14"/>
        <v>0</v>
      </c>
      <c r="U77" s="36">
        <f t="shared" si="15"/>
        <v>0.12053884363699918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2030769248</v>
      </c>
      <c r="E78" s="32">
        <f>SUM(E71:E77)</f>
        <v>1930483808</v>
      </c>
      <c r="F78" s="32">
        <f>SUM(F71:F77)</f>
        <v>653482759</v>
      </c>
      <c r="G78" s="37">
        <f t="shared" si="8"/>
        <v>0.32179074980753303</v>
      </c>
      <c r="H78" s="32">
        <f>SUM(H71:H77)</f>
        <v>669479542</v>
      </c>
      <c r="I78" s="37">
        <f t="shared" si="9"/>
        <v>0.32966795349069616</v>
      </c>
      <c r="J78" s="32">
        <f>SUM(J71:J77)</f>
        <v>493985331</v>
      </c>
      <c r="K78" s="37">
        <f t="shared" si="10"/>
        <v>0.25588680358410965</v>
      </c>
      <c r="L78" s="32">
        <f>SUM(L71:L77)</f>
        <v>0</v>
      </c>
      <c r="M78" s="37">
        <f t="shared" si="11"/>
        <v>0</v>
      </c>
      <c r="N78" s="32">
        <f t="shared" si="12"/>
        <v>1816947632</v>
      </c>
      <c r="O78" s="37">
        <f t="shared" si="13"/>
        <v>0.94118770873420343</v>
      </c>
      <c r="P78" s="32">
        <f>SUM(P71:P77)</f>
        <v>633442209</v>
      </c>
      <c r="Q78" s="32">
        <f>SUM(Q71:Q77)</f>
        <v>2077823949</v>
      </c>
      <c r="R78" s="32">
        <f>SUM(R71:R77)</f>
        <v>2103541238</v>
      </c>
      <c r="S78" s="32">
        <f>SUM(S71:S77)</f>
        <v>1987487181</v>
      </c>
      <c r="T78" s="37">
        <f t="shared" si="14"/>
        <v>0.94482919806680776</v>
      </c>
      <c r="U78" s="37">
        <f t="shared" si="15"/>
        <v>-0.22015722352976319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119920976</v>
      </c>
      <c r="E79" s="31">
        <v>122283541</v>
      </c>
      <c r="F79" s="31">
        <v>28999824</v>
      </c>
      <c r="G79" s="36">
        <f t="shared" si="8"/>
        <v>0.24182444946078491</v>
      </c>
      <c r="H79" s="31">
        <v>29463749</v>
      </c>
      <c r="I79" s="36">
        <f t="shared" si="9"/>
        <v>0.24569303872243334</v>
      </c>
      <c r="J79" s="31">
        <v>28580912</v>
      </c>
      <c r="K79" s="36">
        <f t="shared" si="10"/>
        <v>0.23372656504933889</v>
      </c>
      <c r="L79" s="31">
        <v>0</v>
      </c>
      <c r="M79" s="36">
        <f t="shared" si="11"/>
        <v>0</v>
      </c>
      <c r="N79" s="31">
        <f t="shared" si="12"/>
        <v>87044485</v>
      </c>
      <c r="O79" s="36">
        <f t="shared" si="13"/>
        <v>0.7118250280305507</v>
      </c>
      <c r="P79" s="31">
        <v>28110535</v>
      </c>
      <c r="Q79" s="31">
        <v>103107775</v>
      </c>
      <c r="R79" s="31">
        <v>114839345</v>
      </c>
      <c r="S79" s="31">
        <v>84222640</v>
      </c>
      <c r="T79" s="36">
        <f t="shared" si="14"/>
        <v>0.73339533589293804</v>
      </c>
      <c r="U79" s="36">
        <f t="shared" si="15"/>
        <v>1.6733121585910782E-2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1279071866</v>
      </c>
      <c r="E80" s="31">
        <v>383942666</v>
      </c>
      <c r="F80" s="31">
        <v>129892828</v>
      </c>
      <c r="G80" s="36">
        <f t="shared" si="8"/>
        <v>0.10155240800206922</v>
      </c>
      <c r="H80" s="31">
        <v>131687836</v>
      </c>
      <c r="I80" s="36">
        <f t="shared" si="9"/>
        <v>0.10295577559048585</v>
      </c>
      <c r="J80" s="31">
        <v>91848903</v>
      </c>
      <c r="K80" s="36">
        <f t="shared" si="10"/>
        <v>0.239225569684407</v>
      </c>
      <c r="L80" s="31">
        <v>0</v>
      </c>
      <c r="M80" s="36">
        <f t="shared" si="11"/>
        <v>0</v>
      </c>
      <c r="N80" s="31">
        <f t="shared" si="12"/>
        <v>353429567</v>
      </c>
      <c r="O80" s="36">
        <f t="shared" si="13"/>
        <v>0.92052693877996883</v>
      </c>
      <c r="P80" s="31">
        <v>75964701</v>
      </c>
      <c r="Q80" s="31">
        <v>369684677</v>
      </c>
      <c r="R80" s="31">
        <v>372622737</v>
      </c>
      <c r="S80" s="31">
        <v>296588855</v>
      </c>
      <c r="T80" s="36">
        <f t="shared" si="14"/>
        <v>0.79594942967744875</v>
      </c>
      <c r="U80" s="36">
        <f t="shared" si="15"/>
        <v>0.20909977648697642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290462330</v>
      </c>
      <c r="E81" s="31">
        <v>284964330</v>
      </c>
      <c r="F81" s="31">
        <v>135382669</v>
      </c>
      <c r="G81" s="36">
        <f t="shared" si="8"/>
        <v>0.46609372375412672</v>
      </c>
      <c r="H81" s="31">
        <v>99484012</v>
      </c>
      <c r="I81" s="36">
        <f t="shared" si="9"/>
        <v>0.34250228592464987</v>
      </c>
      <c r="J81" s="31">
        <v>60081696</v>
      </c>
      <c r="K81" s="36">
        <f t="shared" si="10"/>
        <v>0.21083935663105624</v>
      </c>
      <c r="L81" s="31">
        <v>0</v>
      </c>
      <c r="M81" s="36">
        <f t="shared" si="11"/>
        <v>0</v>
      </c>
      <c r="N81" s="31">
        <f t="shared" si="12"/>
        <v>294948377</v>
      </c>
      <c r="O81" s="36">
        <f t="shared" si="13"/>
        <v>1.035036128907783</v>
      </c>
      <c r="P81" s="31">
        <v>146858328</v>
      </c>
      <c r="Q81" s="31">
        <v>288688520</v>
      </c>
      <c r="R81" s="31">
        <v>288713520</v>
      </c>
      <c r="S81" s="31">
        <v>298041667</v>
      </c>
      <c r="T81" s="36">
        <f t="shared" si="14"/>
        <v>1.0323093528837859</v>
      </c>
      <c r="U81" s="36">
        <f t="shared" si="15"/>
        <v>-0.59088669455640264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146000390</v>
      </c>
      <c r="E82" s="31">
        <v>171428247</v>
      </c>
      <c r="F82" s="31">
        <v>96490136</v>
      </c>
      <c r="G82" s="36">
        <f t="shared" si="8"/>
        <v>0.66088957707578722</v>
      </c>
      <c r="H82" s="31">
        <v>70025521</v>
      </c>
      <c r="I82" s="36">
        <f t="shared" si="9"/>
        <v>0.47962557497277919</v>
      </c>
      <c r="J82" s="31">
        <v>35226323</v>
      </c>
      <c r="K82" s="36">
        <f t="shared" si="10"/>
        <v>0.20548727305133091</v>
      </c>
      <c r="L82" s="31">
        <v>0</v>
      </c>
      <c r="M82" s="36">
        <f t="shared" si="11"/>
        <v>0</v>
      </c>
      <c r="N82" s="31">
        <f t="shared" si="12"/>
        <v>201741980</v>
      </c>
      <c r="O82" s="36">
        <f t="shared" si="13"/>
        <v>1.1768304438182815</v>
      </c>
      <c r="P82" s="31">
        <v>56537853</v>
      </c>
      <c r="Q82" s="31">
        <v>245995840</v>
      </c>
      <c r="R82" s="31">
        <v>237959810</v>
      </c>
      <c r="S82" s="31">
        <v>222348430</v>
      </c>
      <c r="T82" s="36">
        <f t="shared" si="14"/>
        <v>0.93439488794347247</v>
      </c>
      <c r="U82" s="36">
        <f t="shared" si="15"/>
        <v>-0.37694268298444233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193457457</v>
      </c>
      <c r="E83" s="31">
        <v>194206457</v>
      </c>
      <c r="F83" s="31">
        <v>77513792</v>
      </c>
      <c r="G83" s="36">
        <f t="shared" si="8"/>
        <v>0.40067616519946297</v>
      </c>
      <c r="H83" s="31">
        <v>89000723</v>
      </c>
      <c r="I83" s="36">
        <f t="shared" si="9"/>
        <v>0.46005320435903385</v>
      </c>
      <c r="J83" s="31">
        <v>55556039</v>
      </c>
      <c r="K83" s="36">
        <f t="shared" si="10"/>
        <v>0.28606689941313329</v>
      </c>
      <c r="L83" s="31">
        <v>0</v>
      </c>
      <c r="M83" s="36">
        <f t="shared" si="11"/>
        <v>0</v>
      </c>
      <c r="N83" s="31">
        <f t="shared" si="12"/>
        <v>222070554</v>
      </c>
      <c r="O83" s="36">
        <f t="shared" si="13"/>
        <v>1.1434766764732236</v>
      </c>
      <c r="P83" s="31">
        <v>29177136</v>
      </c>
      <c r="Q83" s="31">
        <v>189321000</v>
      </c>
      <c r="R83" s="31">
        <v>186056107</v>
      </c>
      <c r="S83" s="31">
        <v>176438714</v>
      </c>
      <c r="T83" s="36">
        <f t="shared" si="14"/>
        <v>0.94830917858557584</v>
      </c>
      <c r="U83" s="36">
        <f t="shared" si="15"/>
        <v>0.90409500781707974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2028913019</v>
      </c>
      <c r="E84" s="32">
        <f>SUM(E79:E83)</f>
        <v>1156825241</v>
      </c>
      <c r="F84" s="32">
        <f>SUM(F79:F83)</f>
        <v>468279249</v>
      </c>
      <c r="G84" s="37">
        <f t="shared" si="8"/>
        <v>0.23080301847084753</v>
      </c>
      <c r="H84" s="32">
        <f>SUM(H79:H83)</f>
        <v>419661841</v>
      </c>
      <c r="I84" s="37">
        <f t="shared" si="9"/>
        <v>0.20684072558558508</v>
      </c>
      <c r="J84" s="32">
        <f>SUM(J79:J83)</f>
        <v>271293873</v>
      </c>
      <c r="K84" s="37">
        <f t="shared" si="10"/>
        <v>0.23451586582385092</v>
      </c>
      <c r="L84" s="32">
        <f>SUM(L79:L83)</f>
        <v>0</v>
      </c>
      <c r="M84" s="37">
        <f t="shared" si="11"/>
        <v>0</v>
      </c>
      <c r="N84" s="32">
        <f t="shared" si="12"/>
        <v>1159234963</v>
      </c>
      <c r="O84" s="37">
        <f t="shared" si="13"/>
        <v>1.0020830475637936</v>
      </c>
      <c r="P84" s="32">
        <f>SUM(P79:P83)</f>
        <v>336648553</v>
      </c>
      <c r="Q84" s="32">
        <f>SUM(Q79:Q83)</f>
        <v>1196797812</v>
      </c>
      <c r="R84" s="32">
        <f>SUM(R79:R83)</f>
        <v>1200191519</v>
      </c>
      <c r="S84" s="32">
        <f>SUM(S79:S83)</f>
        <v>1077640306</v>
      </c>
      <c r="T84" s="37">
        <f t="shared" si="14"/>
        <v>0.89789028579196284</v>
      </c>
      <c r="U84" s="37">
        <f t="shared" si="15"/>
        <v>-0.19413325682703886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8960754691</v>
      </c>
      <c r="E85" s="32">
        <f>SUM(E57,E59:E62,E64:E69,E71:E77,E79:E83)</f>
        <v>7994157071</v>
      </c>
      <c r="F85" s="32">
        <f>SUM(F57,F59:F62,F64:F69,F71:F77,F79:F83)</f>
        <v>2300268899</v>
      </c>
      <c r="G85" s="37">
        <f t="shared" si="8"/>
        <v>0.25670481765451558</v>
      </c>
      <c r="H85" s="32">
        <f>SUM(H57,H59:H62,H64:H69,H71:H77,H79:H83)</f>
        <v>2086624791</v>
      </c>
      <c r="I85" s="37">
        <f t="shared" si="9"/>
        <v>0.23286261737482486</v>
      </c>
      <c r="J85" s="32">
        <f>SUM(J57,J59:J62,J64:J69,J71:J77,J79:J83)</f>
        <v>1872952692</v>
      </c>
      <c r="K85" s="37">
        <f t="shared" si="10"/>
        <v>0.23429020412851481</v>
      </c>
      <c r="L85" s="32">
        <f>SUM(L57,L59:L62,L64:L69,L71:L77,L79:L83)</f>
        <v>0</v>
      </c>
      <c r="M85" s="37">
        <f t="shared" si="11"/>
        <v>0</v>
      </c>
      <c r="N85" s="32">
        <f t="shared" si="12"/>
        <v>6259846382</v>
      </c>
      <c r="O85" s="37">
        <f t="shared" si="13"/>
        <v>0.78305271292561018</v>
      </c>
      <c r="P85" s="32">
        <f>SUM(P57,P59:P62,P64:P69,P71:P77,P79:P83)</f>
        <v>2083180408</v>
      </c>
      <c r="Q85" s="32">
        <f>SUM(Q57,Q59:Q62,Q64:Q69,Q71:Q77,Q79:Q83)</f>
        <v>8217359780</v>
      </c>
      <c r="R85" s="32">
        <f>SUM(R57,R59:R62,R64:R69,R71:R77,R79:R83)</f>
        <v>8271679798</v>
      </c>
      <c r="S85" s="32">
        <f>SUM(S57,S59:S62,S64:S69,S71:S77,S79:S83)</f>
        <v>6389894045</v>
      </c>
      <c r="T85" s="37">
        <f t="shared" si="14"/>
        <v>0.77250258726709964</v>
      </c>
      <c r="U85" s="37">
        <f t="shared" si="15"/>
        <v>-0.10091671138642933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13198663402</v>
      </c>
      <c r="E88" s="31">
        <v>13313466287</v>
      </c>
      <c r="F88" s="31">
        <v>3481354518</v>
      </c>
      <c r="G88" s="36">
        <f t="shared" ref="G88:G99" si="16">IF(($D88      =0),0,($F88      /$D88      ))</f>
        <v>0.26376568687041968</v>
      </c>
      <c r="H88" s="31">
        <v>3355577587</v>
      </c>
      <c r="I88" s="36">
        <f t="shared" ref="I88:I99" si="17">IF(($D88      =0),0,($H88      /$D88      ))</f>
        <v>0.25423616655695058</v>
      </c>
      <c r="J88" s="31">
        <v>3477228213</v>
      </c>
      <c r="K88" s="36">
        <f t="shared" ref="K88:K99" si="18">IF(($E88      =0),0,($J88      /$E88      ))</f>
        <v>0.26118128352458869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10314160318</v>
      </c>
      <c r="O88" s="36">
        <f t="shared" ref="O88:O99" si="21">IF(($E88      =0),0,($N88      /$E88      ))</f>
        <v>0.77471637330627507</v>
      </c>
      <c r="P88" s="31">
        <v>2876960394</v>
      </c>
      <c r="Q88" s="31">
        <v>12310388120</v>
      </c>
      <c r="R88" s="31">
        <v>11955730197</v>
      </c>
      <c r="S88" s="31">
        <v>9707139432</v>
      </c>
      <c r="T88" s="36">
        <f t="shared" ref="T88:T99" si="22">IF(($R88      =0),0,($S88      /$R88      ))</f>
        <v>0.8119235941302666</v>
      </c>
      <c r="U88" s="36">
        <f t="shared" ref="U88:U99" si="23">IF(($P88      =0),0,(($J88      /$P88      )-1))</f>
        <v>0.20864653550736367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32991897510</v>
      </c>
      <c r="E89" s="31">
        <v>32976793511</v>
      </c>
      <c r="F89" s="31">
        <v>11237118432</v>
      </c>
      <c r="G89" s="36">
        <f t="shared" si="16"/>
        <v>0.34060236846316511</v>
      </c>
      <c r="H89" s="31">
        <v>10851991103</v>
      </c>
      <c r="I89" s="36">
        <f t="shared" si="17"/>
        <v>0.32892897717418984</v>
      </c>
      <c r="J89" s="31">
        <v>11071485424</v>
      </c>
      <c r="K89" s="36">
        <f t="shared" si="18"/>
        <v>0.33573565666130967</v>
      </c>
      <c r="L89" s="31">
        <v>0</v>
      </c>
      <c r="M89" s="36">
        <f t="shared" si="19"/>
        <v>0</v>
      </c>
      <c r="N89" s="31">
        <f t="shared" si="20"/>
        <v>33160594959</v>
      </c>
      <c r="O89" s="36">
        <f t="shared" si="21"/>
        <v>1.0055736603966268</v>
      </c>
      <c r="P89" s="31">
        <v>10163087433</v>
      </c>
      <c r="Q89" s="31">
        <v>30589719404</v>
      </c>
      <c r="R89" s="31">
        <v>30988846959</v>
      </c>
      <c r="S89" s="31">
        <v>30146139875</v>
      </c>
      <c r="T89" s="36">
        <f t="shared" si="22"/>
        <v>0.9728061168227734</v>
      </c>
      <c r="U89" s="36">
        <f t="shared" si="23"/>
        <v>8.938208954597715E-2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18612441661</v>
      </c>
      <c r="E90" s="31">
        <v>18850928643</v>
      </c>
      <c r="F90" s="31">
        <v>5889778916</v>
      </c>
      <c r="G90" s="36">
        <f t="shared" si="16"/>
        <v>0.31644310957553096</v>
      </c>
      <c r="H90" s="31">
        <v>5502650318</v>
      </c>
      <c r="I90" s="36">
        <f t="shared" si="17"/>
        <v>0.29564365698080886</v>
      </c>
      <c r="J90" s="31">
        <v>5177195247</v>
      </c>
      <c r="K90" s="36">
        <f t="shared" si="18"/>
        <v>0.27463873770072705</v>
      </c>
      <c r="L90" s="31">
        <v>0</v>
      </c>
      <c r="M90" s="36">
        <f t="shared" si="19"/>
        <v>0</v>
      </c>
      <c r="N90" s="31">
        <f t="shared" si="20"/>
        <v>16569624481</v>
      </c>
      <c r="O90" s="36">
        <f t="shared" si="21"/>
        <v>0.87898186846900372</v>
      </c>
      <c r="P90" s="31">
        <v>4136865027</v>
      </c>
      <c r="Q90" s="31">
        <v>16955530580</v>
      </c>
      <c r="R90" s="31">
        <v>17037802559</v>
      </c>
      <c r="S90" s="31">
        <v>14505561958</v>
      </c>
      <c r="T90" s="36">
        <f t="shared" si="22"/>
        <v>0.85137516459466323</v>
      </c>
      <c r="U90" s="36">
        <f t="shared" si="23"/>
        <v>0.25147792185872531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64803002573</v>
      </c>
      <c r="E91" s="32">
        <f>SUM(E88:E90)</f>
        <v>65141188441</v>
      </c>
      <c r="F91" s="32">
        <f>SUM(F88:F90)</f>
        <v>20608251866</v>
      </c>
      <c r="G91" s="37">
        <f t="shared" si="16"/>
        <v>0.31801384268861599</v>
      </c>
      <c r="H91" s="32">
        <f>SUM(H88:H90)</f>
        <v>19710219008</v>
      </c>
      <c r="I91" s="37">
        <f t="shared" si="17"/>
        <v>0.3041559530485739</v>
      </c>
      <c r="J91" s="32">
        <f>SUM(J88:J90)</f>
        <v>19725908884</v>
      </c>
      <c r="K91" s="37">
        <f t="shared" si="18"/>
        <v>0.30281776178932085</v>
      </c>
      <c r="L91" s="32">
        <f>SUM(L88:L90)</f>
        <v>0</v>
      </c>
      <c r="M91" s="37">
        <f t="shared" si="19"/>
        <v>0</v>
      </c>
      <c r="N91" s="32">
        <f t="shared" si="20"/>
        <v>60044379758</v>
      </c>
      <c r="O91" s="37">
        <f t="shared" si="21"/>
        <v>0.92175751156863972</v>
      </c>
      <c r="P91" s="32">
        <f>SUM(P88:P90)</f>
        <v>17176912854</v>
      </c>
      <c r="Q91" s="32">
        <f>SUM(Q88:Q90)</f>
        <v>59855638104</v>
      </c>
      <c r="R91" s="32">
        <f>SUM(R88:R90)</f>
        <v>59982379715</v>
      </c>
      <c r="S91" s="32">
        <f>SUM(S88:S90)</f>
        <v>54358841265</v>
      </c>
      <c r="T91" s="37">
        <f t="shared" si="22"/>
        <v>0.90624682653939947</v>
      </c>
      <c r="U91" s="37">
        <f t="shared" si="23"/>
        <v>0.1483966328330304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1408728521</v>
      </c>
      <c r="E92" s="31">
        <v>1408728521</v>
      </c>
      <c r="F92" s="31">
        <v>365135726</v>
      </c>
      <c r="G92" s="36">
        <f t="shared" si="16"/>
        <v>0.25919523922239096</v>
      </c>
      <c r="H92" s="31">
        <v>362983364</v>
      </c>
      <c r="I92" s="36">
        <f t="shared" si="17"/>
        <v>0.25766736357572473</v>
      </c>
      <c r="J92" s="31">
        <v>324980937</v>
      </c>
      <c r="K92" s="36">
        <f t="shared" si="18"/>
        <v>0.23069096149860657</v>
      </c>
      <c r="L92" s="31">
        <v>0</v>
      </c>
      <c r="M92" s="36">
        <f t="shared" si="19"/>
        <v>0</v>
      </c>
      <c r="N92" s="31">
        <f t="shared" si="20"/>
        <v>1053100027</v>
      </c>
      <c r="O92" s="36">
        <f t="shared" si="21"/>
        <v>0.74755356429672226</v>
      </c>
      <c r="P92" s="31">
        <v>338578136</v>
      </c>
      <c r="Q92" s="31">
        <v>1302741620</v>
      </c>
      <c r="R92" s="31">
        <v>1305241620</v>
      </c>
      <c r="S92" s="31">
        <v>1009469859</v>
      </c>
      <c r="T92" s="36">
        <f t="shared" si="22"/>
        <v>0.77339692784237146</v>
      </c>
      <c r="U92" s="36">
        <f t="shared" si="23"/>
        <v>-4.0159707772742914E-2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673500638</v>
      </c>
      <c r="E93" s="31">
        <v>669554144</v>
      </c>
      <c r="F93" s="31">
        <v>176852024</v>
      </c>
      <c r="G93" s="36">
        <f t="shared" si="16"/>
        <v>0.26258627538226625</v>
      </c>
      <c r="H93" s="31">
        <v>162497641</v>
      </c>
      <c r="I93" s="36">
        <f t="shared" si="17"/>
        <v>0.24127318050142663</v>
      </c>
      <c r="J93" s="31">
        <v>150173864</v>
      </c>
      <c r="K93" s="36">
        <f t="shared" si="18"/>
        <v>0.22428935037701744</v>
      </c>
      <c r="L93" s="31">
        <v>0</v>
      </c>
      <c r="M93" s="36">
        <f t="shared" si="19"/>
        <v>0</v>
      </c>
      <c r="N93" s="31">
        <f t="shared" si="20"/>
        <v>489523529</v>
      </c>
      <c r="O93" s="36">
        <f t="shared" si="21"/>
        <v>0.73111866065905495</v>
      </c>
      <c r="P93" s="31">
        <v>124127163</v>
      </c>
      <c r="Q93" s="31">
        <v>517458319</v>
      </c>
      <c r="R93" s="31">
        <v>518039559</v>
      </c>
      <c r="S93" s="31">
        <v>402475089</v>
      </c>
      <c r="T93" s="36">
        <f t="shared" si="22"/>
        <v>0.77691960393318149</v>
      </c>
      <c r="U93" s="36">
        <f t="shared" si="23"/>
        <v>0.20983884889079429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286518662</v>
      </c>
      <c r="E94" s="31">
        <v>291269227</v>
      </c>
      <c r="F94" s="31">
        <v>77661569</v>
      </c>
      <c r="G94" s="36">
        <f t="shared" si="16"/>
        <v>0.27105239308984347</v>
      </c>
      <c r="H94" s="31">
        <v>74308740</v>
      </c>
      <c r="I94" s="36">
        <f t="shared" si="17"/>
        <v>0.25935043630770549</v>
      </c>
      <c r="J94" s="31">
        <v>70587687</v>
      </c>
      <c r="K94" s="36">
        <f t="shared" si="18"/>
        <v>0.24234515855669161</v>
      </c>
      <c r="L94" s="31">
        <v>0</v>
      </c>
      <c r="M94" s="36">
        <f t="shared" si="19"/>
        <v>0</v>
      </c>
      <c r="N94" s="31">
        <f t="shared" si="20"/>
        <v>222557996</v>
      </c>
      <c r="O94" s="36">
        <f t="shared" si="21"/>
        <v>0.76409718353116651</v>
      </c>
      <c r="P94" s="31">
        <v>115644984</v>
      </c>
      <c r="Q94" s="31">
        <v>406014242</v>
      </c>
      <c r="R94" s="31">
        <v>468307788</v>
      </c>
      <c r="S94" s="31">
        <v>406289220</v>
      </c>
      <c r="T94" s="36">
        <f t="shared" si="22"/>
        <v>0.8675687879015157</v>
      </c>
      <c r="U94" s="36">
        <f t="shared" si="23"/>
        <v>-0.3896173914469131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343941587</v>
      </c>
      <c r="E95" s="31">
        <v>344903474</v>
      </c>
      <c r="F95" s="31">
        <v>135874877</v>
      </c>
      <c r="G95" s="36">
        <f t="shared" si="16"/>
        <v>0.39505218948704801</v>
      </c>
      <c r="H95" s="31">
        <v>116686635</v>
      </c>
      <c r="I95" s="36">
        <f t="shared" si="17"/>
        <v>0.33926294292524733</v>
      </c>
      <c r="J95" s="31">
        <v>83480559</v>
      </c>
      <c r="K95" s="36">
        <f t="shared" si="18"/>
        <v>0.24204035416587308</v>
      </c>
      <c r="L95" s="31">
        <v>0</v>
      </c>
      <c r="M95" s="36">
        <f t="shared" si="19"/>
        <v>0</v>
      </c>
      <c r="N95" s="31">
        <f t="shared" si="20"/>
        <v>336042071</v>
      </c>
      <c r="O95" s="36">
        <f t="shared" si="21"/>
        <v>0.97430758554783359</v>
      </c>
      <c r="P95" s="31">
        <v>81993555</v>
      </c>
      <c r="Q95" s="31">
        <v>330739037</v>
      </c>
      <c r="R95" s="31">
        <v>431059916</v>
      </c>
      <c r="S95" s="31">
        <v>422415350</v>
      </c>
      <c r="T95" s="36">
        <f t="shared" si="22"/>
        <v>0.97994579018105687</v>
      </c>
      <c r="U95" s="36">
        <f t="shared" si="23"/>
        <v>1.8135620537492292E-2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2712689408</v>
      </c>
      <c r="E96" s="32">
        <f>SUM(E92:E95)</f>
        <v>2714455366</v>
      </c>
      <c r="F96" s="32">
        <f>SUM(F92:F95)</f>
        <v>755524196</v>
      </c>
      <c r="G96" s="37">
        <f t="shared" si="16"/>
        <v>0.27851481771996511</v>
      </c>
      <c r="H96" s="32">
        <f>SUM(H92:H95)</f>
        <v>716476380</v>
      </c>
      <c r="I96" s="37">
        <f t="shared" si="17"/>
        <v>0.26412031465417218</v>
      </c>
      <c r="J96" s="32">
        <f>SUM(J92:J95)</f>
        <v>629223047</v>
      </c>
      <c r="K96" s="37">
        <f t="shared" si="18"/>
        <v>0.23180452877632618</v>
      </c>
      <c r="L96" s="32">
        <f>SUM(L92:L95)</f>
        <v>0</v>
      </c>
      <c r="M96" s="37">
        <f t="shared" si="19"/>
        <v>0</v>
      </c>
      <c r="N96" s="32">
        <f t="shared" si="20"/>
        <v>2101223623</v>
      </c>
      <c r="O96" s="37">
        <f t="shared" si="21"/>
        <v>0.77408663605927941</v>
      </c>
      <c r="P96" s="32">
        <f>SUM(P92:P95)</f>
        <v>660343838</v>
      </c>
      <c r="Q96" s="32">
        <f>SUM(Q92:Q95)</f>
        <v>2556953218</v>
      </c>
      <c r="R96" s="32">
        <f>SUM(R92:R95)</f>
        <v>2722648883</v>
      </c>
      <c r="S96" s="32">
        <f>SUM(S92:S95)</f>
        <v>2240649518</v>
      </c>
      <c r="T96" s="37">
        <f t="shared" si="22"/>
        <v>0.82296675564390065</v>
      </c>
      <c r="U96" s="37">
        <f t="shared" si="23"/>
        <v>-4.7128161435194604E-2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1187566208</v>
      </c>
      <c r="E97" s="31">
        <v>1386473271</v>
      </c>
      <c r="F97" s="31">
        <v>124714505</v>
      </c>
      <c r="G97" s="36">
        <f t="shared" si="16"/>
        <v>0.10501688593011903</v>
      </c>
      <c r="H97" s="31">
        <v>287716079</v>
      </c>
      <c r="I97" s="36">
        <f t="shared" si="17"/>
        <v>0.2422737166667511</v>
      </c>
      <c r="J97" s="31">
        <v>450988276</v>
      </c>
      <c r="K97" s="36">
        <f t="shared" si="18"/>
        <v>0.32527729559093677</v>
      </c>
      <c r="L97" s="31">
        <v>0</v>
      </c>
      <c r="M97" s="36">
        <f t="shared" si="19"/>
        <v>0</v>
      </c>
      <c r="N97" s="31">
        <f t="shared" si="20"/>
        <v>863418860</v>
      </c>
      <c r="O97" s="36">
        <f t="shared" si="21"/>
        <v>0.62274468470441935</v>
      </c>
      <c r="P97" s="31">
        <v>919854500</v>
      </c>
      <c r="Q97" s="31">
        <v>834942989</v>
      </c>
      <c r="R97" s="31">
        <v>947462337</v>
      </c>
      <c r="S97" s="31">
        <v>2281519756</v>
      </c>
      <c r="T97" s="36">
        <f t="shared" si="22"/>
        <v>2.4080321369017121</v>
      </c>
      <c r="U97" s="36">
        <f t="shared" si="23"/>
        <v>-0.50971781298020502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1218734414</v>
      </c>
      <c r="E98" s="31">
        <v>1135681682</v>
      </c>
      <c r="F98" s="31">
        <v>364992607</v>
      </c>
      <c r="G98" s="36">
        <f t="shared" si="16"/>
        <v>0.29948494340293569</v>
      </c>
      <c r="H98" s="31">
        <v>300906568</v>
      </c>
      <c r="I98" s="36">
        <f t="shared" si="17"/>
        <v>0.24690085431525363</v>
      </c>
      <c r="J98" s="31">
        <v>144658713</v>
      </c>
      <c r="K98" s="36">
        <f t="shared" si="18"/>
        <v>0.1273761083697747</v>
      </c>
      <c r="L98" s="31">
        <v>0</v>
      </c>
      <c r="M98" s="36">
        <f t="shared" si="19"/>
        <v>0</v>
      </c>
      <c r="N98" s="31">
        <f t="shared" si="20"/>
        <v>810557888</v>
      </c>
      <c r="O98" s="36">
        <f t="shared" si="21"/>
        <v>0.71371925852723228</v>
      </c>
      <c r="P98" s="31">
        <v>377107335</v>
      </c>
      <c r="Q98" s="31">
        <v>1513377977</v>
      </c>
      <c r="R98" s="31">
        <v>1235490159</v>
      </c>
      <c r="S98" s="31">
        <v>1042151252</v>
      </c>
      <c r="T98" s="36">
        <f t="shared" si="22"/>
        <v>0.84351238608287449</v>
      </c>
      <c r="U98" s="36">
        <f t="shared" si="23"/>
        <v>-0.61639910027207501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867225057</v>
      </c>
      <c r="E99" s="31">
        <v>984316267</v>
      </c>
      <c r="F99" s="31">
        <v>266996353</v>
      </c>
      <c r="G99" s="36">
        <f t="shared" si="16"/>
        <v>0.30787435262032564</v>
      </c>
      <c r="H99" s="31">
        <v>253821026</v>
      </c>
      <c r="I99" s="36">
        <f t="shared" si="17"/>
        <v>0.29268184071853909</v>
      </c>
      <c r="J99" s="31">
        <v>242623007</v>
      </c>
      <c r="K99" s="36">
        <f t="shared" si="18"/>
        <v>0.24648887266637035</v>
      </c>
      <c r="L99" s="31">
        <v>0</v>
      </c>
      <c r="M99" s="36">
        <f t="shared" si="19"/>
        <v>0</v>
      </c>
      <c r="N99" s="31">
        <f t="shared" si="20"/>
        <v>763440386</v>
      </c>
      <c r="O99" s="36">
        <f t="shared" si="21"/>
        <v>0.77560476403261558</v>
      </c>
      <c r="P99" s="31">
        <v>201328450</v>
      </c>
      <c r="Q99" s="31">
        <v>698253126</v>
      </c>
      <c r="R99" s="31">
        <v>833074028</v>
      </c>
      <c r="S99" s="31">
        <v>653698214</v>
      </c>
      <c r="T99" s="36">
        <f t="shared" si="22"/>
        <v>0.78468202348039107</v>
      </c>
      <c r="U99" s="36">
        <f t="shared" si="23"/>
        <v>0.20511039050864399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84857729</v>
      </c>
      <c r="E100" s="31">
        <v>92572068</v>
      </c>
      <c r="F100" s="31">
        <v>20777771</v>
      </c>
      <c r="G100" s="36">
        <f>IF(($D100     =0),0,($F100     /$D100     ))</f>
        <v>0.24485419589770072</v>
      </c>
      <c r="H100" s="31">
        <v>17396425</v>
      </c>
      <c r="I100" s="36">
        <f>IF(($D100     =0),0,($H100     /$D100     ))</f>
        <v>0.20500695935428581</v>
      </c>
      <c r="J100" s="31">
        <v>12772745</v>
      </c>
      <c r="K100" s="36">
        <f>IF(($E100     =0),0,($J100     /$E100     ))</f>
        <v>0.13797623058393813</v>
      </c>
      <c r="L100" s="31">
        <v>0</v>
      </c>
      <c r="M100" s="36">
        <f>IF(($E100     =0),0,($L100     /$E100     ))</f>
        <v>0</v>
      </c>
      <c r="N100" s="31">
        <f>$F100     +$H100     +$J100</f>
        <v>50946941</v>
      </c>
      <c r="O100" s="36">
        <f>IF(($E100     =0),0,($N100     /$E100     ))</f>
        <v>0.55034895623159241</v>
      </c>
      <c r="P100" s="31">
        <v>11439923</v>
      </c>
      <c r="Q100" s="31">
        <v>84398748</v>
      </c>
      <c r="R100" s="31">
        <v>90891032</v>
      </c>
      <c r="S100" s="31">
        <v>114267193</v>
      </c>
      <c r="T100" s="36">
        <f>IF(($R100     =0),0,($S100     /$R100     ))</f>
        <v>1.2571888610528705</v>
      </c>
      <c r="U100" s="36">
        <f>IF(($P100     =0),0,(($J100     /$P100     )-1))</f>
        <v>0.11650620375679099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3358383408</v>
      </c>
      <c r="E101" s="32">
        <f>SUM(E97:E100)</f>
        <v>3599043288</v>
      </c>
      <c r="F101" s="32">
        <f>SUM(F97:F100)</f>
        <v>777481236</v>
      </c>
      <c r="G101" s="37">
        <f>IF(($D101     =0),0,($F101     /$D101     ))</f>
        <v>0.23150460848155785</v>
      </c>
      <c r="H101" s="32">
        <f>SUM(H97:H100)</f>
        <v>859840098</v>
      </c>
      <c r="I101" s="37">
        <f>IF(($D101     =0),0,($H101     /$D101     ))</f>
        <v>0.2560279734445377</v>
      </c>
      <c r="J101" s="32">
        <f>SUM(J97:J100)</f>
        <v>851042741</v>
      </c>
      <c r="K101" s="37">
        <f>IF(($E101     =0),0,($J101     /$E101     ))</f>
        <v>0.23646360237943323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2488364075</v>
      </c>
      <c r="O101" s="37">
        <f>IF(($E101     =0),0,($N101     /$E101     ))</f>
        <v>0.69139598384291512</v>
      </c>
      <c r="P101" s="32">
        <f>SUM(P97:P100)</f>
        <v>1509730208</v>
      </c>
      <c r="Q101" s="32">
        <f>SUM(Q97:Q100)</f>
        <v>3130972840</v>
      </c>
      <c r="R101" s="32">
        <f>SUM(R97:R100)</f>
        <v>3106917556</v>
      </c>
      <c r="S101" s="32">
        <f>SUM(S97:S100)</f>
        <v>4091636415</v>
      </c>
      <c r="T101" s="37">
        <f>IF(($R101     =0),0,($S101     /$R101     ))</f>
        <v>1.3169439939268217</v>
      </c>
      <c r="U101" s="37">
        <f>IF(($P101     =0),0,(($J101     /$P101     )-1))</f>
        <v>-0.43629481844480655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70874075389</v>
      </c>
      <c r="E102" s="32">
        <f>SUM(E88:E90,E92:E95,E97:E100)</f>
        <v>71454687095</v>
      </c>
      <c r="F102" s="32">
        <f>SUM(F88:F90,F92:F95,F97:F100)</f>
        <v>22141257298</v>
      </c>
      <c r="G102" s="37">
        <f>IF(($D102     =0),0,($F102     /$D102     ))</f>
        <v>0.31240276753488949</v>
      </c>
      <c r="H102" s="32">
        <f>SUM(H88:H90,H92:H95,H97:H100)</f>
        <v>21286535486</v>
      </c>
      <c r="I102" s="37">
        <f>IF(($D102     =0),0,($H102     /$D102     ))</f>
        <v>0.30034304319550637</v>
      </c>
      <c r="J102" s="32">
        <f>SUM(J88:J90,J92:J95,J97:J100)</f>
        <v>21206174672</v>
      </c>
      <c r="K102" s="37">
        <f>IF(($E102     =0),0,($J102     /$E102     ))</f>
        <v>0.29677793765727495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64633967456</v>
      </c>
      <c r="O102" s="37">
        <f>IF(($E102     =0),0,($N102     /$E102     ))</f>
        <v>0.90454482531101477</v>
      </c>
      <c r="P102" s="32">
        <f>SUM(P88:P90,P92:P95,P97:P100)</f>
        <v>19346986900</v>
      </c>
      <c r="Q102" s="32">
        <f>SUM(Q88:Q90,Q92:Q95,Q97:Q100)</f>
        <v>65543564162</v>
      </c>
      <c r="R102" s="32">
        <f>SUM(R88:R90,R92:R95,R97:R100)</f>
        <v>65811946154</v>
      </c>
      <c r="S102" s="32">
        <f>SUM(S88:S90,S92:S95,S97:S100)</f>
        <v>60691127198</v>
      </c>
      <c r="T102" s="37">
        <f>IF(($R102     =0),0,($S102     /$R102     ))</f>
        <v>0.922190130283987</v>
      </c>
      <c r="U102" s="37">
        <f>IF(($P102     =0),0,(($J102     /$P102     )-1))</f>
        <v>9.6097019221117019E-2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19604778080</v>
      </c>
      <c r="E105" s="31">
        <v>20309853537</v>
      </c>
      <c r="F105" s="31">
        <v>6464430671</v>
      </c>
      <c r="G105" s="36">
        <f t="shared" ref="G105:G136" si="24">IF(($D105     =0),0,($F105     /$D105     ))</f>
        <v>0.32973750810241254</v>
      </c>
      <c r="H105" s="31">
        <v>5583964728</v>
      </c>
      <c r="I105" s="36">
        <f t="shared" ref="I105:I136" si="25">IF(($D105     =0),0,($H105     /$D105     ))</f>
        <v>0.28482672464915759</v>
      </c>
      <c r="J105" s="31">
        <v>6615174716</v>
      </c>
      <c r="K105" s="36">
        <f t="shared" ref="K105:K136" si="26">IF(($E105     =0),0,($J105     /$E105     ))</f>
        <v>0.32571257611231091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18663570115</v>
      </c>
      <c r="O105" s="36">
        <f t="shared" ref="O105:O136" si="29">IF(($E105     =0),0,($N105     /$E105     ))</f>
        <v>0.9189416398793403</v>
      </c>
      <c r="P105" s="31">
        <v>4945582760</v>
      </c>
      <c r="Q105" s="31">
        <v>19037984550</v>
      </c>
      <c r="R105" s="31">
        <v>19041067745</v>
      </c>
      <c r="S105" s="31">
        <v>18005438395</v>
      </c>
      <c r="T105" s="36">
        <f t="shared" ref="T105:T136" si="30">IF(($R105     =0),0,($S105     /$R105     ))</f>
        <v>0.94561075230290348</v>
      </c>
      <c r="U105" s="36">
        <f t="shared" ref="U105:U136" si="31">IF(($P105     =0),0,(($J105     /$P105     )-1))</f>
        <v>0.33759256229694556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19604778080</v>
      </c>
      <c r="E106" s="32">
        <f>E105</f>
        <v>20309853537</v>
      </c>
      <c r="F106" s="32">
        <f>F105</f>
        <v>6464430671</v>
      </c>
      <c r="G106" s="37">
        <f t="shared" si="24"/>
        <v>0.32973750810241254</v>
      </c>
      <c r="H106" s="32">
        <f>H105</f>
        <v>5583964728</v>
      </c>
      <c r="I106" s="37">
        <f t="shared" si="25"/>
        <v>0.28482672464915759</v>
      </c>
      <c r="J106" s="32">
        <f>J105</f>
        <v>6615174716</v>
      </c>
      <c r="K106" s="37">
        <f t="shared" si="26"/>
        <v>0.32571257611231091</v>
      </c>
      <c r="L106" s="32">
        <f>L105</f>
        <v>0</v>
      </c>
      <c r="M106" s="37">
        <f t="shared" si="27"/>
        <v>0</v>
      </c>
      <c r="N106" s="32">
        <f t="shared" si="28"/>
        <v>18663570115</v>
      </c>
      <c r="O106" s="37">
        <f t="shared" si="29"/>
        <v>0.9189416398793403</v>
      </c>
      <c r="P106" s="32">
        <f>P105</f>
        <v>4945582760</v>
      </c>
      <c r="Q106" s="32">
        <f>Q105</f>
        <v>19037984550</v>
      </c>
      <c r="R106" s="32">
        <f>R105</f>
        <v>19041067745</v>
      </c>
      <c r="S106" s="32">
        <f>S105</f>
        <v>18005438395</v>
      </c>
      <c r="T106" s="37">
        <f t="shared" si="30"/>
        <v>0.94561075230290348</v>
      </c>
      <c r="U106" s="37">
        <f t="shared" si="31"/>
        <v>0.33759256229694556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174302240</v>
      </c>
      <c r="E107" s="31">
        <v>179027170</v>
      </c>
      <c r="F107" s="31">
        <v>55285397</v>
      </c>
      <c r="G107" s="36">
        <f t="shared" si="24"/>
        <v>0.31718121924308029</v>
      </c>
      <c r="H107" s="31">
        <v>40479050</v>
      </c>
      <c r="I107" s="36">
        <f t="shared" si="25"/>
        <v>0.23223482383244184</v>
      </c>
      <c r="J107" s="31">
        <v>40690481</v>
      </c>
      <c r="K107" s="36">
        <f t="shared" si="26"/>
        <v>0.22728662358903401</v>
      </c>
      <c r="L107" s="31">
        <v>0</v>
      </c>
      <c r="M107" s="36">
        <f t="shared" si="27"/>
        <v>0</v>
      </c>
      <c r="N107" s="31">
        <f t="shared" si="28"/>
        <v>136454928</v>
      </c>
      <c r="O107" s="36">
        <f t="shared" si="29"/>
        <v>0.76220234057210423</v>
      </c>
      <c r="P107" s="31">
        <v>32379068</v>
      </c>
      <c r="Q107" s="31">
        <v>163656457</v>
      </c>
      <c r="R107" s="31">
        <v>165906562</v>
      </c>
      <c r="S107" s="31">
        <v>108975607</v>
      </c>
      <c r="T107" s="36">
        <f t="shared" si="30"/>
        <v>0.65684928725121794</v>
      </c>
      <c r="U107" s="36">
        <f t="shared" si="31"/>
        <v>0.25669092760792256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146160412</v>
      </c>
      <c r="E108" s="31">
        <v>147507409</v>
      </c>
      <c r="F108" s="31">
        <v>71871888</v>
      </c>
      <c r="G108" s="36">
        <f t="shared" si="24"/>
        <v>0.49173293244411487</v>
      </c>
      <c r="H108" s="31">
        <v>74238984</v>
      </c>
      <c r="I108" s="36">
        <f t="shared" si="25"/>
        <v>0.50792812488788008</v>
      </c>
      <c r="J108" s="31">
        <v>43523200</v>
      </c>
      <c r="K108" s="36">
        <f t="shared" si="26"/>
        <v>0.2950577214735024</v>
      </c>
      <c r="L108" s="31">
        <v>0</v>
      </c>
      <c r="M108" s="36">
        <f t="shared" si="27"/>
        <v>0</v>
      </c>
      <c r="N108" s="31">
        <f t="shared" si="28"/>
        <v>189634072</v>
      </c>
      <c r="O108" s="36">
        <f t="shared" si="29"/>
        <v>1.2855901495768256</v>
      </c>
      <c r="P108" s="31">
        <v>43763417</v>
      </c>
      <c r="Q108" s="31">
        <v>150792693</v>
      </c>
      <c r="R108" s="31">
        <v>150989693</v>
      </c>
      <c r="S108" s="31">
        <v>178318425</v>
      </c>
      <c r="T108" s="36">
        <f t="shared" si="30"/>
        <v>1.1809973346988658</v>
      </c>
      <c r="U108" s="36">
        <f t="shared" si="31"/>
        <v>-5.4889909533343273E-3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75239755</v>
      </c>
      <c r="E109" s="31">
        <v>74738311</v>
      </c>
      <c r="F109" s="31">
        <v>19108422</v>
      </c>
      <c r="G109" s="36">
        <f t="shared" si="24"/>
        <v>0.25396709492209274</v>
      </c>
      <c r="H109" s="31">
        <v>14978186</v>
      </c>
      <c r="I109" s="36">
        <f t="shared" si="25"/>
        <v>0.19907276412582683</v>
      </c>
      <c r="J109" s="31">
        <v>8379601</v>
      </c>
      <c r="K109" s="36">
        <f t="shared" si="26"/>
        <v>0.11211921821460483</v>
      </c>
      <c r="L109" s="31">
        <v>0</v>
      </c>
      <c r="M109" s="36">
        <f t="shared" si="27"/>
        <v>0</v>
      </c>
      <c r="N109" s="31">
        <f t="shared" si="28"/>
        <v>42466209</v>
      </c>
      <c r="O109" s="36">
        <f t="shared" si="29"/>
        <v>0.56819867122766532</v>
      </c>
      <c r="P109" s="31">
        <v>13893463</v>
      </c>
      <c r="Q109" s="31">
        <v>75230172</v>
      </c>
      <c r="R109" s="31">
        <v>71961768</v>
      </c>
      <c r="S109" s="31">
        <v>56830894</v>
      </c>
      <c r="T109" s="36">
        <f t="shared" si="30"/>
        <v>0.78973732274059749</v>
      </c>
      <c r="U109" s="36">
        <f t="shared" si="31"/>
        <v>-0.39686736129070199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622182954</v>
      </c>
      <c r="E110" s="31">
        <v>675848413</v>
      </c>
      <c r="F110" s="31">
        <v>209391283</v>
      </c>
      <c r="G110" s="36">
        <f t="shared" si="24"/>
        <v>0.33654294392642586</v>
      </c>
      <c r="H110" s="31">
        <v>169373978</v>
      </c>
      <c r="I110" s="36">
        <f t="shared" si="25"/>
        <v>0.27222535897375294</v>
      </c>
      <c r="J110" s="31">
        <v>167995015</v>
      </c>
      <c r="K110" s="36">
        <f t="shared" si="26"/>
        <v>0.2485690752076975</v>
      </c>
      <c r="L110" s="31">
        <v>0</v>
      </c>
      <c r="M110" s="36">
        <f t="shared" si="27"/>
        <v>0</v>
      </c>
      <c r="N110" s="31">
        <f t="shared" si="28"/>
        <v>546760276</v>
      </c>
      <c r="O110" s="36">
        <f t="shared" si="29"/>
        <v>0.80899838703919547</v>
      </c>
      <c r="P110" s="31">
        <v>156627674</v>
      </c>
      <c r="Q110" s="31">
        <v>588678951</v>
      </c>
      <c r="R110" s="31">
        <v>592000783</v>
      </c>
      <c r="S110" s="31">
        <v>529849695</v>
      </c>
      <c r="T110" s="36">
        <f t="shared" si="30"/>
        <v>0.89501519291064857</v>
      </c>
      <c r="U110" s="36">
        <f t="shared" si="31"/>
        <v>7.2575559029242731E-2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832546295</v>
      </c>
      <c r="E111" s="31">
        <v>1059257796</v>
      </c>
      <c r="F111" s="31">
        <v>364151063</v>
      </c>
      <c r="G111" s="36">
        <f t="shared" si="24"/>
        <v>0.43739437096407952</v>
      </c>
      <c r="H111" s="31">
        <v>289815400</v>
      </c>
      <c r="I111" s="36">
        <f t="shared" si="25"/>
        <v>0.34810724849841534</v>
      </c>
      <c r="J111" s="31">
        <v>229769342</v>
      </c>
      <c r="K111" s="36">
        <f t="shared" si="26"/>
        <v>0.21691541272357084</v>
      </c>
      <c r="L111" s="31">
        <v>0</v>
      </c>
      <c r="M111" s="36">
        <f t="shared" si="27"/>
        <v>0</v>
      </c>
      <c r="N111" s="31">
        <f t="shared" si="28"/>
        <v>883735805</v>
      </c>
      <c r="O111" s="36">
        <f t="shared" si="29"/>
        <v>0.83429719218228915</v>
      </c>
      <c r="P111" s="31">
        <v>222207215</v>
      </c>
      <c r="Q111" s="31">
        <v>674573986</v>
      </c>
      <c r="R111" s="31">
        <v>690073986</v>
      </c>
      <c r="S111" s="31">
        <v>821072998</v>
      </c>
      <c r="T111" s="36">
        <f t="shared" si="30"/>
        <v>1.1898332854993319</v>
      </c>
      <c r="U111" s="36">
        <f t="shared" si="31"/>
        <v>3.4031869757244371E-2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1850431656</v>
      </c>
      <c r="E112" s="32">
        <f>SUM(E107:E111)</f>
        <v>2136379099</v>
      </c>
      <c r="F112" s="32">
        <f>SUM(F107:F111)</f>
        <v>719808053</v>
      </c>
      <c r="G112" s="37">
        <f t="shared" si="24"/>
        <v>0.38899467087370232</v>
      </c>
      <c r="H112" s="32">
        <f>SUM(H107:H111)</f>
        <v>588885598</v>
      </c>
      <c r="I112" s="37">
        <f t="shared" si="25"/>
        <v>0.31824228476125899</v>
      </c>
      <c r="J112" s="32">
        <f>SUM(J107:J111)</f>
        <v>490357639</v>
      </c>
      <c r="K112" s="37">
        <f t="shared" si="26"/>
        <v>0.22952744633643318</v>
      </c>
      <c r="L112" s="32">
        <f>SUM(L107:L111)</f>
        <v>0</v>
      </c>
      <c r="M112" s="37">
        <f t="shared" si="27"/>
        <v>0</v>
      </c>
      <c r="N112" s="32">
        <f t="shared" si="28"/>
        <v>1799051290</v>
      </c>
      <c r="O112" s="37">
        <f t="shared" si="29"/>
        <v>0.84210301946976684</v>
      </c>
      <c r="P112" s="32">
        <f>SUM(P107:P111)</f>
        <v>468870837</v>
      </c>
      <c r="Q112" s="32">
        <f>SUM(Q107:Q111)</f>
        <v>1652932259</v>
      </c>
      <c r="R112" s="32">
        <f>SUM(R107:R111)</f>
        <v>1670932792</v>
      </c>
      <c r="S112" s="32">
        <f>SUM(S107:S111)</f>
        <v>1695047619</v>
      </c>
      <c r="T112" s="37">
        <f t="shared" si="30"/>
        <v>1.0144319550824878</v>
      </c>
      <c r="U112" s="37">
        <f t="shared" si="31"/>
        <v>4.582669747062984E-2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239305190</v>
      </c>
      <c r="E113" s="31">
        <v>233389309</v>
      </c>
      <c r="F113" s="31">
        <v>81557120</v>
      </c>
      <c r="G113" s="36">
        <f t="shared" si="24"/>
        <v>0.34080798665503242</v>
      </c>
      <c r="H113" s="31">
        <v>66715046</v>
      </c>
      <c r="I113" s="36">
        <f t="shared" si="25"/>
        <v>0.27878645674170294</v>
      </c>
      <c r="J113" s="31">
        <v>58504463</v>
      </c>
      <c r="K113" s="36">
        <f t="shared" si="26"/>
        <v>0.25067327741220574</v>
      </c>
      <c r="L113" s="31">
        <v>0</v>
      </c>
      <c r="M113" s="36">
        <f t="shared" si="27"/>
        <v>0</v>
      </c>
      <c r="N113" s="31">
        <f t="shared" si="28"/>
        <v>206776629</v>
      </c>
      <c r="O113" s="36">
        <f t="shared" si="29"/>
        <v>0.88597301172865639</v>
      </c>
      <c r="P113" s="31">
        <v>20983349</v>
      </c>
      <c r="Q113" s="31">
        <v>226177087</v>
      </c>
      <c r="R113" s="31">
        <v>220975430</v>
      </c>
      <c r="S113" s="31">
        <v>162937261</v>
      </c>
      <c r="T113" s="36">
        <f t="shared" si="30"/>
        <v>0.73735465069578099</v>
      </c>
      <c r="U113" s="36">
        <f t="shared" si="31"/>
        <v>1.7881375370537849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328517660</v>
      </c>
      <c r="E114" s="31">
        <v>339219354</v>
      </c>
      <c r="F114" s="31">
        <v>85984696</v>
      </c>
      <c r="G114" s="36">
        <f t="shared" si="24"/>
        <v>0.26173538433215432</v>
      </c>
      <c r="H114" s="31">
        <v>83208960</v>
      </c>
      <c r="I114" s="36">
        <f t="shared" si="25"/>
        <v>0.25328610948951724</v>
      </c>
      <c r="J114" s="31">
        <v>81237575</v>
      </c>
      <c r="K114" s="36">
        <f t="shared" si="26"/>
        <v>0.23948390338600786</v>
      </c>
      <c r="L114" s="31">
        <v>0</v>
      </c>
      <c r="M114" s="36">
        <f t="shared" si="27"/>
        <v>0</v>
      </c>
      <c r="N114" s="31">
        <f t="shared" si="28"/>
        <v>250431231</v>
      </c>
      <c r="O114" s="36">
        <f t="shared" si="29"/>
        <v>0.73825749635735705</v>
      </c>
      <c r="P114" s="31">
        <v>74328358</v>
      </c>
      <c r="Q114" s="31">
        <v>299538148</v>
      </c>
      <c r="R114" s="31">
        <v>310582558</v>
      </c>
      <c r="S114" s="31">
        <v>222796691</v>
      </c>
      <c r="T114" s="36">
        <f t="shared" si="30"/>
        <v>0.7173509434486659</v>
      </c>
      <c r="U114" s="36">
        <f t="shared" si="31"/>
        <v>9.2955329377786056E-2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92929077</v>
      </c>
      <c r="E115" s="31">
        <v>82015273</v>
      </c>
      <c r="F115" s="31">
        <v>14209724</v>
      </c>
      <c r="G115" s="36">
        <f t="shared" si="24"/>
        <v>0.15290934181989133</v>
      </c>
      <c r="H115" s="31">
        <v>10795451</v>
      </c>
      <c r="I115" s="36">
        <f t="shared" si="25"/>
        <v>0.11616871003679505</v>
      </c>
      <c r="J115" s="31">
        <v>10009947</v>
      </c>
      <c r="K115" s="36">
        <f t="shared" si="26"/>
        <v>0.12204979187230164</v>
      </c>
      <c r="L115" s="31">
        <v>0</v>
      </c>
      <c r="M115" s="36">
        <f t="shared" si="27"/>
        <v>0</v>
      </c>
      <c r="N115" s="31">
        <f t="shared" si="28"/>
        <v>35015122</v>
      </c>
      <c r="O115" s="36">
        <f t="shared" si="29"/>
        <v>0.42693416383555782</v>
      </c>
      <c r="P115" s="31">
        <v>7203935</v>
      </c>
      <c r="Q115" s="31">
        <v>105154201</v>
      </c>
      <c r="R115" s="31">
        <v>41649736</v>
      </c>
      <c r="S115" s="31">
        <v>30374512</v>
      </c>
      <c r="T115" s="36">
        <f t="shared" si="30"/>
        <v>0.72928462259640736</v>
      </c>
      <c r="U115" s="36">
        <f t="shared" si="31"/>
        <v>0.38951101030200852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33786256</v>
      </c>
      <c r="E116" s="31">
        <v>30044718</v>
      </c>
      <c r="F116" s="31">
        <v>13696964</v>
      </c>
      <c r="G116" s="36">
        <f t="shared" si="24"/>
        <v>0.40540046816670067</v>
      </c>
      <c r="H116" s="31">
        <v>9830567</v>
      </c>
      <c r="I116" s="36">
        <f t="shared" si="25"/>
        <v>0.29096349119002707</v>
      </c>
      <c r="J116" s="31">
        <v>2728779</v>
      </c>
      <c r="K116" s="36">
        <f t="shared" si="26"/>
        <v>9.0823917868025919E-2</v>
      </c>
      <c r="L116" s="31">
        <v>0</v>
      </c>
      <c r="M116" s="36">
        <f t="shared" si="27"/>
        <v>0</v>
      </c>
      <c r="N116" s="31">
        <f t="shared" si="28"/>
        <v>26256310</v>
      </c>
      <c r="O116" s="36">
        <f t="shared" si="29"/>
        <v>0.8739076865357831</v>
      </c>
      <c r="P116" s="31">
        <v>2770764</v>
      </c>
      <c r="Q116" s="31">
        <v>30918655</v>
      </c>
      <c r="R116" s="31">
        <v>27943655</v>
      </c>
      <c r="S116" s="31">
        <v>18737879</v>
      </c>
      <c r="T116" s="36">
        <f t="shared" si="30"/>
        <v>0.67055934522523986</v>
      </c>
      <c r="U116" s="36">
        <f t="shared" si="31"/>
        <v>-1.5152860366310472E-2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2802816797</v>
      </c>
      <c r="E117" s="31">
        <v>2818820640</v>
      </c>
      <c r="F117" s="31">
        <v>717181227</v>
      </c>
      <c r="G117" s="36">
        <f t="shared" si="24"/>
        <v>0.25587873876296025</v>
      </c>
      <c r="H117" s="31">
        <v>658581468</v>
      </c>
      <c r="I117" s="36">
        <f t="shared" si="25"/>
        <v>0.23497128628061378</v>
      </c>
      <c r="J117" s="31">
        <v>509928851</v>
      </c>
      <c r="K117" s="36">
        <f t="shared" si="26"/>
        <v>0.18090148900002379</v>
      </c>
      <c r="L117" s="31">
        <v>0</v>
      </c>
      <c r="M117" s="36">
        <f t="shared" si="27"/>
        <v>0</v>
      </c>
      <c r="N117" s="31">
        <f t="shared" si="28"/>
        <v>1885691546</v>
      </c>
      <c r="O117" s="36">
        <f t="shared" si="29"/>
        <v>0.66896471497384802</v>
      </c>
      <c r="P117" s="31">
        <v>589682907</v>
      </c>
      <c r="Q117" s="31">
        <v>2688150807</v>
      </c>
      <c r="R117" s="31">
        <v>2686520097</v>
      </c>
      <c r="S117" s="31">
        <v>1932984230</v>
      </c>
      <c r="T117" s="36">
        <f t="shared" si="30"/>
        <v>0.7195122910707189</v>
      </c>
      <c r="U117" s="36">
        <f t="shared" si="31"/>
        <v>-0.13524905513328711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131326927</v>
      </c>
      <c r="E118" s="31">
        <v>131457918</v>
      </c>
      <c r="F118" s="31">
        <v>49286899</v>
      </c>
      <c r="G118" s="36">
        <f t="shared" si="24"/>
        <v>0.37529926364606092</v>
      </c>
      <c r="H118" s="31">
        <v>39251746</v>
      </c>
      <c r="I118" s="36">
        <f t="shared" si="25"/>
        <v>0.29888574184028532</v>
      </c>
      <c r="J118" s="31">
        <v>31263140</v>
      </c>
      <c r="K118" s="36">
        <f t="shared" si="26"/>
        <v>0.23781861507954202</v>
      </c>
      <c r="L118" s="31">
        <v>0</v>
      </c>
      <c r="M118" s="36">
        <f t="shared" si="27"/>
        <v>0</v>
      </c>
      <c r="N118" s="31">
        <f t="shared" si="28"/>
        <v>119801785</v>
      </c>
      <c r="O118" s="36">
        <f t="shared" si="29"/>
        <v>0.91133183016027985</v>
      </c>
      <c r="P118" s="31">
        <v>30570241</v>
      </c>
      <c r="Q118" s="31">
        <v>128161262</v>
      </c>
      <c r="R118" s="31">
        <v>128648233</v>
      </c>
      <c r="S118" s="31">
        <v>117666834</v>
      </c>
      <c r="T118" s="36">
        <f t="shared" si="30"/>
        <v>0.91464011013660795</v>
      </c>
      <c r="U118" s="36">
        <f t="shared" si="31"/>
        <v>2.2665801031794386E-2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132913320</v>
      </c>
      <c r="E119" s="31">
        <v>64748955</v>
      </c>
      <c r="F119" s="31">
        <v>59883685</v>
      </c>
      <c r="G119" s="36">
        <f t="shared" si="24"/>
        <v>0.45054690530640573</v>
      </c>
      <c r="H119" s="31">
        <v>40941421</v>
      </c>
      <c r="I119" s="36">
        <f t="shared" si="25"/>
        <v>0.30803098590871103</v>
      </c>
      <c r="J119" s="31">
        <v>32515000</v>
      </c>
      <c r="K119" s="36">
        <f t="shared" si="26"/>
        <v>0.50217026668615727</v>
      </c>
      <c r="L119" s="31">
        <v>0</v>
      </c>
      <c r="M119" s="36">
        <f t="shared" si="27"/>
        <v>0</v>
      </c>
      <c r="N119" s="31">
        <f t="shared" si="28"/>
        <v>133340106</v>
      </c>
      <c r="O119" s="36">
        <f t="shared" si="29"/>
        <v>2.059339892049223</v>
      </c>
      <c r="P119" s="31">
        <v>31485820</v>
      </c>
      <c r="Q119" s="31">
        <v>137713188</v>
      </c>
      <c r="R119" s="31">
        <v>139681173</v>
      </c>
      <c r="S119" s="31">
        <v>133871036</v>
      </c>
      <c r="T119" s="36">
        <f t="shared" si="30"/>
        <v>0.95840429404183192</v>
      </c>
      <c r="U119" s="36">
        <f t="shared" si="31"/>
        <v>3.268709533370906E-2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826984938</v>
      </c>
      <c r="E120" s="31">
        <v>836755551</v>
      </c>
      <c r="F120" s="31">
        <v>343469994</v>
      </c>
      <c r="G120" s="36">
        <f t="shared" si="24"/>
        <v>0.41532799234609519</v>
      </c>
      <c r="H120" s="31">
        <v>281470878</v>
      </c>
      <c r="I120" s="36">
        <f t="shared" si="25"/>
        <v>0.34035792559984934</v>
      </c>
      <c r="J120" s="31">
        <v>209468506</v>
      </c>
      <c r="K120" s="36">
        <f t="shared" si="26"/>
        <v>0.2503341695787567</v>
      </c>
      <c r="L120" s="31">
        <v>0</v>
      </c>
      <c r="M120" s="36">
        <f t="shared" si="27"/>
        <v>0</v>
      </c>
      <c r="N120" s="31">
        <f t="shared" si="28"/>
        <v>834409378</v>
      </c>
      <c r="O120" s="36">
        <f t="shared" si="29"/>
        <v>0.9971961070384342</v>
      </c>
      <c r="P120" s="31">
        <v>198903262</v>
      </c>
      <c r="Q120" s="31">
        <v>776620739</v>
      </c>
      <c r="R120" s="31">
        <v>786429381</v>
      </c>
      <c r="S120" s="31">
        <v>788471731</v>
      </c>
      <c r="T120" s="36">
        <f t="shared" si="30"/>
        <v>1.0025969909687289</v>
      </c>
      <c r="U120" s="36">
        <f t="shared" si="31"/>
        <v>5.3117499903043264E-2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4588580165</v>
      </c>
      <c r="E121" s="32">
        <f>SUM(E113:E120)</f>
        <v>4536451718</v>
      </c>
      <c r="F121" s="32">
        <f>SUM(F113:F120)</f>
        <v>1365270309</v>
      </c>
      <c r="G121" s="37">
        <f t="shared" si="24"/>
        <v>0.2975365494132105</v>
      </c>
      <c r="H121" s="32">
        <f>SUM(H113:H120)</f>
        <v>1190795537</v>
      </c>
      <c r="I121" s="37">
        <f t="shared" si="25"/>
        <v>0.25951285456075279</v>
      </c>
      <c r="J121" s="32">
        <f>SUM(J113:J120)</f>
        <v>935656261</v>
      </c>
      <c r="K121" s="37">
        <f t="shared" si="26"/>
        <v>0.20625288643268219</v>
      </c>
      <c r="L121" s="32">
        <f>SUM(L113:L120)</f>
        <v>0</v>
      </c>
      <c r="M121" s="37">
        <f t="shared" si="27"/>
        <v>0</v>
      </c>
      <c r="N121" s="32">
        <f t="shared" si="28"/>
        <v>3491722107</v>
      </c>
      <c r="O121" s="37">
        <f t="shared" si="29"/>
        <v>0.7697033549691138</v>
      </c>
      <c r="P121" s="32">
        <f>SUM(P113:P120)</f>
        <v>955928636</v>
      </c>
      <c r="Q121" s="32">
        <f>SUM(Q113:Q120)</f>
        <v>4392434087</v>
      </c>
      <c r="R121" s="32">
        <f>SUM(R113:R120)</f>
        <v>4342430263</v>
      </c>
      <c r="S121" s="32">
        <f>SUM(S113:S120)</f>
        <v>3407840174</v>
      </c>
      <c r="T121" s="37">
        <f t="shared" si="30"/>
        <v>0.78477717950631365</v>
      </c>
      <c r="U121" s="37">
        <f t="shared" si="31"/>
        <v>-2.1206996251130206E-2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48967226</v>
      </c>
      <c r="E122" s="31">
        <v>47372445</v>
      </c>
      <c r="F122" s="31">
        <v>11294264</v>
      </c>
      <c r="G122" s="36">
        <f t="shared" si="24"/>
        <v>0.23064945520908209</v>
      </c>
      <c r="H122" s="31">
        <v>14646841</v>
      </c>
      <c r="I122" s="36">
        <f t="shared" si="25"/>
        <v>0.29911518777886253</v>
      </c>
      <c r="J122" s="31">
        <v>11488891</v>
      </c>
      <c r="K122" s="36">
        <f t="shared" si="26"/>
        <v>0.24252265214514471</v>
      </c>
      <c r="L122" s="31">
        <v>0</v>
      </c>
      <c r="M122" s="36">
        <f t="shared" si="27"/>
        <v>0</v>
      </c>
      <c r="N122" s="31">
        <f t="shared" si="28"/>
        <v>37429996</v>
      </c>
      <c r="O122" s="36">
        <f t="shared" si="29"/>
        <v>0.79012168360742197</v>
      </c>
      <c r="P122" s="31">
        <v>11188346</v>
      </c>
      <c r="Q122" s="31">
        <v>45191261</v>
      </c>
      <c r="R122" s="31">
        <v>45191261</v>
      </c>
      <c r="S122" s="31">
        <v>35245128</v>
      </c>
      <c r="T122" s="36">
        <f t="shared" si="30"/>
        <v>0.77991025742786868</v>
      </c>
      <c r="U122" s="36">
        <f t="shared" si="31"/>
        <v>2.6862326209790011E-2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418490894</v>
      </c>
      <c r="E123" s="31">
        <v>415552858</v>
      </c>
      <c r="F123" s="31">
        <v>203581085</v>
      </c>
      <c r="G123" s="36">
        <f t="shared" si="24"/>
        <v>0.4864647903187112</v>
      </c>
      <c r="H123" s="31">
        <v>167757777</v>
      </c>
      <c r="I123" s="36">
        <f t="shared" si="25"/>
        <v>0.40086362548189641</v>
      </c>
      <c r="J123" s="31">
        <v>156755859</v>
      </c>
      <c r="K123" s="36">
        <f t="shared" si="26"/>
        <v>0.3772224302690273</v>
      </c>
      <c r="L123" s="31">
        <v>0</v>
      </c>
      <c r="M123" s="36">
        <f t="shared" si="27"/>
        <v>0</v>
      </c>
      <c r="N123" s="31">
        <f t="shared" si="28"/>
        <v>528094721</v>
      </c>
      <c r="O123" s="36">
        <f t="shared" si="29"/>
        <v>1.2708244230147974</v>
      </c>
      <c r="P123" s="31">
        <v>147657470</v>
      </c>
      <c r="Q123" s="31">
        <v>413746427</v>
      </c>
      <c r="R123" s="31">
        <v>411767341</v>
      </c>
      <c r="S123" s="31">
        <v>544864287</v>
      </c>
      <c r="T123" s="36">
        <f t="shared" si="30"/>
        <v>1.3232333717306637</v>
      </c>
      <c r="U123" s="36">
        <f t="shared" si="31"/>
        <v>6.1618210037053922E-2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344487636</v>
      </c>
      <c r="E124" s="31">
        <v>347835298</v>
      </c>
      <c r="F124" s="31">
        <v>117808433</v>
      </c>
      <c r="G124" s="36">
        <f t="shared" si="24"/>
        <v>0.34198160017563012</v>
      </c>
      <c r="H124" s="31">
        <v>85314059</v>
      </c>
      <c r="I124" s="36">
        <f t="shared" si="25"/>
        <v>0.2476549230927986</v>
      </c>
      <c r="J124" s="31">
        <v>76165722</v>
      </c>
      <c r="K124" s="36">
        <f t="shared" si="26"/>
        <v>0.21897065202393576</v>
      </c>
      <c r="L124" s="31">
        <v>0</v>
      </c>
      <c r="M124" s="36">
        <f t="shared" si="27"/>
        <v>0</v>
      </c>
      <c r="N124" s="31">
        <f t="shared" si="28"/>
        <v>279288214</v>
      </c>
      <c r="O124" s="36">
        <f t="shared" si="29"/>
        <v>0.8029323521961822</v>
      </c>
      <c r="P124" s="31">
        <v>101210412</v>
      </c>
      <c r="Q124" s="31">
        <v>328685192</v>
      </c>
      <c r="R124" s="31">
        <v>330124798</v>
      </c>
      <c r="S124" s="31">
        <v>276876941</v>
      </c>
      <c r="T124" s="36">
        <f t="shared" si="30"/>
        <v>0.83870385586725904</v>
      </c>
      <c r="U124" s="36">
        <f t="shared" si="31"/>
        <v>-0.24745171475045469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734345220</v>
      </c>
      <c r="E125" s="31">
        <v>642531176</v>
      </c>
      <c r="F125" s="31">
        <v>275823243</v>
      </c>
      <c r="G125" s="36">
        <f t="shared" si="24"/>
        <v>0.37560432816598166</v>
      </c>
      <c r="H125" s="31">
        <v>200534251</v>
      </c>
      <c r="I125" s="36">
        <f t="shared" si="25"/>
        <v>0.27307899001507763</v>
      </c>
      <c r="J125" s="31">
        <v>163583968</v>
      </c>
      <c r="K125" s="36">
        <f t="shared" si="26"/>
        <v>0.25459304405798983</v>
      </c>
      <c r="L125" s="31">
        <v>0</v>
      </c>
      <c r="M125" s="36">
        <f t="shared" si="27"/>
        <v>0</v>
      </c>
      <c r="N125" s="31">
        <f t="shared" si="28"/>
        <v>639941462</v>
      </c>
      <c r="O125" s="36">
        <f t="shared" si="29"/>
        <v>0.99596951230269959</v>
      </c>
      <c r="P125" s="31">
        <v>201188437</v>
      </c>
      <c r="Q125" s="31">
        <v>691475520</v>
      </c>
      <c r="R125" s="31">
        <v>626150010</v>
      </c>
      <c r="S125" s="31">
        <v>627114906</v>
      </c>
      <c r="T125" s="36">
        <f t="shared" si="30"/>
        <v>1.0015409981387686</v>
      </c>
      <c r="U125" s="36">
        <f t="shared" si="31"/>
        <v>-0.18691168121157975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1546290976</v>
      </c>
      <c r="E126" s="32">
        <f>SUM(E122:E125)</f>
        <v>1453291777</v>
      </c>
      <c r="F126" s="32">
        <f>SUM(F122:F125)</f>
        <v>608507025</v>
      </c>
      <c r="G126" s="37">
        <f t="shared" si="24"/>
        <v>0.39352685519390884</v>
      </c>
      <c r="H126" s="32">
        <f>SUM(H122:H125)</f>
        <v>468252928</v>
      </c>
      <c r="I126" s="37">
        <f t="shared" si="25"/>
        <v>0.30282329475354836</v>
      </c>
      <c r="J126" s="32">
        <f>SUM(J122:J125)</f>
        <v>407994440</v>
      </c>
      <c r="K126" s="37">
        <f t="shared" si="26"/>
        <v>0.28073814663853286</v>
      </c>
      <c r="L126" s="32">
        <f>SUM(L122:L125)</f>
        <v>0</v>
      </c>
      <c r="M126" s="37">
        <f t="shared" si="27"/>
        <v>0</v>
      </c>
      <c r="N126" s="32">
        <f t="shared" si="28"/>
        <v>1484754393</v>
      </c>
      <c r="O126" s="37">
        <f t="shared" si="29"/>
        <v>1.0216492080241091</v>
      </c>
      <c r="P126" s="32">
        <f>SUM(P122:P125)</f>
        <v>461244665</v>
      </c>
      <c r="Q126" s="32">
        <f>SUM(Q122:Q125)</f>
        <v>1479098400</v>
      </c>
      <c r="R126" s="32">
        <f>SUM(R122:R125)</f>
        <v>1413233410</v>
      </c>
      <c r="S126" s="32">
        <f>SUM(S122:S125)</f>
        <v>1484101262</v>
      </c>
      <c r="T126" s="37">
        <f t="shared" si="30"/>
        <v>1.0501458934515282</v>
      </c>
      <c r="U126" s="37">
        <f t="shared" si="31"/>
        <v>-0.11544897760497674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144775726</v>
      </c>
      <c r="E127" s="31">
        <v>149977731</v>
      </c>
      <c r="F127" s="31">
        <v>39213907</v>
      </c>
      <c r="G127" s="36">
        <f t="shared" si="24"/>
        <v>0.27085968127004939</v>
      </c>
      <c r="H127" s="31">
        <v>36422975</v>
      </c>
      <c r="I127" s="36">
        <f t="shared" si="25"/>
        <v>0.25158205734019251</v>
      </c>
      <c r="J127" s="31">
        <v>34986937</v>
      </c>
      <c r="K127" s="36">
        <f t="shared" si="26"/>
        <v>0.23328087954604407</v>
      </c>
      <c r="L127" s="31">
        <v>0</v>
      </c>
      <c r="M127" s="36">
        <f t="shared" si="27"/>
        <v>0</v>
      </c>
      <c r="N127" s="31">
        <f t="shared" si="28"/>
        <v>110623819</v>
      </c>
      <c r="O127" s="36">
        <f t="shared" si="29"/>
        <v>0.73760163100480569</v>
      </c>
      <c r="P127" s="31">
        <v>30505815</v>
      </c>
      <c r="Q127" s="31">
        <v>130913304</v>
      </c>
      <c r="R127" s="31">
        <v>139507676</v>
      </c>
      <c r="S127" s="31">
        <v>113785554</v>
      </c>
      <c r="T127" s="36">
        <f t="shared" si="30"/>
        <v>0.81562217408022764</v>
      </c>
      <c r="U127" s="36">
        <f t="shared" si="31"/>
        <v>0.14689402659787976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263524330</v>
      </c>
      <c r="E128" s="31">
        <v>259658095</v>
      </c>
      <c r="F128" s="31">
        <v>92809695</v>
      </c>
      <c r="G128" s="36">
        <f t="shared" si="24"/>
        <v>0.3521864375862373</v>
      </c>
      <c r="H128" s="31">
        <v>83508498</v>
      </c>
      <c r="I128" s="36">
        <f t="shared" si="25"/>
        <v>0.31689103620906656</v>
      </c>
      <c r="J128" s="31">
        <v>68548311</v>
      </c>
      <c r="K128" s="36">
        <f t="shared" si="26"/>
        <v>0.26399450785464634</v>
      </c>
      <c r="L128" s="31">
        <v>0</v>
      </c>
      <c r="M128" s="36">
        <f t="shared" si="27"/>
        <v>0</v>
      </c>
      <c r="N128" s="31">
        <f t="shared" si="28"/>
        <v>244866504</v>
      </c>
      <c r="O128" s="36">
        <f t="shared" si="29"/>
        <v>0.94303435446524397</v>
      </c>
      <c r="P128" s="31">
        <v>67532195</v>
      </c>
      <c r="Q128" s="31">
        <v>251868773</v>
      </c>
      <c r="R128" s="31">
        <v>255047947</v>
      </c>
      <c r="S128" s="31">
        <v>252435531</v>
      </c>
      <c r="T128" s="36">
        <f t="shared" si="30"/>
        <v>0.98975715730815117</v>
      </c>
      <c r="U128" s="36">
        <f t="shared" si="31"/>
        <v>1.5046393797802704E-2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282345999</v>
      </c>
      <c r="E129" s="31">
        <v>303345999</v>
      </c>
      <c r="F129" s="31">
        <v>95155824</v>
      </c>
      <c r="G129" s="36">
        <f t="shared" si="24"/>
        <v>0.33701849623163954</v>
      </c>
      <c r="H129" s="31">
        <v>79467968</v>
      </c>
      <c r="I129" s="36">
        <f t="shared" si="25"/>
        <v>0.28145597345617068</v>
      </c>
      <c r="J129" s="31">
        <v>62252028</v>
      </c>
      <c r="K129" s="36">
        <f t="shared" si="26"/>
        <v>0.2052178970720494</v>
      </c>
      <c r="L129" s="31">
        <v>0</v>
      </c>
      <c r="M129" s="36">
        <f t="shared" si="27"/>
        <v>0</v>
      </c>
      <c r="N129" s="31">
        <f t="shared" si="28"/>
        <v>236875820</v>
      </c>
      <c r="O129" s="36">
        <f t="shared" si="29"/>
        <v>0.78087669123995929</v>
      </c>
      <c r="P129" s="31">
        <v>71009507</v>
      </c>
      <c r="Q129" s="31">
        <v>279942168</v>
      </c>
      <c r="R129" s="31">
        <v>311416220</v>
      </c>
      <c r="S129" s="31">
        <v>251305631</v>
      </c>
      <c r="T129" s="36">
        <f t="shared" si="30"/>
        <v>0.80697669183705334</v>
      </c>
      <c r="U129" s="36">
        <f t="shared" si="31"/>
        <v>-0.12332826082006176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74065907</v>
      </c>
      <c r="E130" s="31">
        <v>64393194</v>
      </c>
      <c r="F130" s="31">
        <v>16089644</v>
      </c>
      <c r="G130" s="36">
        <f t="shared" si="24"/>
        <v>0.21723414525930262</v>
      </c>
      <c r="H130" s="31">
        <v>15439828</v>
      </c>
      <c r="I130" s="36">
        <f t="shared" si="25"/>
        <v>0.20846066193451193</v>
      </c>
      <c r="J130" s="31">
        <v>16816346</v>
      </c>
      <c r="K130" s="36">
        <f t="shared" si="26"/>
        <v>0.26115098437266521</v>
      </c>
      <c r="L130" s="31">
        <v>0</v>
      </c>
      <c r="M130" s="36">
        <f t="shared" si="27"/>
        <v>0</v>
      </c>
      <c r="N130" s="31">
        <f t="shared" si="28"/>
        <v>48345818</v>
      </c>
      <c r="O130" s="36">
        <f t="shared" si="29"/>
        <v>0.750790805624582</v>
      </c>
      <c r="P130" s="31">
        <v>15753080</v>
      </c>
      <c r="Q130" s="31">
        <v>67957394</v>
      </c>
      <c r="R130" s="31">
        <v>72500157</v>
      </c>
      <c r="S130" s="31">
        <v>45841759</v>
      </c>
      <c r="T130" s="36">
        <f t="shared" si="30"/>
        <v>0.63229875488407561</v>
      </c>
      <c r="U130" s="36">
        <f t="shared" si="31"/>
        <v>6.7495753211435527E-2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566152904</v>
      </c>
      <c r="E131" s="31">
        <v>566200728</v>
      </c>
      <c r="F131" s="31">
        <v>231944865</v>
      </c>
      <c r="G131" s="36">
        <f t="shared" si="24"/>
        <v>0.40968590527621845</v>
      </c>
      <c r="H131" s="31">
        <v>178740556</v>
      </c>
      <c r="I131" s="36">
        <f t="shared" si="25"/>
        <v>0.31571074657951415</v>
      </c>
      <c r="J131" s="31">
        <v>146740596</v>
      </c>
      <c r="K131" s="36">
        <f t="shared" si="26"/>
        <v>0.25916709171027419</v>
      </c>
      <c r="L131" s="31">
        <v>0</v>
      </c>
      <c r="M131" s="36">
        <f t="shared" si="27"/>
        <v>0</v>
      </c>
      <c r="N131" s="31">
        <f t="shared" si="28"/>
        <v>557426017</v>
      </c>
      <c r="O131" s="36">
        <f t="shared" si="29"/>
        <v>0.98450247312292405</v>
      </c>
      <c r="P131" s="31">
        <v>132835670</v>
      </c>
      <c r="Q131" s="31">
        <v>534657527</v>
      </c>
      <c r="R131" s="31">
        <v>534657527</v>
      </c>
      <c r="S131" s="31">
        <v>526954177</v>
      </c>
      <c r="T131" s="36">
        <f t="shared" si="30"/>
        <v>0.98559199186211022</v>
      </c>
      <c r="U131" s="36">
        <f t="shared" si="31"/>
        <v>0.10467765171809651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1330864866</v>
      </c>
      <c r="E132" s="32">
        <f>SUM(E127:E131)</f>
        <v>1343575747</v>
      </c>
      <c r="F132" s="32">
        <f>SUM(F127:F131)</f>
        <v>475213935</v>
      </c>
      <c r="G132" s="37">
        <f t="shared" si="24"/>
        <v>0.35707151577927371</v>
      </c>
      <c r="H132" s="32">
        <f>SUM(H127:H131)</f>
        <v>393579825</v>
      </c>
      <c r="I132" s="37">
        <f t="shared" si="25"/>
        <v>0.2957323730266691</v>
      </c>
      <c r="J132" s="32">
        <f>SUM(J127:J131)</f>
        <v>329344218</v>
      </c>
      <c r="K132" s="37">
        <f t="shared" si="26"/>
        <v>0.24512515854455952</v>
      </c>
      <c r="L132" s="32">
        <f>SUM(L127:L131)</f>
        <v>0</v>
      </c>
      <c r="M132" s="37">
        <f t="shared" si="27"/>
        <v>0</v>
      </c>
      <c r="N132" s="32">
        <f t="shared" si="28"/>
        <v>1198137978</v>
      </c>
      <c r="O132" s="37">
        <f t="shared" si="29"/>
        <v>0.89175320459249108</v>
      </c>
      <c r="P132" s="32">
        <f>SUM(P127:P131)</f>
        <v>317636267</v>
      </c>
      <c r="Q132" s="32">
        <f>SUM(Q127:Q131)</f>
        <v>1265339166</v>
      </c>
      <c r="R132" s="32">
        <f>SUM(R127:R131)</f>
        <v>1313129527</v>
      </c>
      <c r="S132" s="32">
        <f>SUM(S127:S131)</f>
        <v>1190322652</v>
      </c>
      <c r="T132" s="37">
        <f t="shared" si="30"/>
        <v>0.9064777141364212</v>
      </c>
      <c r="U132" s="37">
        <f t="shared" si="31"/>
        <v>3.6859616537427753E-2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627474132</v>
      </c>
      <c r="E133" s="31">
        <v>628793132</v>
      </c>
      <c r="F133" s="31">
        <v>184162934</v>
      </c>
      <c r="G133" s="36">
        <f t="shared" si="24"/>
        <v>0.29349884657874631</v>
      </c>
      <c r="H133" s="31">
        <v>171830585</v>
      </c>
      <c r="I133" s="36">
        <f t="shared" si="25"/>
        <v>0.27384489054920913</v>
      </c>
      <c r="J133" s="31">
        <v>162500469</v>
      </c>
      <c r="K133" s="36">
        <f t="shared" si="26"/>
        <v>0.25843232174488828</v>
      </c>
      <c r="L133" s="31">
        <v>0</v>
      </c>
      <c r="M133" s="36">
        <f t="shared" si="27"/>
        <v>0</v>
      </c>
      <c r="N133" s="31">
        <f t="shared" si="28"/>
        <v>518493988</v>
      </c>
      <c r="O133" s="36">
        <f t="shared" si="29"/>
        <v>0.82458595937717716</v>
      </c>
      <c r="P133" s="31">
        <v>147470972</v>
      </c>
      <c r="Q133" s="31">
        <v>562830313</v>
      </c>
      <c r="R133" s="31">
        <v>593899855</v>
      </c>
      <c r="S133" s="31">
        <v>488027113</v>
      </c>
      <c r="T133" s="36">
        <f t="shared" si="30"/>
        <v>0.82173300581122388</v>
      </c>
      <c r="U133" s="36">
        <f t="shared" si="31"/>
        <v>0.101914951777764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64912276</v>
      </c>
      <c r="E134" s="31">
        <v>60164889</v>
      </c>
      <c r="F134" s="31">
        <v>14859933</v>
      </c>
      <c r="G134" s="36">
        <f t="shared" si="24"/>
        <v>0.22892330874363426</v>
      </c>
      <c r="H134" s="31">
        <v>14394737</v>
      </c>
      <c r="I134" s="36">
        <f t="shared" si="25"/>
        <v>0.22175677525157184</v>
      </c>
      <c r="J134" s="31">
        <v>13146506</v>
      </c>
      <c r="K134" s="36">
        <f t="shared" si="26"/>
        <v>0.21850794073599969</v>
      </c>
      <c r="L134" s="31">
        <v>0</v>
      </c>
      <c r="M134" s="36">
        <f t="shared" si="27"/>
        <v>0</v>
      </c>
      <c r="N134" s="31">
        <f t="shared" si="28"/>
        <v>42401176</v>
      </c>
      <c r="O134" s="36">
        <f t="shared" si="29"/>
        <v>0.70474950930267655</v>
      </c>
      <c r="P134" s="31">
        <v>13960516</v>
      </c>
      <c r="Q134" s="31">
        <v>57450021</v>
      </c>
      <c r="R134" s="31">
        <v>61733134</v>
      </c>
      <c r="S134" s="31">
        <v>42435154</v>
      </c>
      <c r="T134" s="36">
        <f t="shared" si="30"/>
        <v>0.68739672280367303</v>
      </c>
      <c r="U134" s="36">
        <f t="shared" si="31"/>
        <v>-5.8308016695084897E-2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171572580</v>
      </c>
      <c r="E135" s="31">
        <v>172697283</v>
      </c>
      <c r="F135" s="31">
        <v>63709930</v>
      </c>
      <c r="G135" s="36">
        <f t="shared" si="24"/>
        <v>0.37132932313543343</v>
      </c>
      <c r="H135" s="31">
        <v>53050957</v>
      </c>
      <c r="I135" s="36">
        <f t="shared" si="25"/>
        <v>0.309204168871273</v>
      </c>
      <c r="J135" s="31">
        <v>43360503</v>
      </c>
      <c r="K135" s="36">
        <f t="shared" si="26"/>
        <v>0.25107808441896562</v>
      </c>
      <c r="L135" s="31">
        <v>0</v>
      </c>
      <c r="M135" s="36">
        <f t="shared" si="27"/>
        <v>0</v>
      </c>
      <c r="N135" s="31">
        <f t="shared" si="28"/>
        <v>160121390</v>
      </c>
      <c r="O135" s="36">
        <f t="shared" si="29"/>
        <v>0.92717955499045113</v>
      </c>
      <c r="P135" s="31">
        <v>43608365</v>
      </c>
      <c r="Q135" s="31">
        <v>194103208</v>
      </c>
      <c r="R135" s="31">
        <v>173780783</v>
      </c>
      <c r="S135" s="31">
        <v>161347298</v>
      </c>
      <c r="T135" s="36">
        <f t="shared" si="30"/>
        <v>0.92845304995547173</v>
      </c>
      <c r="U135" s="36">
        <f t="shared" si="31"/>
        <v>-5.683817772117794E-3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104509025</v>
      </c>
      <c r="E136" s="31">
        <v>104814890</v>
      </c>
      <c r="F136" s="31">
        <v>42883044</v>
      </c>
      <c r="G136" s="36">
        <f t="shared" si="24"/>
        <v>0.41032861994454545</v>
      </c>
      <c r="H136" s="31">
        <v>34314621</v>
      </c>
      <c r="I136" s="36">
        <f t="shared" si="25"/>
        <v>0.3283412222054507</v>
      </c>
      <c r="J136" s="31">
        <v>28480799</v>
      </c>
      <c r="K136" s="36">
        <f t="shared" si="26"/>
        <v>0.27172474254373591</v>
      </c>
      <c r="L136" s="31">
        <v>0</v>
      </c>
      <c r="M136" s="36">
        <f t="shared" si="27"/>
        <v>0</v>
      </c>
      <c r="N136" s="31">
        <f t="shared" si="28"/>
        <v>105678464</v>
      </c>
      <c r="O136" s="36">
        <f t="shared" si="29"/>
        <v>1.0082390393196996</v>
      </c>
      <c r="P136" s="31">
        <v>28353179</v>
      </c>
      <c r="Q136" s="31">
        <v>107264446</v>
      </c>
      <c r="R136" s="31">
        <v>107722425</v>
      </c>
      <c r="S136" s="31">
        <v>100801684</v>
      </c>
      <c r="T136" s="36">
        <f t="shared" si="30"/>
        <v>0.93575394352661478</v>
      </c>
      <c r="U136" s="36">
        <f t="shared" si="31"/>
        <v>4.5010825770188667E-3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968468013</v>
      </c>
      <c r="E137" s="32">
        <f>SUM(E133:E136)</f>
        <v>966470194</v>
      </c>
      <c r="F137" s="32">
        <f>SUM(F133:F136)</f>
        <v>305615841</v>
      </c>
      <c r="G137" s="37">
        <f t="shared" ref="G137:G170" si="32">IF(($D137     =0),0,($F137     /$D137     ))</f>
        <v>0.31556627260543296</v>
      </c>
      <c r="H137" s="32">
        <f>SUM(H133:H136)</f>
        <v>273590900</v>
      </c>
      <c r="I137" s="37">
        <f t="shared" ref="I137:I170" si="33">IF(($D137     =0),0,($H137     /$D137     ))</f>
        <v>0.28249864355612953</v>
      </c>
      <c r="J137" s="32">
        <f>SUM(J133:J136)</f>
        <v>247488277</v>
      </c>
      <c r="K137" s="37">
        <f t="shared" ref="K137:K170" si="34">IF(($E137     =0),0,($J137     /$E137     ))</f>
        <v>0.25607440202134157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826695018</v>
      </c>
      <c r="O137" s="37">
        <f t="shared" ref="O137:O170" si="37">IF(($E137     =0),0,($N137     /$E137     ))</f>
        <v>0.85537559578376399</v>
      </c>
      <c r="P137" s="32">
        <f>SUM(P133:P136)</f>
        <v>233393032</v>
      </c>
      <c r="Q137" s="32">
        <f>SUM(Q133:Q136)</f>
        <v>921647988</v>
      </c>
      <c r="R137" s="32">
        <f>SUM(R133:R136)</f>
        <v>937136197</v>
      </c>
      <c r="S137" s="32">
        <f>SUM(S133:S136)</f>
        <v>792611249</v>
      </c>
      <c r="T137" s="37">
        <f t="shared" ref="T137:T170" si="38">IF(($R137     =0),0,($S137     /$R137     ))</f>
        <v>0.84578020946938193</v>
      </c>
      <c r="U137" s="37">
        <f t="shared" ref="U137:U170" si="39">IF(($P137     =0),0,(($J137     /$P137     )-1))</f>
        <v>6.0392741288008978E-2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164184313</v>
      </c>
      <c r="E138" s="31">
        <v>160389080</v>
      </c>
      <c r="F138" s="31">
        <v>39798877</v>
      </c>
      <c r="G138" s="36">
        <f t="shared" si="32"/>
        <v>0.24240365155957377</v>
      </c>
      <c r="H138" s="31">
        <v>23130167</v>
      </c>
      <c r="I138" s="36">
        <f t="shared" si="33"/>
        <v>0.14087927511077139</v>
      </c>
      <c r="J138" s="31">
        <v>38824307</v>
      </c>
      <c r="K138" s="36">
        <f t="shared" si="34"/>
        <v>0.24206328136553934</v>
      </c>
      <c r="L138" s="31">
        <v>0</v>
      </c>
      <c r="M138" s="36">
        <f t="shared" si="35"/>
        <v>0</v>
      </c>
      <c r="N138" s="31">
        <f t="shared" si="36"/>
        <v>101753351</v>
      </c>
      <c r="O138" s="36">
        <f t="shared" si="37"/>
        <v>0.63441570336334618</v>
      </c>
      <c r="P138" s="31">
        <v>27155298</v>
      </c>
      <c r="Q138" s="31">
        <v>135704062</v>
      </c>
      <c r="R138" s="31">
        <v>135704062</v>
      </c>
      <c r="S138" s="31">
        <v>107924102</v>
      </c>
      <c r="T138" s="36">
        <f t="shared" si="38"/>
        <v>0.79529013656201386</v>
      </c>
      <c r="U138" s="36">
        <f t="shared" si="39"/>
        <v>0.4297138996596539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137081496</v>
      </c>
      <c r="E139" s="31">
        <v>137294516</v>
      </c>
      <c r="F139" s="31">
        <v>37145147</v>
      </c>
      <c r="G139" s="36">
        <f t="shared" si="32"/>
        <v>0.27097126952860218</v>
      </c>
      <c r="H139" s="31">
        <v>41927830</v>
      </c>
      <c r="I139" s="36">
        <f t="shared" si="33"/>
        <v>0.30586061010014071</v>
      </c>
      <c r="J139" s="31">
        <v>34728324</v>
      </c>
      <c r="K139" s="36">
        <f t="shared" si="34"/>
        <v>0.25294764140470111</v>
      </c>
      <c r="L139" s="31">
        <v>0</v>
      </c>
      <c r="M139" s="36">
        <f t="shared" si="35"/>
        <v>0</v>
      </c>
      <c r="N139" s="31">
        <f t="shared" si="36"/>
        <v>113801301</v>
      </c>
      <c r="O139" s="36">
        <f t="shared" si="37"/>
        <v>0.82888453461608036</v>
      </c>
      <c r="P139" s="31">
        <v>33464523</v>
      </c>
      <c r="Q139" s="31">
        <v>128937372</v>
      </c>
      <c r="R139" s="31">
        <v>129397539</v>
      </c>
      <c r="S139" s="31">
        <v>110437716</v>
      </c>
      <c r="T139" s="36">
        <f t="shared" si="38"/>
        <v>0.85347617005297138</v>
      </c>
      <c r="U139" s="36">
        <f t="shared" si="39"/>
        <v>3.7765397104270626E-2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449331533</v>
      </c>
      <c r="E140" s="31">
        <v>449331533</v>
      </c>
      <c r="F140" s="31">
        <v>140963878</v>
      </c>
      <c r="G140" s="36">
        <f t="shared" si="32"/>
        <v>0.31371908634776363</v>
      </c>
      <c r="H140" s="31">
        <v>120847126</v>
      </c>
      <c r="I140" s="36">
        <f t="shared" si="33"/>
        <v>0.26894868738268585</v>
      </c>
      <c r="J140" s="31">
        <v>107083614</v>
      </c>
      <c r="K140" s="36">
        <f t="shared" si="34"/>
        <v>0.23831760322950671</v>
      </c>
      <c r="L140" s="31">
        <v>0</v>
      </c>
      <c r="M140" s="36">
        <f t="shared" si="35"/>
        <v>0</v>
      </c>
      <c r="N140" s="31">
        <f t="shared" si="36"/>
        <v>368894618</v>
      </c>
      <c r="O140" s="36">
        <f t="shared" si="37"/>
        <v>0.82098537695995621</v>
      </c>
      <c r="P140" s="31">
        <v>165773654</v>
      </c>
      <c r="Q140" s="31">
        <v>381697000</v>
      </c>
      <c r="R140" s="31">
        <v>418379696</v>
      </c>
      <c r="S140" s="31">
        <v>340923106</v>
      </c>
      <c r="T140" s="36">
        <f t="shared" si="38"/>
        <v>0.81486532271872003</v>
      </c>
      <c r="U140" s="36">
        <f t="shared" si="39"/>
        <v>-0.35403719821486235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259594121</v>
      </c>
      <c r="E141" s="31">
        <v>255525593</v>
      </c>
      <c r="F141" s="31">
        <v>98569115</v>
      </c>
      <c r="G141" s="36">
        <f t="shared" si="32"/>
        <v>0.37970472759666235</v>
      </c>
      <c r="H141" s="31">
        <v>80907187</v>
      </c>
      <c r="I141" s="36">
        <f t="shared" si="33"/>
        <v>0.31166802502434177</v>
      </c>
      <c r="J141" s="31">
        <v>7659217</v>
      </c>
      <c r="K141" s="36">
        <f t="shared" si="34"/>
        <v>2.9974363468163442E-2</v>
      </c>
      <c r="L141" s="31">
        <v>0</v>
      </c>
      <c r="M141" s="36">
        <f t="shared" si="35"/>
        <v>0</v>
      </c>
      <c r="N141" s="31">
        <f t="shared" si="36"/>
        <v>187135519</v>
      </c>
      <c r="O141" s="36">
        <f t="shared" si="37"/>
        <v>0.73235528701033092</v>
      </c>
      <c r="P141" s="31">
        <v>61479643</v>
      </c>
      <c r="Q141" s="31">
        <v>249409197</v>
      </c>
      <c r="R141" s="31">
        <v>260021249</v>
      </c>
      <c r="S141" s="31">
        <v>243088160</v>
      </c>
      <c r="T141" s="36">
        <f t="shared" si="38"/>
        <v>0.93487805683142455</v>
      </c>
      <c r="U141" s="36">
        <f t="shared" si="39"/>
        <v>-0.87541864873873776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343282127</v>
      </c>
      <c r="E142" s="31">
        <v>397282127</v>
      </c>
      <c r="F142" s="31">
        <v>139423108</v>
      </c>
      <c r="G142" s="36">
        <f t="shared" si="32"/>
        <v>0.40614729703070152</v>
      </c>
      <c r="H142" s="31">
        <v>121360713</v>
      </c>
      <c r="I142" s="36">
        <f t="shared" si="33"/>
        <v>0.35353053204543911</v>
      </c>
      <c r="J142" s="31">
        <v>105335368</v>
      </c>
      <c r="K142" s="36">
        <f t="shared" si="34"/>
        <v>0.26513996185889327</v>
      </c>
      <c r="L142" s="31">
        <v>0</v>
      </c>
      <c r="M142" s="36">
        <f t="shared" si="35"/>
        <v>0</v>
      </c>
      <c r="N142" s="31">
        <f t="shared" si="36"/>
        <v>366119189</v>
      </c>
      <c r="O142" s="36">
        <f t="shared" si="37"/>
        <v>0.92155967791624316</v>
      </c>
      <c r="P142" s="31">
        <v>83746334</v>
      </c>
      <c r="Q142" s="31">
        <v>166172560</v>
      </c>
      <c r="R142" s="31">
        <v>378047191</v>
      </c>
      <c r="S142" s="31">
        <v>378176039</v>
      </c>
      <c r="T142" s="36">
        <f t="shared" si="38"/>
        <v>1.0003408251749184</v>
      </c>
      <c r="U142" s="36">
        <f t="shared" si="39"/>
        <v>0.2577907947588487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722663365</v>
      </c>
      <c r="E143" s="31">
        <v>733523991</v>
      </c>
      <c r="F143" s="31">
        <v>298227460</v>
      </c>
      <c r="G143" s="36">
        <f t="shared" si="32"/>
        <v>0.41267825995302804</v>
      </c>
      <c r="H143" s="31">
        <v>251202817</v>
      </c>
      <c r="I143" s="36">
        <f t="shared" si="33"/>
        <v>0.34760696219878257</v>
      </c>
      <c r="J143" s="31">
        <v>168072066</v>
      </c>
      <c r="K143" s="36">
        <f t="shared" si="34"/>
        <v>0.22912961002253027</v>
      </c>
      <c r="L143" s="31">
        <v>0</v>
      </c>
      <c r="M143" s="36">
        <f t="shared" si="35"/>
        <v>0</v>
      </c>
      <c r="N143" s="31">
        <f t="shared" si="36"/>
        <v>717502343</v>
      </c>
      <c r="O143" s="36">
        <f t="shared" si="37"/>
        <v>0.97815797683977868</v>
      </c>
      <c r="P143" s="31">
        <v>170136584</v>
      </c>
      <c r="Q143" s="31">
        <v>769934595</v>
      </c>
      <c r="R143" s="31">
        <v>724194442</v>
      </c>
      <c r="S143" s="31">
        <v>707306187</v>
      </c>
      <c r="T143" s="36">
        <f t="shared" si="38"/>
        <v>0.97667994392036495</v>
      </c>
      <c r="U143" s="36">
        <f t="shared" si="39"/>
        <v>-1.2134474264512085E-2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2076136955</v>
      </c>
      <c r="E144" s="32">
        <f>SUM(E138:E143)</f>
        <v>2133346840</v>
      </c>
      <c r="F144" s="32">
        <f>SUM(F138:F143)</f>
        <v>754127585</v>
      </c>
      <c r="G144" s="37">
        <f t="shared" si="32"/>
        <v>0.36323595280350857</v>
      </c>
      <c r="H144" s="32">
        <f>SUM(H138:H143)</f>
        <v>639375840</v>
      </c>
      <c r="I144" s="37">
        <f t="shared" si="33"/>
        <v>0.30796419208288695</v>
      </c>
      <c r="J144" s="32">
        <f>SUM(J138:J143)</f>
        <v>461702896</v>
      </c>
      <c r="K144" s="37">
        <f t="shared" si="34"/>
        <v>0.21642186227908444</v>
      </c>
      <c r="L144" s="32">
        <f>SUM(L138:L143)</f>
        <v>0</v>
      </c>
      <c r="M144" s="37">
        <f t="shared" si="35"/>
        <v>0</v>
      </c>
      <c r="N144" s="32">
        <f t="shared" si="36"/>
        <v>1855206321</v>
      </c>
      <c r="O144" s="37">
        <f t="shared" si="37"/>
        <v>0.86962245717156805</v>
      </c>
      <c r="P144" s="32">
        <f>SUM(P138:P143)</f>
        <v>541756036</v>
      </c>
      <c r="Q144" s="32">
        <f>SUM(Q138:Q143)</f>
        <v>1831854786</v>
      </c>
      <c r="R144" s="32">
        <f>SUM(R138:R143)</f>
        <v>2045744179</v>
      </c>
      <c r="S144" s="32">
        <f>SUM(S138:S143)</f>
        <v>1887855310</v>
      </c>
      <c r="T144" s="37">
        <f t="shared" si="38"/>
        <v>0.92282081473296473</v>
      </c>
      <c r="U144" s="37">
        <f t="shared" si="39"/>
        <v>-0.14776603245819675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285118081</v>
      </c>
      <c r="E145" s="31">
        <v>288710329</v>
      </c>
      <c r="F145" s="31">
        <v>111826333</v>
      </c>
      <c r="G145" s="36">
        <f t="shared" si="32"/>
        <v>0.3922105978259583</v>
      </c>
      <c r="H145" s="31">
        <v>88998763</v>
      </c>
      <c r="I145" s="36">
        <f t="shared" si="33"/>
        <v>0.31214703286390316</v>
      </c>
      <c r="J145" s="31">
        <v>69887504</v>
      </c>
      <c r="K145" s="36">
        <f t="shared" si="34"/>
        <v>0.24206790329278452</v>
      </c>
      <c r="L145" s="31">
        <v>0</v>
      </c>
      <c r="M145" s="36">
        <f t="shared" si="35"/>
        <v>0</v>
      </c>
      <c r="N145" s="31">
        <f t="shared" si="36"/>
        <v>270712600</v>
      </c>
      <c r="O145" s="36">
        <f t="shared" si="37"/>
        <v>0.93766163800810887</v>
      </c>
      <c r="P145" s="31">
        <v>70059825</v>
      </c>
      <c r="Q145" s="31">
        <v>280083716</v>
      </c>
      <c r="R145" s="31">
        <v>286700142</v>
      </c>
      <c r="S145" s="31">
        <v>271058572</v>
      </c>
      <c r="T145" s="36">
        <f t="shared" si="38"/>
        <v>0.94544275461154115</v>
      </c>
      <c r="U145" s="36">
        <f t="shared" si="39"/>
        <v>-2.4596264692353653E-3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161325676</v>
      </c>
      <c r="E146" s="31">
        <v>162576027</v>
      </c>
      <c r="F146" s="31">
        <v>54304176</v>
      </c>
      <c r="G146" s="36">
        <f t="shared" si="32"/>
        <v>0.33661210878794023</v>
      </c>
      <c r="H146" s="31">
        <v>47644182</v>
      </c>
      <c r="I146" s="36">
        <f t="shared" si="33"/>
        <v>0.29532919483938813</v>
      </c>
      <c r="J146" s="31">
        <v>37716763</v>
      </c>
      <c r="K146" s="36">
        <f t="shared" si="34"/>
        <v>0.23199461627881951</v>
      </c>
      <c r="L146" s="31">
        <v>0</v>
      </c>
      <c r="M146" s="36">
        <f t="shared" si="35"/>
        <v>0</v>
      </c>
      <c r="N146" s="31">
        <f t="shared" si="36"/>
        <v>139665121</v>
      </c>
      <c r="O146" s="36">
        <f t="shared" si="37"/>
        <v>0.85907574183738666</v>
      </c>
      <c r="P146" s="31">
        <v>37790704</v>
      </c>
      <c r="Q146" s="31">
        <v>157853004</v>
      </c>
      <c r="R146" s="31">
        <v>157503602</v>
      </c>
      <c r="S146" s="31">
        <v>132838249</v>
      </c>
      <c r="T146" s="36">
        <f t="shared" si="38"/>
        <v>0.84339816558607972</v>
      </c>
      <c r="U146" s="36">
        <f t="shared" si="39"/>
        <v>-1.9565922878811426E-3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157026449</v>
      </c>
      <c r="E147" s="31">
        <v>182696749</v>
      </c>
      <c r="F147" s="31">
        <v>81515050</v>
      </c>
      <c r="G147" s="36">
        <f t="shared" si="32"/>
        <v>0.51911668715121995</v>
      </c>
      <c r="H147" s="31">
        <v>45666435</v>
      </c>
      <c r="I147" s="36">
        <f t="shared" si="33"/>
        <v>0.29082001975348754</v>
      </c>
      <c r="J147" s="31">
        <v>24499140</v>
      </c>
      <c r="K147" s="36">
        <f t="shared" si="34"/>
        <v>0.13409729584186525</v>
      </c>
      <c r="L147" s="31">
        <v>0</v>
      </c>
      <c r="M147" s="36">
        <f t="shared" si="35"/>
        <v>0</v>
      </c>
      <c r="N147" s="31">
        <f t="shared" si="36"/>
        <v>151680625</v>
      </c>
      <c r="O147" s="36">
        <f t="shared" si="37"/>
        <v>0.83023165891145656</v>
      </c>
      <c r="P147" s="31">
        <v>19901497</v>
      </c>
      <c r="Q147" s="31">
        <v>144827658</v>
      </c>
      <c r="R147" s="31">
        <v>151710058</v>
      </c>
      <c r="S147" s="31">
        <v>134206136</v>
      </c>
      <c r="T147" s="36">
        <f t="shared" si="38"/>
        <v>0.88462253438727179</v>
      </c>
      <c r="U147" s="36">
        <f t="shared" si="39"/>
        <v>0.23101995794587715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59626017</v>
      </c>
      <c r="E148" s="31">
        <v>61511564</v>
      </c>
      <c r="F148" s="31">
        <v>84572710</v>
      </c>
      <c r="G148" s="36">
        <f t="shared" si="32"/>
        <v>1.4183860377593225</v>
      </c>
      <c r="H148" s="31">
        <v>-48951865</v>
      </c>
      <c r="I148" s="36">
        <f t="shared" si="33"/>
        <v>-0.82098163625452292</v>
      </c>
      <c r="J148" s="31">
        <v>12113903</v>
      </c>
      <c r="K148" s="36">
        <f t="shared" si="34"/>
        <v>0.19693700195950148</v>
      </c>
      <c r="L148" s="31">
        <v>0</v>
      </c>
      <c r="M148" s="36">
        <f t="shared" si="35"/>
        <v>0</v>
      </c>
      <c r="N148" s="31">
        <f t="shared" si="36"/>
        <v>47734748</v>
      </c>
      <c r="O148" s="36">
        <f t="shared" si="37"/>
        <v>0.77602884556796503</v>
      </c>
      <c r="P148" s="31">
        <v>9870025</v>
      </c>
      <c r="Q148" s="31">
        <v>43734605</v>
      </c>
      <c r="R148" s="31">
        <v>50698605</v>
      </c>
      <c r="S148" s="31">
        <v>39480318</v>
      </c>
      <c r="T148" s="36">
        <f t="shared" si="38"/>
        <v>0.77872592352393133</v>
      </c>
      <c r="U148" s="36">
        <f t="shared" si="39"/>
        <v>0.22734268656867629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65953077</v>
      </c>
      <c r="E149" s="31">
        <v>56437924</v>
      </c>
      <c r="F149" s="31">
        <v>8248116</v>
      </c>
      <c r="G149" s="36">
        <f t="shared" si="32"/>
        <v>0.12506036678167418</v>
      </c>
      <c r="H149" s="31">
        <v>17688717</v>
      </c>
      <c r="I149" s="36">
        <f t="shared" si="33"/>
        <v>0.2682015427422742</v>
      </c>
      <c r="J149" s="31">
        <v>97794324</v>
      </c>
      <c r="K149" s="36">
        <f t="shared" si="34"/>
        <v>1.7327767761266344</v>
      </c>
      <c r="L149" s="31">
        <v>0</v>
      </c>
      <c r="M149" s="36">
        <f t="shared" si="35"/>
        <v>0</v>
      </c>
      <c r="N149" s="31">
        <f t="shared" si="36"/>
        <v>123731157</v>
      </c>
      <c r="O149" s="36">
        <f t="shared" si="37"/>
        <v>2.192340685670862</v>
      </c>
      <c r="P149" s="31">
        <v>10525221</v>
      </c>
      <c r="Q149" s="31">
        <v>32911189</v>
      </c>
      <c r="R149" s="31">
        <v>39411189</v>
      </c>
      <c r="S149" s="31">
        <v>32022691</v>
      </c>
      <c r="T149" s="36">
        <f t="shared" si="38"/>
        <v>0.81252790926962393</v>
      </c>
      <c r="U149" s="36">
        <f t="shared" si="39"/>
        <v>8.2914271348791626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729049300</v>
      </c>
      <c r="E150" s="32">
        <f>SUM(E145:E149)</f>
        <v>751932593</v>
      </c>
      <c r="F150" s="32">
        <f>SUM(F145:F149)</f>
        <v>340466385</v>
      </c>
      <c r="G150" s="37">
        <f t="shared" si="32"/>
        <v>0.46700049639990054</v>
      </c>
      <c r="H150" s="32">
        <f>SUM(H145:H149)</f>
        <v>151046232</v>
      </c>
      <c r="I150" s="37">
        <f t="shared" si="33"/>
        <v>0.20718246626119796</v>
      </c>
      <c r="J150" s="32">
        <f>SUM(J145:J149)</f>
        <v>242011634</v>
      </c>
      <c r="K150" s="37">
        <f t="shared" si="34"/>
        <v>0.32185283129494563</v>
      </c>
      <c r="L150" s="32">
        <f>SUM(L145:L149)</f>
        <v>0</v>
      </c>
      <c r="M150" s="37">
        <f t="shared" si="35"/>
        <v>0</v>
      </c>
      <c r="N150" s="32">
        <f t="shared" si="36"/>
        <v>733524251</v>
      </c>
      <c r="O150" s="37">
        <f t="shared" si="37"/>
        <v>0.97551862737249373</v>
      </c>
      <c r="P150" s="32">
        <f>SUM(P145:P149)</f>
        <v>148147272</v>
      </c>
      <c r="Q150" s="32">
        <f>SUM(Q145:Q149)</f>
        <v>659410172</v>
      </c>
      <c r="R150" s="32">
        <f>SUM(R145:R149)</f>
        <v>686023596</v>
      </c>
      <c r="S150" s="32">
        <f>SUM(S145:S149)</f>
        <v>609605966</v>
      </c>
      <c r="T150" s="37">
        <f t="shared" si="38"/>
        <v>0.88860786940045722</v>
      </c>
      <c r="U150" s="37">
        <f t="shared" si="39"/>
        <v>0.63358819054055893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234105762</v>
      </c>
      <c r="E151" s="31">
        <v>237348346</v>
      </c>
      <c r="F151" s="31">
        <v>90388122</v>
      </c>
      <c r="G151" s="36">
        <f t="shared" si="32"/>
        <v>0.38609951855862479</v>
      </c>
      <c r="H151" s="31">
        <v>75034237</v>
      </c>
      <c r="I151" s="36">
        <f t="shared" si="33"/>
        <v>0.32051426824769907</v>
      </c>
      <c r="J151" s="31">
        <v>59522761</v>
      </c>
      <c r="K151" s="36">
        <f t="shared" si="34"/>
        <v>0.2507822868923637</v>
      </c>
      <c r="L151" s="31">
        <v>0</v>
      </c>
      <c r="M151" s="36">
        <f t="shared" si="35"/>
        <v>0</v>
      </c>
      <c r="N151" s="31">
        <f t="shared" si="36"/>
        <v>224945120</v>
      </c>
      <c r="O151" s="36">
        <f t="shared" si="37"/>
        <v>0.94774252187120778</v>
      </c>
      <c r="P151" s="31">
        <v>55506547</v>
      </c>
      <c r="Q151" s="31">
        <v>238726489</v>
      </c>
      <c r="R151" s="31">
        <v>238822038</v>
      </c>
      <c r="S151" s="31">
        <v>212190912</v>
      </c>
      <c r="T151" s="36">
        <f t="shared" si="38"/>
        <v>0.88848966275047025</v>
      </c>
      <c r="U151" s="36">
        <f t="shared" si="39"/>
        <v>7.2355680853287474E-2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1153799600</v>
      </c>
      <c r="E152" s="31">
        <v>1148618903</v>
      </c>
      <c r="F152" s="31">
        <v>360356741</v>
      </c>
      <c r="G152" s="36">
        <f t="shared" si="32"/>
        <v>0.31232177667594963</v>
      </c>
      <c r="H152" s="31">
        <v>308877086</v>
      </c>
      <c r="I152" s="36">
        <f t="shared" si="33"/>
        <v>0.26770427550850251</v>
      </c>
      <c r="J152" s="31">
        <v>267231920</v>
      </c>
      <c r="K152" s="36">
        <f t="shared" si="34"/>
        <v>0.23265499052996169</v>
      </c>
      <c r="L152" s="31">
        <v>0</v>
      </c>
      <c r="M152" s="36">
        <f t="shared" si="35"/>
        <v>0</v>
      </c>
      <c r="N152" s="31">
        <f t="shared" si="36"/>
        <v>936465747</v>
      </c>
      <c r="O152" s="36">
        <f t="shared" si="37"/>
        <v>0.81529717520241785</v>
      </c>
      <c r="P152" s="31">
        <v>246673364</v>
      </c>
      <c r="Q152" s="31">
        <v>1070304900</v>
      </c>
      <c r="R152" s="31">
        <v>1073971317</v>
      </c>
      <c r="S152" s="31">
        <v>855893248</v>
      </c>
      <c r="T152" s="36">
        <f t="shared" si="38"/>
        <v>0.79694237122721967</v>
      </c>
      <c r="U152" s="36">
        <f t="shared" si="39"/>
        <v>8.3343234415856893E-2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111602145</v>
      </c>
      <c r="E153" s="31">
        <v>110576555</v>
      </c>
      <c r="F153" s="31">
        <v>50756136</v>
      </c>
      <c r="G153" s="36">
        <f t="shared" si="32"/>
        <v>0.4547953446593701</v>
      </c>
      <c r="H153" s="31">
        <v>14112133</v>
      </c>
      <c r="I153" s="36">
        <f t="shared" si="33"/>
        <v>0.12645037422891828</v>
      </c>
      <c r="J153" s="31">
        <v>18140171</v>
      </c>
      <c r="K153" s="36">
        <f t="shared" si="34"/>
        <v>0.16405078816210181</v>
      </c>
      <c r="L153" s="31">
        <v>0</v>
      </c>
      <c r="M153" s="36">
        <f t="shared" si="35"/>
        <v>0</v>
      </c>
      <c r="N153" s="31">
        <f t="shared" si="36"/>
        <v>83008440</v>
      </c>
      <c r="O153" s="36">
        <f t="shared" si="37"/>
        <v>0.75068752141898432</v>
      </c>
      <c r="P153" s="31">
        <v>13382996</v>
      </c>
      <c r="Q153" s="31">
        <v>101448690</v>
      </c>
      <c r="R153" s="31">
        <v>105841480</v>
      </c>
      <c r="S153" s="31">
        <v>81713204</v>
      </c>
      <c r="T153" s="36">
        <f t="shared" si="38"/>
        <v>0.77203383777324353</v>
      </c>
      <c r="U153" s="36">
        <f t="shared" si="39"/>
        <v>0.35546412776331993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156574473</v>
      </c>
      <c r="E154" s="31">
        <v>156574473</v>
      </c>
      <c r="F154" s="31">
        <v>51565501</v>
      </c>
      <c r="G154" s="36">
        <f t="shared" si="32"/>
        <v>0.32933529975860115</v>
      </c>
      <c r="H154" s="31">
        <v>44391784</v>
      </c>
      <c r="I154" s="36">
        <f t="shared" si="33"/>
        <v>0.28351865504921736</v>
      </c>
      <c r="J154" s="31">
        <v>35817734</v>
      </c>
      <c r="K154" s="36">
        <f t="shared" si="34"/>
        <v>0.22875845157722485</v>
      </c>
      <c r="L154" s="31">
        <v>0</v>
      </c>
      <c r="M154" s="36">
        <f t="shared" si="35"/>
        <v>0</v>
      </c>
      <c r="N154" s="31">
        <f t="shared" si="36"/>
        <v>131775019</v>
      </c>
      <c r="O154" s="36">
        <f t="shared" si="37"/>
        <v>0.84161240638504331</v>
      </c>
      <c r="P154" s="31">
        <v>31100652</v>
      </c>
      <c r="Q154" s="31">
        <v>148904938</v>
      </c>
      <c r="R154" s="31">
        <v>151742195</v>
      </c>
      <c r="S154" s="31">
        <v>133456122</v>
      </c>
      <c r="T154" s="36">
        <f t="shared" si="38"/>
        <v>0.87949249712645849</v>
      </c>
      <c r="U154" s="36">
        <f t="shared" si="39"/>
        <v>0.151671482642872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224804092</v>
      </c>
      <c r="E155" s="31">
        <v>221660175</v>
      </c>
      <c r="F155" s="31">
        <v>76559849</v>
      </c>
      <c r="G155" s="36">
        <f t="shared" si="32"/>
        <v>0.34056252410209686</v>
      </c>
      <c r="H155" s="31">
        <v>60269440</v>
      </c>
      <c r="I155" s="36">
        <f t="shared" si="33"/>
        <v>0.26809761096341611</v>
      </c>
      <c r="J155" s="31">
        <v>53301905</v>
      </c>
      <c r="K155" s="36">
        <f t="shared" si="34"/>
        <v>0.24046676404545833</v>
      </c>
      <c r="L155" s="31">
        <v>0</v>
      </c>
      <c r="M155" s="36">
        <f t="shared" si="35"/>
        <v>0</v>
      </c>
      <c r="N155" s="31">
        <f t="shared" si="36"/>
        <v>190131194</v>
      </c>
      <c r="O155" s="36">
        <f t="shared" si="37"/>
        <v>0.85775982988373978</v>
      </c>
      <c r="P155" s="31">
        <v>53261781</v>
      </c>
      <c r="Q155" s="31">
        <v>202203995</v>
      </c>
      <c r="R155" s="31">
        <v>203208073</v>
      </c>
      <c r="S155" s="31">
        <v>195466159</v>
      </c>
      <c r="T155" s="36">
        <f t="shared" si="38"/>
        <v>0.96190154315375054</v>
      </c>
      <c r="U155" s="36">
        <f t="shared" si="39"/>
        <v>7.5333567985635952E-4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415648763</v>
      </c>
      <c r="E156" s="31">
        <v>417161502</v>
      </c>
      <c r="F156" s="31">
        <v>169558038</v>
      </c>
      <c r="G156" s="36">
        <f t="shared" si="32"/>
        <v>0.40793586579253216</v>
      </c>
      <c r="H156" s="31">
        <v>137794794</v>
      </c>
      <c r="I156" s="36">
        <f t="shared" si="33"/>
        <v>0.33151739224591414</v>
      </c>
      <c r="J156" s="31">
        <v>103657770</v>
      </c>
      <c r="K156" s="36">
        <f t="shared" si="34"/>
        <v>0.24848354774597586</v>
      </c>
      <c r="L156" s="31">
        <v>0</v>
      </c>
      <c r="M156" s="36">
        <f t="shared" si="35"/>
        <v>0</v>
      </c>
      <c r="N156" s="31">
        <f t="shared" si="36"/>
        <v>411010602</v>
      </c>
      <c r="O156" s="36">
        <f t="shared" si="37"/>
        <v>0.98525535081614501</v>
      </c>
      <c r="P156" s="31">
        <v>99855037</v>
      </c>
      <c r="Q156" s="31">
        <v>403909427</v>
      </c>
      <c r="R156" s="31">
        <v>401309277</v>
      </c>
      <c r="S156" s="31">
        <v>395326946</v>
      </c>
      <c r="T156" s="36">
        <f t="shared" si="38"/>
        <v>0.98509296609158625</v>
      </c>
      <c r="U156" s="36">
        <f t="shared" si="39"/>
        <v>3.8082535586061672E-2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2296534835</v>
      </c>
      <c r="E157" s="32">
        <f>SUM(E151:E156)</f>
        <v>2291939954</v>
      </c>
      <c r="F157" s="32">
        <f>SUM(F151:F156)</f>
        <v>799184387</v>
      </c>
      <c r="G157" s="37">
        <f t="shared" si="32"/>
        <v>0.34799576075230748</v>
      </c>
      <c r="H157" s="32">
        <f>SUM(H151:H156)</f>
        <v>640479474</v>
      </c>
      <c r="I157" s="37">
        <f t="shared" si="33"/>
        <v>0.27888950963811526</v>
      </c>
      <c r="J157" s="32">
        <f>SUM(J151:J156)</f>
        <v>537672261</v>
      </c>
      <c r="K157" s="37">
        <f t="shared" si="34"/>
        <v>0.23459264718590442</v>
      </c>
      <c r="L157" s="32">
        <f>SUM(L151:L156)</f>
        <v>0</v>
      </c>
      <c r="M157" s="37">
        <f t="shared" si="35"/>
        <v>0</v>
      </c>
      <c r="N157" s="32">
        <f t="shared" si="36"/>
        <v>1977336122</v>
      </c>
      <c r="O157" s="37">
        <f t="shared" si="37"/>
        <v>0.86273469710629247</v>
      </c>
      <c r="P157" s="32">
        <f>SUM(P151:P156)</f>
        <v>499780377</v>
      </c>
      <c r="Q157" s="32">
        <f>SUM(Q151:Q156)</f>
        <v>2165498439</v>
      </c>
      <c r="R157" s="32">
        <f>SUM(R151:R156)</f>
        <v>2174894380</v>
      </c>
      <c r="S157" s="32">
        <f>SUM(S151:S156)</f>
        <v>1874046591</v>
      </c>
      <c r="T157" s="37">
        <f t="shared" si="38"/>
        <v>0.86167246015873189</v>
      </c>
      <c r="U157" s="37">
        <f t="shared" si="39"/>
        <v>7.581707034488061E-2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333804973</v>
      </c>
      <c r="E158" s="31">
        <v>331303553</v>
      </c>
      <c r="F158" s="31">
        <v>25446267</v>
      </c>
      <c r="G158" s="36">
        <f t="shared" si="32"/>
        <v>7.6230940394048596E-2</v>
      </c>
      <c r="H158" s="31">
        <v>102006365</v>
      </c>
      <c r="I158" s="36">
        <f t="shared" si="33"/>
        <v>0.3055867145514336</v>
      </c>
      <c r="J158" s="31">
        <v>79479267</v>
      </c>
      <c r="K158" s="36">
        <f t="shared" si="34"/>
        <v>0.23989862553632196</v>
      </c>
      <c r="L158" s="31">
        <v>0</v>
      </c>
      <c r="M158" s="36">
        <f t="shared" si="35"/>
        <v>0</v>
      </c>
      <c r="N158" s="31">
        <f t="shared" si="36"/>
        <v>206931899</v>
      </c>
      <c r="O158" s="36">
        <f t="shared" si="37"/>
        <v>0.62459909387087076</v>
      </c>
      <c r="P158" s="31">
        <v>30252352</v>
      </c>
      <c r="Q158" s="31">
        <v>332197929</v>
      </c>
      <c r="R158" s="31">
        <v>332929929</v>
      </c>
      <c r="S158" s="31">
        <v>317465407</v>
      </c>
      <c r="T158" s="36">
        <f t="shared" si="38"/>
        <v>0.9535502198722422</v>
      </c>
      <c r="U158" s="36">
        <f t="shared" si="39"/>
        <v>1.6272095141561227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911752876</v>
      </c>
      <c r="E159" s="31">
        <v>925522791</v>
      </c>
      <c r="F159" s="31">
        <v>179661089</v>
      </c>
      <c r="G159" s="36">
        <f t="shared" si="32"/>
        <v>0.1970502026691715</v>
      </c>
      <c r="H159" s="31">
        <v>246803487</v>
      </c>
      <c r="I159" s="36">
        <f t="shared" si="33"/>
        <v>0.27069120755918513</v>
      </c>
      <c r="J159" s="31">
        <v>258202607</v>
      </c>
      <c r="K159" s="36">
        <f t="shared" si="34"/>
        <v>0.27898027958989507</v>
      </c>
      <c r="L159" s="31">
        <v>0</v>
      </c>
      <c r="M159" s="36">
        <f t="shared" si="35"/>
        <v>0</v>
      </c>
      <c r="N159" s="31">
        <f t="shared" si="36"/>
        <v>684667183</v>
      </c>
      <c r="O159" s="36">
        <f t="shared" si="37"/>
        <v>0.73976263972952772</v>
      </c>
      <c r="P159" s="31">
        <v>230687178</v>
      </c>
      <c r="Q159" s="31">
        <v>833493854</v>
      </c>
      <c r="R159" s="31">
        <v>881234127</v>
      </c>
      <c r="S159" s="31">
        <v>646431801</v>
      </c>
      <c r="T159" s="36">
        <f t="shared" si="38"/>
        <v>0.73355284503184026</v>
      </c>
      <c r="U159" s="36">
        <f t="shared" si="39"/>
        <v>0.11927593565690064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134557534</v>
      </c>
      <c r="E160" s="31">
        <v>134390773</v>
      </c>
      <c r="F160" s="31">
        <v>49463298</v>
      </c>
      <c r="G160" s="36">
        <f t="shared" si="32"/>
        <v>0.3675996172759825</v>
      </c>
      <c r="H160" s="31">
        <v>39930804</v>
      </c>
      <c r="I160" s="36">
        <f t="shared" si="33"/>
        <v>0.29675635999690658</v>
      </c>
      <c r="J160" s="31">
        <v>32222826</v>
      </c>
      <c r="K160" s="36">
        <f t="shared" si="34"/>
        <v>0.23976963061295883</v>
      </c>
      <c r="L160" s="31">
        <v>0</v>
      </c>
      <c r="M160" s="36">
        <f t="shared" si="35"/>
        <v>0</v>
      </c>
      <c r="N160" s="31">
        <f t="shared" si="36"/>
        <v>121616928</v>
      </c>
      <c r="O160" s="36">
        <f t="shared" si="37"/>
        <v>0.90494998492195589</v>
      </c>
      <c r="P160" s="31">
        <v>25692640</v>
      </c>
      <c r="Q160" s="31">
        <v>130393240</v>
      </c>
      <c r="R160" s="31">
        <v>131322063</v>
      </c>
      <c r="S160" s="31">
        <v>120602079</v>
      </c>
      <c r="T160" s="36">
        <f t="shared" si="38"/>
        <v>0.91836875118235084</v>
      </c>
      <c r="U160" s="36">
        <f t="shared" si="39"/>
        <v>0.25416562875593951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177838183</v>
      </c>
      <c r="E161" s="31">
        <v>152272214</v>
      </c>
      <c r="F161" s="31">
        <v>81822780</v>
      </c>
      <c r="G161" s="36">
        <f t="shared" si="32"/>
        <v>0.46009680609478559</v>
      </c>
      <c r="H161" s="31">
        <v>43640949</v>
      </c>
      <c r="I161" s="36">
        <f t="shared" si="33"/>
        <v>0.24539695730022162</v>
      </c>
      <c r="J161" s="31">
        <v>33134829</v>
      </c>
      <c r="K161" s="36">
        <f t="shared" si="34"/>
        <v>0.21760259557268932</v>
      </c>
      <c r="L161" s="31">
        <v>0</v>
      </c>
      <c r="M161" s="36">
        <f t="shared" si="35"/>
        <v>0</v>
      </c>
      <c r="N161" s="31">
        <f t="shared" si="36"/>
        <v>158598558</v>
      </c>
      <c r="O161" s="36">
        <f t="shared" si="37"/>
        <v>1.04154627974346</v>
      </c>
      <c r="P161" s="31">
        <v>32528593</v>
      </c>
      <c r="Q161" s="31">
        <v>162339983</v>
      </c>
      <c r="R161" s="31">
        <v>163379429</v>
      </c>
      <c r="S161" s="31">
        <v>158762595</v>
      </c>
      <c r="T161" s="36">
        <f t="shared" si="38"/>
        <v>0.97174164441473232</v>
      </c>
      <c r="U161" s="36">
        <f t="shared" si="39"/>
        <v>1.8637018822178941E-2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263997514</v>
      </c>
      <c r="E162" s="31">
        <v>257863644</v>
      </c>
      <c r="F162" s="31">
        <v>82493504</v>
      </c>
      <c r="G162" s="36">
        <f t="shared" si="32"/>
        <v>0.3124783364437288</v>
      </c>
      <c r="H162" s="31">
        <v>76229072</v>
      </c>
      <c r="I162" s="36">
        <f t="shared" si="33"/>
        <v>0.28874920390348829</v>
      </c>
      <c r="J162" s="31">
        <v>66335570</v>
      </c>
      <c r="K162" s="36">
        <f t="shared" si="34"/>
        <v>0.25725057232185861</v>
      </c>
      <c r="L162" s="31">
        <v>0</v>
      </c>
      <c r="M162" s="36">
        <f t="shared" si="35"/>
        <v>0</v>
      </c>
      <c r="N162" s="31">
        <f t="shared" si="36"/>
        <v>225058146</v>
      </c>
      <c r="O162" s="36">
        <f t="shared" si="37"/>
        <v>0.87277966955279662</v>
      </c>
      <c r="P162" s="31">
        <v>86666323</v>
      </c>
      <c r="Q162" s="31">
        <v>277613179</v>
      </c>
      <c r="R162" s="31">
        <v>293855321</v>
      </c>
      <c r="S162" s="31">
        <v>275397448</v>
      </c>
      <c r="T162" s="36">
        <f t="shared" si="38"/>
        <v>0.93718720853109883</v>
      </c>
      <c r="U162" s="36">
        <f t="shared" si="39"/>
        <v>-0.23458654176432525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1821951080</v>
      </c>
      <c r="E163" s="32">
        <f>SUM(E158:E162)</f>
        <v>1801352975</v>
      </c>
      <c r="F163" s="32">
        <f>SUM(F158:F162)</f>
        <v>418886938</v>
      </c>
      <c r="G163" s="37">
        <f t="shared" si="32"/>
        <v>0.22991118839480587</v>
      </c>
      <c r="H163" s="32">
        <f>SUM(H158:H162)</f>
        <v>508610677</v>
      </c>
      <c r="I163" s="37">
        <f t="shared" si="33"/>
        <v>0.27915715333037372</v>
      </c>
      <c r="J163" s="32">
        <f>SUM(J158:J162)</f>
        <v>469375099</v>
      </c>
      <c r="K163" s="37">
        <f t="shared" si="34"/>
        <v>0.26056808716237306</v>
      </c>
      <c r="L163" s="32">
        <f>SUM(L158:L162)</f>
        <v>0</v>
      </c>
      <c r="M163" s="37">
        <f t="shared" si="35"/>
        <v>0</v>
      </c>
      <c r="N163" s="32">
        <f t="shared" si="36"/>
        <v>1396872714</v>
      </c>
      <c r="O163" s="37">
        <f t="shared" si="37"/>
        <v>0.77545752186630723</v>
      </c>
      <c r="P163" s="32">
        <f>SUM(P158:P162)</f>
        <v>405827086</v>
      </c>
      <c r="Q163" s="32">
        <f>SUM(Q158:Q162)</f>
        <v>1736038185</v>
      </c>
      <c r="R163" s="32">
        <f>SUM(R158:R162)</f>
        <v>1802720869</v>
      </c>
      <c r="S163" s="32">
        <f>SUM(S158:S162)</f>
        <v>1518659330</v>
      </c>
      <c r="T163" s="37">
        <f t="shared" si="38"/>
        <v>0.84242622144959478</v>
      </c>
      <c r="U163" s="37">
        <f t="shared" si="39"/>
        <v>0.15658889017575328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263431912</v>
      </c>
      <c r="E164" s="31">
        <v>267301754</v>
      </c>
      <c r="F164" s="31">
        <v>94024759</v>
      </c>
      <c r="G164" s="36">
        <f t="shared" si="32"/>
        <v>0.3569224331484942</v>
      </c>
      <c r="H164" s="31">
        <v>72601713</v>
      </c>
      <c r="I164" s="36">
        <f t="shared" si="33"/>
        <v>0.27559953708265988</v>
      </c>
      <c r="J164" s="31">
        <v>56536201</v>
      </c>
      <c r="K164" s="36">
        <f t="shared" si="34"/>
        <v>0.21150703335826221</v>
      </c>
      <c r="L164" s="31">
        <v>0</v>
      </c>
      <c r="M164" s="36">
        <f t="shared" si="35"/>
        <v>0</v>
      </c>
      <c r="N164" s="31">
        <f t="shared" si="36"/>
        <v>223162673</v>
      </c>
      <c r="O164" s="36">
        <f t="shared" si="37"/>
        <v>0.83487171206515909</v>
      </c>
      <c r="P164" s="31">
        <v>51509441</v>
      </c>
      <c r="Q164" s="31">
        <v>250115280</v>
      </c>
      <c r="R164" s="31">
        <v>274281004</v>
      </c>
      <c r="S164" s="31">
        <v>217854718</v>
      </c>
      <c r="T164" s="36">
        <f t="shared" si="38"/>
        <v>0.79427563273758472</v>
      </c>
      <c r="U164" s="36">
        <f t="shared" si="39"/>
        <v>9.7589100219511282E-2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94534182</v>
      </c>
      <c r="E165" s="31">
        <v>99487291</v>
      </c>
      <c r="F165" s="31">
        <v>73870441</v>
      </c>
      <c r="G165" s="36">
        <f t="shared" si="32"/>
        <v>0.78141513934081541</v>
      </c>
      <c r="H165" s="31">
        <v>62432811</v>
      </c>
      <c r="I165" s="36">
        <f t="shared" si="33"/>
        <v>0.66042578122694284</v>
      </c>
      <c r="J165" s="31">
        <v>46547976</v>
      </c>
      <c r="K165" s="36">
        <f t="shared" si="34"/>
        <v>0.46787861577213918</v>
      </c>
      <c r="L165" s="31">
        <v>0</v>
      </c>
      <c r="M165" s="36">
        <f t="shared" si="35"/>
        <v>0</v>
      </c>
      <c r="N165" s="31">
        <f t="shared" si="36"/>
        <v>182851228</v>
      </c>
      <c r="O165" s="36">
        <f t="shared" si="37"/>
        <v>1.83793554093256</v>
      </c>
      <c r="P165" s="31">
        <v>55870561</v>
      </c>
      <c r="Q165" s="31">
        <v>129482926</v>
      </c>
      <c r="R165" s="31">
        <v>151397927</v>
      </c>
      <c r="S165" s="31">
        <v>198096723</v>
      </c>
      <c r="T165" s="36">
        <f t="shared" si="38"/>
        <v>1.3084506962899167</v>
      </c>
      <c r="U165" s="36">
        <f t="shared" si="39"/>
        <v>-0.16686041509409577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137396587</v>
      </c>
      <c r="E166" s="31">
        <v>136509426</v>
      </c>
      <c r="F166" s="31">
        <v>52989845</v>
      </c>
      <c r="G166" s="36">
        <f t="shared" si="32"/>
        <v>0.38567075177784438</v>
      </c>
      <c r="H166" s="31">
        <v>40955525</v>
      </c>
      <c r="I166" s="36">
        <f t="shared" si="33"/>
        <v>0.29808254989623578</v>
      </c>
      <c r="J166" s="31">
        <v>32592174</v>
      </c>
      <c r="K166" s="36">
        <f t="shared" si="34"/>
        <v>0.23875401834888677</v>
      </c>
      <c r="L166" s="31">
        <v>0</v>
      </c>
      <c r="M166" s="36">
        <f t="shared" si="35"/>
        <v>0</v>
      </c>
      <c r="N166" s="31">
        <f t="shared" si="36"/>
        <v>126537544</v>
      </c>
      <c r="O166" s="36">
        <f t="shared" si="37"/>
        <v>0.92695096381109976</v>
      </c>
      <c r="P166" s="31">
        <v>31033599</v>
      </c>
      <c r="Q166" s="31">
        <v>96729909</v>
      </c>
      <c r="R166" s="31">
        <v>108738865</v>
      </c>
      <c r="S166" s="31">
        <v>110907426</v>
      </c>
      <c r="T166" s="36">
        <f t="shared" si="38"/>
        <v>1.0199428327672908</v>
      </c>
      <c r="U166" s="36">
        <f t="shared" si="39"/>
        <v>5.0222180160283791E-2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248444783</v>
      </c>
      <c r="E167" s="31">
        <v>246670693</v>
      </c>
      <c r="F167" s="31">
        <v>87817851</v>
      </c>
      <c r="G167" s="36">
        <f t="shared" si="32"/>
        <v>0.35347029605367081</v>
      </c>
      <c r="H167" s="31">
        <v>18136150</v>
      </c>
      <c r="I167" s="36">
        <f t="shared" si="33"/>
        <v>7.299871537250191E-2</v>
      </c>
      <c r="J167" s="31">
        <v>118433026</v>
      </c>
      <c r="K167" s="36">
        <f t="shared" si="34"/>
        <v>0.48012605210461706</v>
      </c>
      <c r="L167" s="31">
        <v>0</v>
      </c>
      <c r="M167" s="36">
        <f t="shared" si="35"/>
        <v>0</v>
      </c>
      <c r="N167" s="31">
        <f t="shared" si="36"/>
        <v>224387027</v>
      </c>
      <c r="O167" s="36">
        <f t="shared" si="37"/>
        <v>0.90966228809354344</v>
      </c>
      <c r="P167" s="31">
        <v>60308961</v>
      </c>
      <c r="Q167" s="31">
        <v>241743892</v>
      </c>
      <c r="R167" s="31">
        <v>243877615</v>
      </c>
      <c r="S167" s="31">
        <v>225873003</v>
      </c>
      <c r="T167" s="36">
        <f t="shared" si="38"/>
        <v>0.92617357685739221</v>
      </c>
      <c r="U167" s="36">
        <f t="shared" si="39"/>
        <v>0.96377161927893273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551432904</v>
      </c>
      <c r="E168" s="31">
        <v>549438427</v>
      </c>
      <c r="F168" s="31">
        <v>224258288</v>
      </c>
      <c r="G168" s="36">
        <f t="shared" si="32"/>
        <v>0.40668281920296873</v>
      </c>
      <c r="H168" s="31">
        <v>179656407</v>
      </c>
      <c r="I168" s="36">
        <f t="shared" si="33"/>
        <v>0.32579921454959099</v>
      </c>
      <c r="J168" s="31">
        <v>137084361</v>
      </c>
      <c r="K168" s="36">
        <f t="shared" si="34"/>
        <v>0.24949904168242679</v>
      </c>
      <c r="L168" s="31">
        <v>0</v>
      </c>
      <c r="M168" s="36">
        <f t="shared" si="35"/>
        <v>0</v>
      </c>
      <c r="N168" s="31">
        <f t="shared" si="36"/>
        <v>540999056</v>
      </c>
      <c r="O168" s="36">
        <f t="shared" si="37"/>
        <v>0.98464000589460043</v>
      </c>
      <c r="P168" s="31">
        <v>130636707</v>
      </c>
      <c r="Q168" s="31">
        <v>510213081</v>
      </c>
      <c r="R168" s="31">
        <v>523785953</v>
      </c>
      <c r="S168" s="31">
        <v>514831702</v>
      </c>
      <c r="T168" s="36">
        <f t="shared" si="38"/>
        <v>0.98290475155220514</v>
      </c>
      <c r="U168" s="36">
        <f t="shared" si="39"/>
        <v>4.9355607226076126E-2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1295240368</v>
      </c>
      <c r="E169" s="32">
        <f>SUM(E164:E168)</f>
        <v>1299407591</v>
      </c>
      <c r="F169" s="32">
        <f>SUM(F164:F168)</f>
        <v>532961184</v>
      </c>
      <c r="G169" s="37">
        <f t="shared" si="32"/>
        <v>0.41147666268536187</v>
      </c>
      <c r="H169" s="32">
        <f>SUM(H164:H168)</f>
        <v>373782606</v>
      </c>
      <c r="I169" s="37">
        <f t="shared" si="33"/>
        <v>0.28858165266819419</v>
      </c>
      <c r="J169" s="32">
        <f>SUM(J164:J168)</f>
        <v>391193738</v>
      </c>
      <c r="K169" s="37">
        <f t="shared" si="34"/>
        <v>0.30105545073731987</v>
      </c>
      <c r="L169" s="32">
        <f>SUM(L164:L168)</f>
        <v>0</v>
      </c>
      <c r="M169" s="37">
        <f t="shared" si="35"/>
        <v>0</v>
      </c>
      <c r="N169" s="32">
        <f t="shared" si="36"/>
        <v>1297937528</v>
      </c>
      <c r="O169" s="37">
        <f t="shared" si="37"/>
        <v>0.99886866676000508</v>
      </c>
      <c r="P169" s="32">
        <f>SUM(P164:P168)</f>
        <v>329359269</v>
      </c>
      <c r="Q169" s="32">
        <f>SUM(Q164:Q168)</f>
        <v>1228285088</v>
      </c>
      <c r="R169" s="32">
        <f>SUM(R164:R168)</f>
        <v>1302081364</v>
      </c>
      <c r="S169" s="32">
        <f>SUM(S164:S168)</f>
        <v>1267563572</v>
      </c>
      <c r="T169" s="37">
        <f t="shared" si="38"/>
        <v>0.97349029564945067</v>
      </c>
      <c r="U169" s="37">
        <f t="shared" si="39"/>
        <v>0.18774169977891231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38108326294</v>
      </c>
      <c r="E170" s="32">
        <f>SUM(E105,E107:E111,E113:E120,E122:E125,E127:E131,E133:E136,E138:E143,E145:E149,E151:E156,E158:E162,E164:E168)</f>
        <v>39024002025</v>
      </c>
      <c r="F170" s="32">
        <f>SUM(F105,F107:F111,F113:F120,F122:F125,F127:F131,F133:F136,F138:F143,F145:F149,F151:F156,F158:F162,F164:F168)</f>
        <v>12784472313</v>
      </c>
      <c r="G170" s="37">
        <f t="shared" si="32"/>
        <v>0.33547713993970035</v>
      </c>
      <c r="H170" s="32">
        <f>SUM(H105,H107:H111,H113:H120,H122:H125,H127:H131,H133:H136,H138:H143,H145:H149,H151:H156,H158:H162,H164:H168)</f>
        <v>10812364345</v>
      </c>
      <c r="I170" s="37">
        <f t="shared" si="33"/>
        <v>0.28372708529847879</v>
      </c>
      <c r="J170" s="32">
        <f>SUM(J105,J107:J111,J113:J120,J122:J125,J127:J131,J133:J136,J138:J143,J145:J149,J151:J156,J158:J162,J164:J168)</f>
        <v>11127971179</v>
      </c>
      <c r="K170" s="37">
        <f t="shared" si="34"/>
        <v>0.28515709823587732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34724807837</v>
      </c>
      <c r="O170" s="37">
        <f t="shared" si="37"/>
        <v>0.88983205296971335</v>
      </c>
      <c r="P170" s="32">
        <f>SUM(P105,P107:P111,P113:P120,P122:P125,P127:P131,P133:P136,P138:P143,P145:P149,P151:P156,P158:P162,P164:P168)</f>
        <v>9307526237</v>
      </c>
      <c r="Q170" s="32">
        <f>SUM(Q105,Q107:Q111,Q113:Q120,Q122:Q125,Q127:Q131,Q133:Q136,Q138:Q143,Q145:Q149,Q151:Q156,Q158:Q162,Q164:Q168)</f>
        <v>36370523120</v>
      </c>
      <c r="R170" s="32">
        <f>SUM(R105,R107:R111,R113:R120,R122:R125,R127:R131,R133:R136,R138:R143,R145:R149,R151:R156,R158:R162,R164:R168)</f>
        <v>36729394322</v>
      </c>
      <c r="S170" s="32">
        <f>SUM(S105,S107:S111,S113:S120,S122:S125,S127:S131,S133:S136,S138:S143,S145:S149,S151:S156,S158:S162,S164:S168)</f>
        <v>33733092120</v>
      </c>
      <c r="T170" s="37">
        <f t="shared" si="38"/>
        <v>0.91842222673938056</v>
      </c>
      <c r="U170" s="37">
        <f t="shared" si="39"/>
        <v>0.19558848351812608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570333345</v>
      </c>
      <c r="E173" s="31">
        <v>567600147</v>
      </c>
      <c r="F173" s="31">
        <v>213575757</v>
      </c>
      <c r="G173" s="36">
        <f t="shared" ref="G173:G205" si="40">IF(($D173     =0),0,($F173     /$D173     ))</f>
        <v>0.37447531145141094</v>
      </c>
      <c r="H173" s="31">
        <v>179513866</v>
      </c>
      <c r="I173" s="36">
        <f t="shared" ref="I173:I205" si="41">IF(($D173     =0),0,($H173     /$D173     ))</f>
        <v>0.31475253476543619</v>
      </c>
      <c r="J173" s="31">
        <v>147649806</v>
      </c>
      <c r="K173" s="36">
        <f t="shared" ref="K173:K205" si="42">IF(($E173     =0),0,($J173     /$E173     ))</f>
        <v>0.2601299643426625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540739429</v>
      </c>
      <c r="O173" s="36">
        <f t="shared" ref="O173:O205" si="45">IF(($E173     =0),0,($N173     /$E173     ))</f>
        <v>0.95267668949352824</v>
      </c>
      <c r="P173" s="31">
        <v>178106529</v>
      </c>
      <c r="Q173" s="31">
        <v>553204588</v>
      </c>
      <c r="R173" s="31">
        <v>543040724</v>
      </c>
      <c r="S173" s="31">
        <v>574803430</v>
      </c>
      <c r="T173" s="36">
        <f t="shared" ref="T173:T205" si="46">IF(($R173     =0),0,($S173     /$R173     ))</f>
        <v>1.0584904678346001</v>
      </c>
      <c r="U173" s="36">
        <f t="shared" ref="U173:U205" si="47">IF(($P173     =0),0,(($J173     /$P173     )-1))</f>
        <v>-0.17100284403386468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432043032</v>
      </c>
      <c r="E174" s="31">
        <v>444543032</v>
      </c>
      <c r="F174" s="31">
        <v>170905860</v>
      </c>
      <c r="G174" s="36">
        <f t="shared" si="40"/>
        <v>0.39557601290049277</v>
      </c>
      <c r="H174" s="31">
        <v>142300803</v>
      </c>
      <c r="I174" s="36">
        <f t="shared" si="41"/>
        <v>0.32936719831185707</v>
      </c>
      <c r="J174" s="31">
        <v>109817095</v>
      </c>
      <c r="K174" s="36">
        <f t="shared" si="42"/>
        <v>0.24703366624808551</v>
      </c>
      <c r="L174" s="31">
        <v>0</v>
      </c>
      <c r="M174" s="36">
        <f t="shared" si="43"/>
        <v>0</v>
      </c>
      <c r="N174" s="31">
        <f t="shared" si="44"/>
        <v>423023758</v>
      </c>
      <c r="O174" s="36">
        <f t="shared" si="45"/>
        <v>0.95159237137699637</v>
      </c>
      <c r="P174" s="31">
        <v>104671296</v>
      </c>
      <c r="Q174" s="31">
        <v>431766648</v>
      </c>
      <c r="R174" s="31">
        <v>423769648</v>
      </c>
      <c r="S174" s="31">
        <v>411763430</v>
      </c>
      <c r="T174" s="36">
        <f t="shared" si="46"/>
        <v>0.9716680558490588</v>
      </c>
      <c r="U174" s="36">
        <f t="shared" si="47"/>
        <v>4.9161510334218006E-2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902902096</v>
      </c>
      <c r="E175" s="31">
        <v>911310612</v>
      </c>
      <c r="F175" s="31">
        <v>321498519</v>
      </c>
      <c r="G175" s="36">
        <f t="shared" si="40"/>
        <v>0.35607240300392434</v>
      </c>
      <c r="H175" s="31">
        <v>282439256</v>
      </c>
      <c r="I175" s="36">
        <f t="shared" si="41"/>
        <v>0.312812714967936</v>
      </c>
      <c r="J175" s="31">
        <v>232314836</v>
      </c>
      <c r="K175" s="36">
        <f t="shared" si="42"/>
        <v>0.25492387879710104</v>
      </c>
      <c r="L175" s="31">
        <v>0</v>
      </c>
      <c r="M175" s="36">
        <f t="shared" si="43"/>
        <v>0</v>
      </c>
      <c r="N175" s="31">
        <f t="shared" si="44"/>
        <v>836252611</v>
      </c>
      <c r="O175" s="36">
        <f t="shared" si="45"/>
        <v>0.91763730169313551</v>
      </c>
      <c r="P175" s="31">
        <v>228077608</v>
      </c>
      <c r="Q175" s="31">
        <v>836257165</v>
      </c>
      <c r="R175" s="31">
        <v>867478169</v>
      </c>
      <c r="S175" s="31">
        <v>796598193</v>
      </c>
      <c r="T175" s="36">
        <f t="shared" si="46"/>
        <v>0.91829191957452017</v>
      </c>
      <c r="U175" s="36">
        <f t="shared" si="47"/>
        <v>1.8578009639595994E-2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493249776</v>
      </c>
      <c r="E176" s="31">
        <v>487022822</v>
      </c>
      <c r="F176" s="31">
        <v>155367610</v>
      </c>
      <c r="G176" s="36">
        <f t="shared" si="40"/>
        <v>0.31498769499694612</v>
      </c>
      <c r="H176" s="31">
        <v>136149336</v>
      </c>
      <c r="I176" s="36">
        <f t="shared" si="41"/>
        <v>0.27602513498151088</v>
      </c>
      <c r="J176" s="31">
        <v>124914943</v>
      </c>
      <c r="K176" s="36">
        <f t="shared" si="42"/>
        <v>0.25648683666820032</v>
      </c>
      <c r="L176" s="31">
        <v>0</v>
      </c>
      <c r="M176" s="36">
        <f t="shared" si="43"/>
        <v>0</v>
      </c>
      <c r="N176" s="31">
        <f t="shared" si="44"/>
        <v>416431889</v>
      </c>
      <c r="O176" s="36">
        <f t="shared" si="45"/>
        <v>0.855056211308307</v>
      </c>
      <c r="P176" s="31">
        <v>118918107</v>
      </c>
      <c r="Q176" s="31">
        <v>481217779</v>
      </c>
      <c r="R176" s="31">
        <v>481675144</v>
      </c>
      <c r="S176" s="31">
        <v>407678438</v>
      </c>
      <c r="T176" s="36">
        <f t="shared" si="46"/>
        <v>0.84637632453793377</v>
      </c>
      <c r="U176" s="36">
        <f t="shared" si="47"/>
        <v>5.0428283390014039E-2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436498801</v>
      </c>
      <c r="E177" s="31">
        <v>434599445</v>
      </c>
      <c r="F177" s="31">
        <v>139913676</v>
      </c>
      <c r="G177" s="36">
        <f t="shared" si="40"/>
        <v>0.32053622067108495</v>
      </c>
      <c r="H177" s="31">
        <v>117176031</v>
      </c>
      <c r="I177" s="36">
        <f t="shared" si="41"/>
        <v>0.2684452528427449</v>
      </c>
      <c r="J177" s="31">
        <v>103431065</v>
      </c>
      <c r="K177" s="36">
        <f t="shared" si="42"/>
        <v>0.23799170981453968</v>
      </c>
      <c r="L177" s="31">
        <v>0</v>
      </c>
      <c r="M177" s="36">
        <f t="shared" si="43"/>
        <v>0</v>
      </c>
      <c r="N177" s="31">
        <f t="shared" si="44"/>
        <v>360520772</v>
      </c>
      <c r="O177" s="36">
        <f t="shared" si="45"/>
        <v>0.82954724435968852</v>
      </c>
      <c r="P177" s="31">
        <v>157480983</v>
      </c>
      <c r="Q177" s="31">
        <v>381509266</v>
      </c>
      <c r="R177" s="31">
        <v>403398290</v>
      </c>
      <c r="S177" s="31">
        <v>341788132</v>
      </c>
      <c r="T177" s="36">
        <f t="shared" si="46"/>
        <v>0.84727213890767861</v>
      </c>
      <c r="U177" s="36">
        <f t="shared" si="47"/>
        <v>-0.34321552336258909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1461767016</v>
      </c>
      <c r="E178" s="31">
        <v>1471767016</v>
      </c>
      <c r="F178" s="31">
        <v>604586699</v>
      </c>
      <c r="G178" s="36">
        <f t="shared" si="40"/>
        <v>0.41359990503438748</v>
      </c>
      <c r="H178" s="31">
        <v>485412507</v>
      </c>
      <c r="I178" s="36">
        <f t="shared" si="41"/>
        <v>0.33207241761979939</v>
      </c>
      <c r="J178" s="31">
        <v>364684727</v>
      </c>
      <c r="K178" s="36">
        <f t="shared" si="42"/>
        <v>0.24778699551994851</v>
      </c>
      <c r="L178" s="31">
        <v>0</v>
      </c>
      <c r="M178" s="36">
        <f t="shared" si="43"/>
        <v>0</v>
      </c>
      <c r="N178" s="31">
        <f t="shared" si="44"/>
        <v>1454683933</v>
      </c>
      <c r="O178" s="36">
        <f t="shared" si="45"/>
        <v>0.9883928075474685</v>
      </c>
      <c r="P178" s="31">
        <v>312159840</v>
      </c>
      <c r="Q178" s="31">
        <v>1373388996</v>
      </c>
      <c r="R178" s="31">
        <v>1376668986</v>
      </c>
      <c r="S178" s="31">
        <v>1272681611</v>
      </c>
      <c r="T178" s="36">
        <f t="shared" si="46"/>
        <v>0.92446450377142442</v>
      </c>
      <c r="U178" s="36">
        <f t="shared" si="47"/>
        <v>0.16826279447093517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4296794066</v>
      </c>
      <c r="E179" s="32">
        <f>SUM(E173:E178)</f>
        <v>4316843074</v>
      </c>
      <c r="F179" s="32">
        <f>SUM(F173:F178)</f>
        <v>1605848121</v>
      </c>
      <c r="G179" s="37">
        <f t="shared" si="40"/>
        <v>0.37373169305619686</v>
      </c>
      <c r="H179" s="32">
        <f>SUM(H173:H178)</f>
        <v>1342991799</v>
      </c>
      <c r="I179" s="37">
        <f t="shared" si="41"/>
        <v>0.31255670585354045</v>
      </c>
      <c r="J179" s="32">
        <f>SUM(J173:J178)</f>
        <v>1082812472</v>
      </c>
      <c r="K179" s="37">
        <f t="shared" si="42"/>
        <v>0.25083433737068017</v>
      </c>
      <c r="L179" s="32">
        <f>SUM(L173:L178)</f>
        <v>0</v>
      </c>
      <c r="M179" s="37">
        <f t="shared" si="43"/>
        <v>0</v>
      </c>
      <c r="N179" s="32">
        <f t="shared" si="44"/>
        <v>4031652392</v>
      </c>
      <c r="O179" s="37">
        <f t="shared" si="45"/>
        <v>0.93393536037534453</v>
      </c>
      <c r="P179" s="32">
        <f>SUM(P173:P178)</f>
        <v>1099414363</v>
      </c>
      <c r="Q179" s="32">
        <f>SUM(Q173:Q178)</f>
        <v>4057344442</v>
      </c>
      <c r="R179" s="32">
        <f>SUM(R173:R178)</f>
        <v>4096030961</v>
      </c>
      <c r="S179" s="32">
        <f>SUM(S173:S178)</f>
        <v>3805313234</v>
      </c>
      <c r="T179" s="37">
        <f t="shared" si="46"/>
        <v>0.92902452892372067</v>
      </c>
      <c r="U179" s="37">
        <f t="shared" si="47"/>
        <v>-1.5100667736137274E-2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402277168</v>
      </c>
      <c r="E180" s="31">
        <v>437550968</v>
      </c>
      <c r="F180" s="31">
        <v>100790489</v>
      </c>
      <c r="G180" s="36">
        <f t="shared" si="40"/>
        <v>0.25054986217860614</v>
      </c>
      <c r="H180" s="31">
        <v>81568789</v>
      </c>
      <c r="I180" s="36">
        <f t="shared" si="41"/>
        <v>0.20276763258908098</v>
      </c>
      <c r="J180" s="31">
        <v>60665904</v>
      </c>
      <c r="K180" s="36">
        <f t="shared" si="42"/>
        <v>0.13864877108442369</v>
      </c>
      <c r="L180" s="31">
        <v>0</v>
      </c>
      <c r="M180" s="36">
        <f t="shared" si="43"/>
        <v>0</v>
      </c>
      <c r="N180" s="31">
        <f t="shared" si="44"/>
        <v>243025182</v>
      </c>
      <c r="O180" s="36">
        <f t="shared" si="45"/>
        <v>0.55542142464189448</v>
      </c>
      <c r="P180" s="31">
        <v>54812666</v>
      </c>
      <c r="Q180" s="31">
        <v>251494355</v>
      </c>
      <c r="R180" s="31">
        <v>259922652</v>
      </c>
      <c r="S180" s="31">
        <v>236390720</v>
      </c>
      <c r="T180" s="36">
        <f t="shared" si="46"/>
        <v>0.90946563595388374</v>
      </c>
      <c r="U180" s="36">
        <f t="shared" si="47"/>
        <v>0.10678623075914606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246642394</v>
      </c>
      <c r="E181" s="31">
        <v>325607751</v>
      </c>
      <c r="F181" s="31">
        <v>58342201</v>
      </c>
      <c r="G181" s="36">
        <f t="shared" si="40"/>
        <v>0.23654571322398046</v>
      </c>
      <c r="H181" s="31">
        <v>59090572</v>
      </c>
      <c r="I181" s="36">
        <f t="shared" si="41"/>
        <v>0.23957994828739781</v>
      </c>
      <c r="J181" s="31">
        <v>55906416</v>
      </c>
      <c r="K181" s="36">
        <f t="shared" si="42"/>
        <v>0.17169866450752888</v>
      </c>
      <c r="L181" s="31">
        <v>0</v>
      </c>
      <c r="M181" s="36">
        <f t="shared" si="43"/>
        <v>0</v>
      </c>
      <c r="N181" s="31">
        <f t="shared" si="44"/>
        <v>173339189</v>
      </c>
      <c r="O181" s="36">
        <f t="shared" si="45"/>
        <v>0.53235584370348732</v>
      </c>
      <c r="P181" s="31">
        <v>50706712</v>
      </c>
      <c r="Q181" s="31">
        <v>224414687</v>
      </c>
      <c r="R181" s="31">
        <v>225673000</v>
      </c>
      <c r="S181" s="31">
        <v>155754356</v>
      </c>
      <c r="T181" s="36">
        <f t="shared" si="46"/>
        <v>0.69017718557381702</v>
      </c>
      <c r="U181" s="36">
        <f t="shared" si="47"/>
        <v>0.10254468875836409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197304288</v>
      </c>
      <c r="E182" s="31">
        <v>217380033</v>
      </c>
      <c r="F182" s="31">
        <v>41905270</v>
      </c>
      <c r="G182" s="36">
        <f t="shared" si="40"/>
        <v>0.21238904853400856</v>
      </c>
      <c r="H182" s="31">
        <v>43979923</v>
      </c>
      <c r="I182" s="36">
        <f t="shared" si="41"/>
        <v>0.22290404048390475</v>
      </c>
      <c r="J182" s="31">
        <v>43876531</v>
      </c>
      <c r="K182" s="36">
        <f t="shared" si="42"/>
        <v>0.20184250777071139</v>
      </c>
      <c r="L182" s="31">
        <v>0</v>
      </c>
      <c r="M182" s="36">
        <f t="shared" si="43"/>
        <v>0</v>
      </c>
      <c r="N182" s="31">
        <f t="shared" si="44"/>
        <v>129761724</v>
      </c>
      <c r="O182" s="36">
        <f t="shared" si="45"/>
        <v>0.59693488039906595</v>
      </c>
      <c r="P182" s="31">
        <v>50108361</v>
      </c>
      <c r="Q182" s="31">
        <v>189145620</v>
      </c>
      <c r="R182" s="31">
        <v>194341184</v>
      </c>
      <c r="S182" s="31">
        <v>138316015</v>
      </c>
      <c r="T182" s="36">
        <f t="shared" si="46"/>
        <v>0.71171746591808349</v>
      </c>
      <c r="U182" s="36">
        <f t="shared" si="47"/>
        <v>-0.12436706920028773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613101506</v>
      </c>
      <c r="E183" s="31">
        <v>626799486</v>
      </c>
      <c r="F183" s="31">
        <v>226079968</v>
      </c>
      <c r="G183" s="36">
        <f t="shared" si="40"/>
        <v>0.36874802261536116</v>
      </c>
      <c r="H183" s="31">
        <v>11215546</v>
      </c>
      <c r="I183" s="36">
        <f t="shared" si="41"/>
        <v>1.8293130729970838E-2</v>
      </c>
      <c r="J183" s="31">
        <v>146122981</v>
      </c>
      <c r="K183" s="36">
        <f t="shared" si="42"/>
        <v>0.23312555971049409</v>
      </c>
      <c r="L183" s="31">
        <v>0</v>
      </c>
      <c r="M183" s="36">
        <f t="shared" si="43"/>
        <v>0</v>
      </c>
      <c r="N183" s="31">
        <f t="shared" si="44"/>
        <v>383418495</v>
      </c>
      <c r="O183" s="36">
        <f t="shared" si="45"/>
        <v>0.61170837494911412</v>
      </c>
      <c r="P183" s="31">
        <v>166457999</v>
      </c>
      <c r="Q183" s="31">
        <v>584321400</v>
      </c>
      <c r="R183" s="31">
        <v>590705775</v>
      </c>
      <c r="S183" s="31">
        <v>554543944</v>
      </c>
      <c r="T183" s="36">
        <f t="shared" si="46"/>
        <v>0.93878199176231181</v>
      </c>
      <c r="U183" s="36">
        <f t="shared" si="47"/>
        <v>-0.12216305688019236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676718869</v>
      </c>
      <c r="E184" s="31">
        <v>993044524</v>
      </c>
      <c r="F184" s="31">
        <v>256058214</v>
      </c>
      <c r="G184" s="36">
        <f t="shared" si="40"/>
        <v>0.37838196292410459</v>
      </c>
      <c r="H184" s="31">
        <v>211950713</v>
      </c>
      <c r="I184" s="36">
        <f t="shared" si="41"/>
        <v>0.31320349218753646</v>
      </c>
      <c r="J184" s="31">
        <v>170523881</v>
      </c>
      <c r="K184" s="36">
        <f t="shared" si="42"/>
        <v>0.17171826325885867</v>
      </c>
      <c r="L184" s="31">
        <v>0</v>
      </c>
      <c r="M184" s="36">
        <f t="shared" si="43"/>
        <v>0</v>
      </c>
      <c r="N184" s="31">
        <f t="shared" si="44"/>
        <v>638532808</v>
      </c>
      <c r="O184" s="36">
        <f t="shared" si="45"/>
        <v>0.64300521534319444</v>
      </c>
      <c r="P184" s="31">
        <v>151076092</v>
      </c>
      <c r="Q184" s="31">
        <v>585924134</v>
      </c>
      <c r="R184" s="31">
        <v>619051632</v>
      </c>
      <c r="S184" s="31">
        <v>565067464</v>
      </c>
      <c r="T184" s="36">
        <f t="shared" si="46"/>
        <v>0.9127953708391161</v>
      </c>
      <c r="U184" s="36">
        <f t="shared" si="47"/>
        <v>0.12872843573422599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2136044225</v>
      </c>
      <c r="E185" s="32">
        <f>SUM(E180:E184)</f>
        <v>2600382762</v>
      </c>
      <c r="F185" s="32">
        <f>SUM(F180:F184)</f>
        <v>683176142</v>
      </c>
      <c r="G185" s="37">
        <f t="shared" si="40"/>
        <v>0.31983239579227346</v>
      </c>
      <c r="H185" s="32">
        <f>SUM(H180:H184)</f>
        <v>407805543</v>
      </c>
      <c r="I185" s="37">
        <f t="shared" si="41"/>
        <v>0.1909162451915058</v>
      </c>
      <c r="J185" s="32">
        <f>SUM(J180:J184)</f>
        <v>477095713</v>
      </c>
      <c r="K185" s="37">
        <f t="shared" si="42"/>
        <v>0.18347134120865241</v>
      </c>
      <c r="L185" s="32">
        <f>SUM(L180:L184)</f>
        <v>0</v>
      </c>
      <c r="M185" s="37">
        <f t="shared" si="43"/>
        <v>0</v>
      </c>
      <c r="N185" s="32">
        <f t="shared" si="44"/>
        <v>1568077398</v>
      </c>
      <c r="O185" s="37">
        <f t="shared" si="45"/>
        <v>0.60301791755993805</v>
      </c>
      <c r="P185" s="32">
        <f>SUM(P180:P184)</f>
        <v>473161830</v>
      </c>
      <c r="Q185" s="32">
        <f>SUM(Q180:Q184)</f>
        <v>1835300196</v>
      </c>
      <c r="R185" s="32">
        <f>SUM(R180:R184)</f>
        <v>1889694243</v>
      </c>
      <c r="S185" s="32">
        <f>SUM(S180:S184)</f>
        <v>1650072499</v>
      </c>
      <c r="T185" s="37">
        <f t="shared" si="46"/>
        <v>0.87319549451577605</v>
      </c>
      <c r="U185" s="37">
        <f t="shared" si="47"/>
        <v>8.314032854256137E-3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337083655</v>
      </c>
      <c r="E186" s="31">
        <v>343290642</v>
      </c>
      <c r="F186" s="31">
        <v>170480530</v>
      </c>
      <c r="G186" s="36">
        <f t="shared" si="40"/>
        <v>0.5057513987143637</v>
      </c>
      <c r="H186" s="31">
        <v>86707664</v>
      </c>
      <c r="I186" s="36">
        <f t="shared" si="41"/>
        <v>0.25722891844162543</v>
      </c>
      <c r="J186" s="31">
        <v>71468774</v>
      </c>
      <c r="K186" s="36">
        <f t="shared" si="42"/>
        <v>0.20818736445486913</v>
      </c>
      <c r="L186" s="31">
        <v>0</v>
      </c>
      <c r="M186" s="36">
        <f t="shared" si="43"/>
        <v>0</v>
      </c>
      <c r="N186" s="31">
        <f t="shared" si="44"/>
        <v>328656968</v>
      </c>
      <c r="O186" s="36">
        <f t="shared" si="45"/>
        <v>0.95737234806418059</v>
      </c>
      <c r="P186" s="31">
        <v>70456105</v>
      </c>
      <c r="Q186" s="31">
        <v>293731126</v>
      </c>
      <c r="R186" s="31">
        <v>332000416</v>
      </c>
      <c r="S186" s="31">
        <v>267880039</v>
      </c>
      <c r="T186" s="36">
        <f t="shared" si="46"/>
        <v>0.80686657633585612</v>
      </c>
      <c r="U186" s="36">
        <f t="shared" si="47"/>
        <v>1.4373048297234181E-2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247348598</v>
      </c>
      <c r="E187" s="31">
        <v>248114958</v>
      </c>
      <c r="F187" s="31">
        <v>107370390</v>
      </c>
      <c r="G187" s="36">
        <f t="shared" si="40"/>
        <v>0.43408529851460892</v>
      </c>
      <c r="H187" s="31">
        <v>68014714</v>
      </c>
      <c r="I187" s="36">
        <f t="shared" si="41"/>
        <v>0.27497513448610694</v>
      </c>
      <c r="J187" s="31">
        <v>54022852</v>
      </c>
      <c r="K187" s="36">
        <f t="shared" si="42"/>
        <v>0.21773315254939204</v>
      </c>
      <c r="L187" s="31">
        <v>0</v>
      </c>
      <c r="M187" s="36">
        <f t="shared" si="43"/>
        <v>0</v>
      </c>
      <c r="N187" s="31">
        <f t="shared" si="44"/>
        <v>229407956</v>
      </c>
      <c r="O187" s="36">
        <f t="shared" si="45"/>
        <v>0.92460348964531192</v>
      </c>
      <c r="P187" s="31">
        <v>51485226</v>
      </c>
      <c r="Q187" s="31">
        <v>242027966</v>
      </c>
      <c r="R187" s="31">
        <v>245787966</v>
      </c>
      <c r="S187" s="31">
        <v>227003595</v>
      </c>
      <c r="T187" s="36">
        <f t="shared" si="46"/>
        <v>0.923574895444637</v>
      </c>
      <c r="U187" s="36">
        <f t="shared" si="47"/>
        <v>4.9288430820911611E-2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2274859605</v>
      </c>
      <c r="E188" s="31">
        <v>2391998530</v>
      </c>
      <c r="F188" s="31">
        <v>851222038</v>
      </c>
      <c r="G188" s="36">
        <f t="shared" si="40"/>
        <v>0.37418662502471223</v>
      </c>
      <c r="H188" s="31">
        <v>727833754</v>
      </c>
      <c r="I188" s="36">
        <f t="shared" si="41"/>
        <v>0.31994666941215477</v>
      </c>
      <c r="J188" s="31">
        <v>597327707</v>
      </c>
      <c r="K188" s="36">
        <f t="shared" si="42"/>
        <v>0.24971909451800542</v>
      </c>
      <c r="L188" s="31">
        <v>0</v>
      </c>
      <c r="M188" s="36">
        <f t="shared" si="43"/>
        <v>0</v>
      </c>
      <c r="N188" s="31">
        <f t="shared" si="44"/>
        <v>2176383499</v>
      </c>
      <c r="O188" s="36">
        <f t="shared" si="45"/>
        <v>0.90985988147743557</v>
      </c>
      <c r="P188" s="31">
        <v>571283358</v>
      </c>
      <c r="Q188" s="31">
        <v>2162879101</v>
      </c>
      <c r="R188" s="31">
        <v>2169818414</v>
      </c>
      <c r="S188" s="31">
        <v>2062239834</v>
      </c>
      <c r="T188" s="36">
        <f t="shared" si="46"/>
        <v>0.95042046868720143</v>
      </c>
      <c r="U188" s="36">
        <f t="shared" si="47"/>
        <v>4.5589196036058821E-2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773511494</v>
      </c>
      <c r="E189" s="31">
        <v>780435494</v>
      </c>
      <c r="F189" s="31">
        <v>170631873</v>
      </c>
      <c r="G189" s="36">
        <f t="shared" si="40"/>
        <v>0.2205938429145049</v>
      </c>
      <c r="H189" s="31">
        <v>130215231</v>
      </c>
      <c r="I189" s="36">
        <f t="shared" si="41"/>
        <v>0.16834298133907238</v>
      </c>
      <c r="J189" s="31">
        <v>112652630</v>
      </c>
      <c r="K189" s="36">
        <f t="shared" si="42"/>
        <v>0.14434585672496336</v>
      </c>
      <c r="L189" s="31">
        <v>0</v>
      </c>
      <c r="M189" s="36">
        <f t="shared" si="43"/>
        <v>0</v>
      </c>
      <c r="N189" s="31">
        <f t="shared" si="44"/>
        <v>413499734</v>
      </c>
      <c r="O189" s="36">
        <f t="shared" si="45"/>
        <v>0.52983204528624372</v>
      </c>
      <c r="P189" s="31">
        <v>141563094</v>
      </c>
      <c r="Q189" s="31">
        <v>696026549</v>
      </c>
      <c r="R189" s="31">
        <v>696687917</v>
      </c>
      <c r="S189" s="31">
        <v>430293992</v>
      </c>
      <c r="T189" s="36">
        <f t="shared" si="46"/>
        <v>0.61762803904061392</v>
      </c>
      <c r="U189" s="36">
        <f t="shared" si="47"/>
        <v>-0.20422317133023382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474287000</v>
      </c>
      <c r="E190" s="31">
        <v>473107000</v>
      </c>
      <c r="F190" s="31">
        <v>185759082</v>
      </c>
      <c r="G190" s="36">
        <f t="shared" si="40"/>
        <v>0.39165965333226505</v>
      </c>
      <c r="H190" s="31">
        <v>148344226</v>
      </c>
      <c r="I190" s="36">
        <f t="shared" si="41"/>
        <v>0.3127731226029809</v>
      </c>
      <c r="J190" s="31">
        <v>116913809</v>
      </c>
      <c r="K190" s="36">
        <f t="shared" si="42"/>
        <v>0.24711916965929484</v>
      </c>
      <c r="L190" s="31">
        <v>0</v>
      </c>
      <c r="M190" s="36">
        <f t="shared" si="43"/>
        <v>0</v>
      </c>
      <c r="N190" s="31">
        <f t="shared" si="44"/>
        <v>451017117</v>
      </c>
      <c r="O190" s="36">
        <f t="shared" si="45"/>
        <v>0.95330890686462044</v>
      </c>
      <c r="P190" s="31">
        <v>122777992</v>
      </c>
      <c r="Q190" s="31">
        <v>500197000</v>
      </c>
      <c r="R190" s="31">
        <v>437280000</v>
      </c>
      <c r="S190" s="31">
        <v>447776198</v>
      </c>
      <c r="T190" s="36">
        <f t="shared" si="46"/>
        <v>1.0240033799853641</v>
      </c>
      <c r="U190" s="36">
        <f t="shared" si="47"/>
        <v>-4.7762493134763107E-2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4107090352</v>
      </c>
      <c r="E191" s="32">
        <f>SUM(E186:E190)</f>
        <v>4236946624</v>
      </c>
      <c r="F191" s="32">
        <f>SUM(F186:F190)</f>
        <v>1485463913</v>
      </c>
      <c r="G191" s="37">
        <f t="shared" si="40"/>
        <v>0.36168279382425428</v>
      </c>
      <c r="H191" s="32">
        <f>SUM(H186:H190)</f>
        <v>1161115589</v>
      </c>
      <c r="I191" s="37">
        <f t="shared" si="41"/>
        <v>0.28271001840380255</v>
      </c>
      <c r="J191" s="32">
        <f>SUM(J186:J190)</f>
        <v>952385772</v>
      </c>
      <c r="K191" s="37">
        <f t="shared" si="42"/>
        <v>0.22478115881971517</v>
      </c>
      <c r="L191" s="32">
        <f>SUM(L186:L190)</f>
        <v>0</v>
      </c>
      <c r="M191" s="37">
        <f t="shared" si="43"/>
        <v>0</v>
      </c>
      <c r="N191" s="32">
        <f t="shared" si="44"/>
        <v>3598965274</v>
      </c>
      <c r="O191" s="37">
        <f t="shared" si="45"/>
        <v>0.84942426548727745</v>
      </c>
      <c r="P191" s="32">
        <f>SUM(P186:P190)</f>
        <v>957565775</v>
      </c>
      <c r="Q191" s="32">
        <f>SUM(Q186:Q190)</f>
        <v>3894861742</v>
      </c>
      <c r="R191" s="32">
        <f>SUM(R186:R190)</f>
        <v>3881574713</v>
      </c>
      <c r="S191" s="32">
        <f>SUM(S186:S190)</f>
        <v>3435193658</v>
      </c>
      <c r="T191" s="37">
        <f t="shared" si="46"/>
        <v>0.88500000953092561</v>
      </c>
      <c r="U191" s="37">
        <f t="shared" si="47"/>
        <v>-5.4095531975335565E-3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190334063</v>
      </c>
      <c r="E192" s="31">
        <v>197227808</v>
      </c>
      <c r="F192" s="31">
        <v>42569919</v>
      </c>
      <c r="G192" s="36">
        <f t="shared" si="40"/>
        <v>0.22365896219007314</v>
      </c>
      <c r="H192" s="31">
        <v>58411481</v>
      </c>
      <c r="I192" s="36">
        <f t="shared" si="41"/>
        <v>0.30688926658387994</v>
      </c>
      <c r="J192" s="31">
        <v>58831013</v>
      </c>
      <c r="K192" s="36">
        <f t="shared" si="42"/>
        <v>0.29828964584953455</v>
      </c>
      <c r="L192" s="31">
        <v>0</v>
      </c>
      <c r="M192" s="36">
        <f t="shared" si="43"/>
        <v>0</v>
      </c>
      <c r="N192" s="31">
        <f t="shared" si="44"/>
        <v>159812413</v>
      </c>
      <c r="O192" s="36">
        <f t="shared" si="45"/>
        <v>0.8102935109434467</v>
      </c>
      <c r="P192" s="31">
        <v>59005717</v>
      </c>
      <c r="Q192" s="31">
        <v>147817776</v>
      </c>
      <c r="R192" s="31">
        <v>147817776</v>
      </c>
      <c r="S192" s="31">
        <v>163345723</v>
      </c>
      <c r="T192" s="36">
        <f t="shared" si="46"/>
        <v>1.1050479003283069</v>
      </c>
      <c r="U192" s="36">
        <f t="shared" si="47"/>
        <v>-2.9607978494694542E-3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424404178</v>
      </c>
      <c r="E193" s="31">
        <v>426404178</v>
      </c>
      <c r="F193" s="31">
        <v>147949135</v>
      </c>
      <c r="G193" s="36">
        <f t="shared" si="40"/>
        <v>0.34860433207139635</v>
      </c>
      <c r="H193" s="31">
        <v>121262136</v>
      </c>
      <c r="I193" s="36">
        <f t="shared" si="41"/>
        <v>0.28572323809686906</v>
      </c>
      <c r="J193" s="31">
        <v>109354266</v>
      </c>
      <c r="K193" s="36">
        <f t="shared" si="42"/>
        <v>0.25645683518607548</v>
      </c>
      <c r="L193" s="31">
        <v>0</v>
      </c>
      <c r="M193" s="36">
        <f t="shared" si="43"/>
        <v>0</v>
      </c>
      <c r="N193" s="31">
        <f t="shared" si="44"/>
        <v>378565537</v>
      </c>
      <c r="O193" s="36">
        <f t="shared" si="45"/>
        <v>0.88780916447774583</v>
      </c>
      <c r="P193" s="31">
        <v>99058012</v>
      </c>
      <c r="Q193" s="31">
        <v>399589249</v>
      </c>
      <c r="R193" s="31">
        <v>403819796</v>
      </c>
      <c r="S193" s="31">
        <v>347156716</v>
      </c>
      <c r="T193" s="36">
        <f t="shared" si="46"/>
        <v>0.85968226282794713</v>
      </c>
      <c r="U193" s="36">
        <f t="shared" si="47"/>
        <v>0.10394165794484156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343476576</v>
      </c>
      <c r="E194" s="31">
        <v>405820540</v>
      </c>
      <c r="F194" s="31">
        <v>117270546</v>
      </c>
      <c r="G194" s="36">
        <f t="shared" si="40"/>
        <v>0.34142225174621516</v>
      </c>
      <c r="H194" s="31">
        <v>108874364</v>
      </c>
      <c r="I194" s="36">
        <f t="shared" si="41"/>
        <v>0.31697755133089484</v>
      </c>
      <c r="J194" s="31">
        <v>106989268</v>
      </c>
      <c r="K194" s="36">
        <f t="shared" si="42"/>
        <v>0.26363689723541345</v>
      </c>
      <c r="L194" s="31">
        <v>0</v>
      </c>
      <c r="M194" s="36">
        <f t="shared" si="43"/>
        <v>0</v>
      </c>
      <c r="N194" s="31">
        <f t="shared" si="44"/>
        <v>333134178</v>
      </c>
      <c r="O194" s="36">
        <f t="shared" si="45"/>
        <v>0.82089038174361506</v>
      </c>
      <c r="P194" s="31">
        <v>124235962</v>
      </c>
      <c r="Q194" s="31">
        <v>317875777</v>
      </c>
      <c r="R194" s="31">
        <v>353140540</v>
      </c>
      <c r="S194" s="31">
        <v>306176572</v>
      </c>
      <c r="T194" s="36">
        <f t="shared" si="46"/>
        <v>0.86701054486692464</v>
      </c>
      <c r="U194" s="36">
        <f t="shared" si="47"/>
        <v>-0.13882207472261532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168031961</v>
      </c>
      <c r="E195" s="31">
        <v>794823211</v>
      </c>
      <c r="F195" s="31">
        <v>264809018</v>
      </c>
      <c r="G195" s="36">
        <f t="shared" si="40"/>
        <v>1.5759443407317015</v>
      </c>
      <c r="H195" s="31">
        <v>280664245</v>
      </c>
      <c r="I195" s="36">
        <f t="shared" si="41"/>
        <v>1.6703027407982223</v>
      </c>
      <c r="J195" s="31">
        <v>196318425</v>
      </c>
      <c r="K195" s="36">
        <f t="shared" si="42"/>
        <v>0.24699634117756031</v>
      </c>
      <c r="L195" s="31">
        <v>0</v>
      </c>
      <c r="M195" s="36">
        <f t="shared" si="43"/>
        <v>0</v>
      </c>
      <c r="N195" s="31">
        <f t="shared" si="44"/>
        <v>741791688</v>
      </c>
      <c r="O195" s="36">
        <f t="shared" si="45"/>
        <v>0.93327884457063248</v>
      </c>
      <c r="P195" s="31">
        <v>169056216</v>
      </c>
      <c r="Q195" s="31">
        <v>134853005</v>
      </c>
      <c r="R195" s="31">
        <v>165769587</v>
      </c>
      <c r="S195" s="31">
        <v>639600791</v>
      </c>
      <c r="T195" s="36">
        <f t="shared" si="46"/>
        <v>3.8583723502912508</v>
      </c>
      <c r="U195" s="36">
        <f t="shared" si="47"/>
        <v>0.16126120437949476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253856088</v>
      </c>
      <c r="E196" s="31">
        <v>254219598</v>
      </c>
      <c r="F196" s="31">
        <v>63266045</v>
      </c>
      <c r="G196" s="36">
        <f t="shared" si="40"/>
        <v>0.24922012112626585</v>
      </c>
      <c r="H196" s="31">
        <v>71260365</v>
      </c>
      <c r="I196" s="36">
        <f t="shared" si="41"/>
        <v>0.28071166447660689</v>
      </c>
      <c r="J196" s="31">
        <v>72155149</v>
      </c>
      <c r="K196" s="36">
        <f t="shared" si="42"/>
        <v>0.28383000196546609</v>
      </c>
      <c r="L196" s="31">
        <v>0</v>
      </c>
      <c r="M196" s="36">
        <f t="shared" si="43"/>
        <v>0</v>
      </c>
      <c r="N196" s="31">
        <f t="shared" si="44"/>
        <v>206681559</v>
      </c>
      <c r="O196" s="36">
        <f t="shared" si="45"/>
        <v>0.81300403519637376</v>
      </c>
      <c r="P196" s="31">
        <v>45529137</v>
      </c>
      <c r="Q196" s="31">
        <v>247047137</v>
      </c>
      <c r="R196" s="31">
        <v>247047137</v>
      </c>
      <c r="S196" s="31">
        <v>139464666</v>
      </c>
      <c r="T196" s="36">
        <f t="shared" si="46"/>
        <v>0.56452654215539444</v>
      </c>
      <c r="U196" s="36">
        <f t="shared" si="47"/>
        <v>0.58481257837151635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163634702</v>
      </c>
      <c r="E197" s="31">
        <v>192834702</v>
      </c>
      <c r="F197" s="31">
        <v>66326443</v>
      </c>
      <c r="G197" s="36">
        <f t="shared" si="40"/>
        <v>0.40533237870289884</v>
      </c>
      <c r="H197" s="31">
        <v>78245479</v>
      </c>
      <c r="I197" s="36">
        <f t="shared" si="41"/>
        <v>0.4781716716787861</v>
      </c>
      <c r="J197" s="31">
        <v>40231356</v>
      </c>
      <c r="K197" s="36">
        <f t="shared" si="42"/>
        <v>0.20863130745004599</v>
      </c>
      <c r="L197" s="31">
        <v>0</v>
      </c>
      <c r="M197" s="36">
        <f t="shared" si="43"/>
        <v>0</v>
      </c>
      <c r="N197" s="31">
        <f t="shared" si="44"/>
        <v>184803278</v>
      </c>
      <c r="O197" s="36">
        <f t="shared" si="45"/>
        <v>0.9583507329505454</v>
      </c>
      <c r="P197" s="31">
        <v>1305875</v>
      </c>
      <c r="Q197" s="31">
        <v>159186310</v>
      </c>
      <c r="R197" s="31">
        <v>159186310</v>
      </c>
      <c r="S197" s="31">
        <v>120122360</v>
      </c>
      <c r="T197" s="36">
        <f t="shared" si="46"/>
        <v>0.75460232729812005</v>
      </c>
      <c r="U197" s="36">
        <f t="shared" si="47"/>
        <v>29.807968603426822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1543737568</v>
      </c>
      <c r="E198" s="32">
        <f>SUM(E192:E197)</f>
        <v>2271330037</v>
      </c>
      <c r="F198" s="32">
        <f>SUM(F192:F197)</f>
        <v>702191106</v>
      </c>
      <c r="G198" s="37">
        <f t="shared" si="40"/>
        <v>0.45486429854118832</v>
      </c>
      <c r="H198" s="32">
        <f>SUM(H192:H197)</f>
        <v>718718070</v>
      </c>
      <c r="I198" s="37">
        <f t="shared" si="41"/>
        <v>0.46557011042436458</v>
      </c>
      <c r="J198" s="32">
        <f>SUM(J192:J197)</f>
        <v>583879477</v>
      </c>
      <c r="K198" s="37">
        <f t="shared" si="42"/>
        <v>0.25706500926267634</v>
      </c>
      <c r="L198" s="32">
        <f>SUM(L192:L197)</f>
        <v>0</v>
      </c>
      <c r="M198" s="37">
        <f t="shared" si="43"/>
        <v>0</v>
      </c>
      <c r="N198" s="32">
        <f t="shared" si="44"/>
        <v>2004788653</v>
      </c>
      <c r="O198" s="37">
        <f t="shared" si="45"/>
        <v>0.88264964595279549</v>
      </c>
      <c r="P198" s="32">
        <f>SUM(P192:P197)</f>
        <v>498190919</v>
      </c>
      <c r="Q198" s="32">
        <f>SUM(Q192:Q197)</f>
        <v>1406369254</v>
      </c>
      <c r="R198" s="32">
        <f>SUM(R192:R197)</f>
        <v>1476781146</v>
      </c>
      <c r="S198" s="32">
        <f>SUM(S192:S197)</f>
        <v>1715866828</v>
      </c>
      <c r="T198" s="37">
        <f t="shared" si="46"/>
        <v>1.1618964886216119</v>
      </c>
      <c r="U198" s="37">
        <f t="shared" si="47"/>
        <v>0.17199943782997784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293126522</v>
      </c>
      <c r="E199" s="31">
        <v>294115904</v>
      </c>
      <c r="F199" s="31">
        <v>103557037</v>
      </c>
      <c r="G199" s="36">
        <f t="shared" si="40"/>
        <v>0.35328443258368819</v>
      </c>
      <c r="H199" s="31">
        <v>85611972</v>
      </c>
      <c r="I199" s="36">
        <f t="shared" si="41"/>
        <v>0.29206491250218564</v>
      </c>
      <c r="J199" s="31">
        <v>75357548</v>
      </c>
      <c r="K199" s="36">
        <f t="shared" si="42"/>
        <v>0.25621718164550528</v>
      </c>
      <c r="L199" s="31">
        <v>0</v>
      </c>
      <c r="M199" s="36">
        <f t="shared" si="43"/>
        <v>0</v>
      </c>
      <c r="N199" s="31">
        <f t="shared" si="44"/>
        <v>264526557</v>
      </c>
      <c r="O199" s="36">
        <f t="shared" si="45"/>
        <v>0.89939562397822592</v>
      </c>
      <c r="P199" s="31">
        <v>78704303</v>
      </c>
      <c r="Q199" s="31">
        <v>294283788</v>
      </c>
      <c r="R199" s="31">
        <v>308548304</v>
      </c>
      <c r="S199" s="31">
        <v>292222694</v>
      </c>
      <c r="T199" s="36">
        <f t="shared" si="46"/>
        <v>0.94708896536342657</v>
      </c>
      <c r="U199" s="36">
        <f t="shared" si="47"/>
        <v>-4.2523151497828482E-2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238424918</v>
      </c>
      <c r="E200" s="31">
        <v>248419111</v>
      </c>
      <c r="F200" s="31">
        <v>94883760</v>
      </c>
      <c r="G200" s="36">
        <f t="shared" si="40"/>
        <v>0.39796075341420478</v>
      </c>
      <c r="H200" s="31">
        <v>84884309</v>
      </c>
      <c r="I200" s="36">
        <f t="shared" si="41"/>
        <v>0.35602113114703893</v>
      </c>
      <c r="J200" s="31">
        <v>58257906</v>
      </c>
      <c r="K200" s="36">
        <f t="shared" si="42"/>
        <v>0.23451459014359005</v>
      </c>
      <c r="L200" s="31">
        <v>0</v>
      </c>
      <c r="M200" s="36">
        <f t="shared" si="43"/>
        <v>0</v>
      </c>
      <c r="N200" s="31">
        <f t="shared" si="44"/>
        <v>238025975</v>
      </c>
      <c r="O200" s="36">
        <f t="shared" si="45"/>
        <v>0.95816289673462363</v>
      </c>
      <c r="P200" s="31">
        <v>56909776</v>
      </c>
      <c r="Q200" s="31">
        <v>264716107</v>
      </c>
      <c r="R200" s="31">
        <v>256522153</v>
      </c>
      <c r="S200" s="31">
        <v>229678378</v>
      </c>
      <c r="T200" s="36">
        <f t="shared" si="46"/>
        <v>0.89535494425699758</v>
      </c>
      <c r="U200" s="36">
        <f t="shared" si="47"/>
        <v>2.3688900128512103E-2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456718350</v>
      </c>
      <c r="E201" s="31">
        <v>480900650</v>
      </c>
      <c r="F201" s="31">
        <v>171771840</v>
      </c>
      <c r="G201" s="36">
        <f t="shared" si="40"/>
        <v>0.37610015012534531</v>
      </c>
      <c r="H201" s="31">
        <v>158578062</v>
      </c>
      <c r="I201" s="36">
        <f t="shared" si="41"/>
        <v>0.34721193488284408</v>
      </c>
      <c r="J201" s="31">
        <v>128631722</v>
      </c>
      <c r="K201" s="36">
        <f t="shared" si="42"/>
        <v>0.26748086533050019</v>
      </c>
      <c r="L201" s="31">
        <v>0</v>
      </c>
      <c r="M201" s="36">
        <f t="shared" si="43"/>
        <v>0</v>
      </c>
      <c r="N201" s="31">
        <f t="shared" si="44"/>
        <v>458981624</v>
      </c>
      <c r="O201" s="36">
        <f t="shared" si="45"/>
        <v>0.95442088506222644</v>
      </c>
      <c r="P201" s="31">
        <v>112042266</v>
      </c>
      <c r="Q201" s="31">
        <v>455472000</v>
      </c>
      <c r="R201" s="31">
        <v>438085900</v>
      </c>
      <c r="S201" s="31">
        <v>418717427</v>
      </c>
      <c r="T201" s="36">
        <f t="shared" si="46"/>
        <v>0.95578841272910176</v>
      </c>
      <c r="U201" s="36">
        <f t="shared" si="47"/>
        <v>0.14806426710434439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1048808784</v>
      </c>
      <c r="E202" s="31">
        <v>939221666</v>
      </c>
      <c r="F202" s="31">
        <v>345217080</v>
      </c>
      <c r="G202" s="36">
        <f t="shared" si="40"/>
        <v>0.3291515910873607</v>
      </c>
      <c r="H202" s="31">
        <v>276314929</v>
      </c>
      <c r="I202" s="36">
        <f t="shared" si="41"/>
        <v>0.26345596377079922</v>
      </c>
      <c r="J202" s="31">
        <v>225931647</v>
      </c>
      <c r="K202" s="36">
        <f t="shared" si="42"/>
        <v>0.24055199659331539</v>
      </c>
      <c r="L202" s="31">
        <v>0</v>
      </c>
      <c r="M202" s="36">
        <f t="shared" si="43"/>
        <v>0</v>
      </c>
      <c r="N202" s="31">
        <f t="shared" si="44"/>
        <v>847463656</v>
      </c>
      <c r="O202" s="36">
        <f t="shared" si="45"/>
        <v>0.90230420216903306</v>
      </c>
      <c r="P202" s="31">
        <v>339674583</v>
      </c>
      <c r="Q202" s="31">
        <v>1000201492</v>
      </c>
      <c r="R202" s="31">
        <v>933149479</v>
      </c>
      <c r="S202" s="31">
        <v>962109295</v>
      </c>
      <c r="T202" s="36">
        <f t="shared" si="46"/>
        <v>1.0310344876696866</v>
      </c>
      <c r="U202" s="36">
        <f t="shared" si="47"/>
        <v>-0.33485854312508279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1460870248</v>
      </c>
      <c r="E203" s="31">
        <v>1452870248</v>
      </c>
      <c r="F203" s="31">
        <v>558814487</v>
      </c>
      <c r="G203" s="36">
        <f t="shared" si="40"/>
        <v>0.38252164267500366</v>
      </c>
      <c r="H203" s="31">
        <v>430603134</v>
      </c>
      <c r="I203" s="36">
        <f t="shared" si="41"/>
        <v>0.29475795991431541</v>
      </c>
      <c r="J203" s="31">
        <v>350842531</v>
      </c>
      <c r="K203" s="36">
        <f t="shared" si="42"/>
        <v>0.2414823563790123</v>
      </c>
      <c r="L203" s="31">
        <v>0</v>
      </c>
      <c r="M203" s="36">
        <f t="shared" si="43"/>
        <v>0</v>
      </c>
      <c r="N203" s="31">
        <f t="shared" si="44"/>
        <v>1340260152</v>
      </c>
      <c r="O203" s="36">
        <f t="shared" si="45"/>
        <v>0.92249129187205992</v>
      </c>
      <c r="P203" s="31">
        <v>343865543</v>
      </c>
      <c r="Q203" s="31">
        <v>1371666187</v>
      </c>
      <c r="R203" s="31">
        <v>1453997580</v>
      </c>
      <c r="S203" s="31">
        <v>1325373354</v>
      </c>
      <c r="T203" s="36">
        <f t="shared" si="46"/>
        <v>0.91153752401706201</v>
      </c>
      <c r="U203" s="36">
        <f t="shared" si="47"/>
        <v>2.0289872428421729E-2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3497948822</v>
      </c>
      <c r="E204" s="32">
        <f>SUM(E199:E203)</f>
        <v>3415527579</v>
      </c>
      <c r="F204" s="32">
        <f>SUM(F199:F203)</f>
        <v>1274244204</v>
      </c>
      <c r="G204" s="37">
        <f t="shared" si="40"/>
        <v>0.36428326108883247</v>
      </c>
      <c r="H204" s="32">
        <f>SUM(H199:H203)</f>
        <v>1035992406</v>
      </c>
      <c r="I204" s="37">
        <f t="shared" si="41"/>
        <v>0.29617140178959428</v>
      </c>
      <c r="J204" s="32">
        <f>SUM(J199:J203)</f>
        <v>839021354</v>
      </c>
      <c r="K204" s="37">
        <f t="shared" si="42"/>
        <v>0.2456491228935265</v>
      </c>
      <c r="L204" s="32">
        <f>SUM(L199:L203)</f>
        <v>0</v>
      </c>
      <c r="M204" s="37">
        <f t="shared" si="43"/>
        <v>0</v>
      </c>
      <c r="N204" s="32">
        <f t="shared" si="44"/>
        <v>3149257964</v>
      </c>
      <c r="O204" s="37">
        <f t="shared" si="45"/>
        <v>0.92204143903356839</v>
      </c>
      <c r="P204" s="32">
        <f>SUM(P199:P203)</f>
        <v>931196471</v>
      </c>
      <c r="Q204" s="32">
        <f>SUM(Q199:Q203)</f>
        <v>3386339574</v>
      </c>
      <c r="R204" s="32">
        <f>SUM(R199:R203)</f>
        <v>3390303416</v>
      </c>
      <c r="S204" s="32">
        <f>SUM(S199:S203)</f>
        <v>3228101148</v>
      </c>
      <c r="T204" s="37">
        <f t="shared" si="46"/>
        <v>0.95215700540709358</v>
      </c>
      <c r="U204" s="37">
        <f t="shared" si="47"/>
        <v>-9.898568118607054E-2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15581615033</v>
      </c>
      <c r="E205" s="32">
        <f>SUM(E173:E178,E180:E184,E186:E190,E192:E197,E199:E203)</f>
        <v>16841030076</v>
      </c>
      <c r="F205" s="32">
        <f>SUM(F173:F178,F180:F184,F186:F190,F192:F197,F199:F203)</f>
        <v>5750923486</v>
      </c>
      <c r="G205" s="37">
        <f t="shared" si="40"/>
        <v>0.36908391548759423</v>
      </c>
      <c r="H205" s="32">
        <f>SUM(H173:H178,H180:H184,H186:H190,H192:H197,H199:H203)</f>
        <v>4666623407</v>
      </c>
      <c r="I205" s="37">
        <f t="shared" si="41"/>
        <v>0.29949548856884534</v>
      </c>
      <c r="J205" s="32">
        <f>SUM(J173:J178,J180:J184,J186:J190,J192:J197,J199:J203)</f>
        <v>3935194788</v>
      </c>
      <c r="K205" s="37">
        <f t="shared" si="42"/>
        <v>0.23366710766748233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14352741681</v>
      </c>
      <c r="O205" s="37">
        <f t="shared" si="45"/>
        <v>0.85224844420021328</v>
      </c>
      <c r="P205" s="32">
        <f>SUM(P173:P178,P180:P184,P186:P190,P192:P197,P199:P203)</f>
        <v>3959529358</v>
      </c>
      <c r="Q205" s="32">
        <f>SUM(Q173:Q178,Q180:Q184,Q186:Q190,Q192:Q197,Q199:Q203)</f>
        <v>14580215208</v>
      </c>
      <c r="R205" s="32">
        <f>SUM(R173:R178,R180:R184,R186:R190,R192:R197,R199:R203)</f>
        <v>14734384479</v>
      </c>
      <c r="S205" s="32">
        <f>SUM(S173:S178,S180:S184,S186:S190,S192:S197,S199:S203)</f>
        <v>13834547367</v>
      </c>
      <c r="T205" s="37">
        <f t="shared" si="46"/>
        <v>0.93892943995845357</v>
      </c>
      <c r="U205" s="37">
        <f t="shared" si="47"/>
        <v>-6.1458238593011805E-3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699433869</v>
      </c>
      <c r="E208" s="31">
        <v>699433869</v>
      </c>
      <c r="F208" s="31">
        <v>216096400</v>
      </c>
      <c r="G208" s="36">
        <f t="shared" ref="G208:G231" si="48">IF(($D208     =0),0,($F208     /$D208     ))</f>
        <v>0.30895901610964166</v>
      </c>
      <c r="H208" s="31">
        <v>195220700</v>
      </c>
      <c r="I208" s="36">
        <f t="shared" ref="I208:I231" si="49">IF(($D208     =0),0,($H208     /$D208     ))</f>
        <v>0.27911244887113124</v>
      </c>
      <c r="J208" s="31">
        <v>94805953</v>
      </c>
      <c r="K208" s="36">
        <f t="shared" ref="K208:K231" si="50">IF(($E208     =0),0,($J208     /$E208     ))</f>
        <v>0.13554670026995791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506123053</v>
      </c>
      <c r="O208" s="36">
        <f t="shared" ref="O208:O231" si="53">IF(($E208     =0),0,($N208     /$E208     ))</f>
        <v>0.72361816525073075</v>
      </c>
      <c r="P208" s="31">
        <v>138372562</v>
      </c>
      <c r="Q208" s="31">
        <v>674286624</v>
      </c>
      <c r="R208" s="31">
        <v>651769251</v>
      </c>
      <c r="S208" s="31">
        <v>517252221</v>
      </c>
      <c r="T208" s="36">
        <f t="shared" ref="T208:T231" si="54">IF(($R208     =0),0,($S208     /$R208     ))</f>
        <v>0.79361249430897129</v>
      </c>
      <c r="U208" s="36">
        <f t="shared" ref="U208:U231" si="55">IF(($P208     =0),0,(($J208     /$P208     )-1))</f>
        <v>-0.31485005676197564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325926548</v>
      </c>
      <c r="E209" s="31">
        <v>281004109</v>
      </c>
      <c r="F209" s="31">
        <v>65996930</v>
      </c>
      <c r="G209" s="36">
        <f t="shared" si="48"/>
        <v>0.20249019420167025</v>
      </c>
      <c r="H209" s="31">
        <v>67981672</v>
      </c>
      <c r="I209" s="36">
        <f t="shared" si="49"/>
        <v>0.20857973189713899</v>
      </c>
      <c r="J209" s="31">
        <v>67881409</v>
      </c>
      <c r="K209" s="36">
        <f t="shared" si="50"/>
        <v>0.24156731814907376</v>
      </c>
      <c r="L209" s="31">
        <v>0</v>
      </c>
      <c r="M209" s="36">
        <f t="shared" si="51"/>
        <v>0</v>
      </c>
      <c r="N209" s="31">
        <f t="shared" si="52"/>
        <v>201860011</v>
      </c>
      <c r="O209" s="36">
        <f t="shared" si="53"/>
        <v>0.71835252416184414</v>
      </c>
      <c r="P209" s="31">
        <v>57808761</v>
      </c>
      <c r="Q209" s="31">
        <v>278606010</v>
      </c>
      <c r="R209" s="31">
        <v>283971494</v>
      </c>
      <c r="S209" s="31">
        <v>173414377</v>
      </c>
      <c r="T209" s="36">
        <f t="shared" si="54"/>
        <v>0.6106752989791292</v>
      </c>
      <c r="U209" s="36">
        <f t="shared" si="55"/>
        <v>0.17424085598374961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143630492</v>
      </c>
      <c r="E210" s="31">
        <v>174404895</v>
      </c>
      <c r="F210" s="31">
        <v>35065772</v>
      </c>
      <c r="G210" s="36">
        <f t="shared" si="48"/>
        <v>0.24413877242723642</v>
      </c>
      <c r="H210" s="31">
        <v>34465284</v>
      </c>
      <c r="I210" s="36">
        <f t="shared" si="49"/>
        <v>0.23995798886492709</v>
      </c>
      <c r="J210" s="31">
        <v>36164560</v>
      </c>
      <c r="K210" s="36">
        <f t="shared" si="50"/>
        <v>0.20735977622646429</v>
      </c>
      <c r="L210" s="31">
        <v>0</v>
      </c>
      <c r="M210" s="36">
        <f t="shared" si="51"/>
        <v>0</v>
      </c>
      <c r="N210" s="31">
        <f t="shared" si="52"/>
        <v>105695616</v>
      </c>
      <c r="O210" s="36">
        <f t="shared" si="53"/>
        <v>0.60603583402862626</v>
      </c>
      <c r="P210" s="31">
        <v>26129907</v>
      </c>
      <c r="Q210" s="31">
        <v>134837407</v>
      </c>
      <c r="R210" s="31">
        <v>135247407</v>
      </c>
      <c r="S210" s="31">
        <v>79849642</v>
      </c>
      <c r="T210" s="36">
        <f t="shared" si="54"/>
        <v>0.59039684213686994</v>
      </c>
      <c r="U210" s="36">
        <f t="shared" si="55"/>
        <v>0.3840294188570974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149926959</v>
      </c>
      <c r="E211" s="31">
        <v>170886939</v>
      </c>
      <c r="F211" s="31">
        <v>21911458</v>
      </c>
      <c r="G211" s="36">
        <f t="shared" si="48"/>
        <v>0.1461475517555185</v>
      </c>
      <c r="H211" s="31">
        <v>18934661</v>
      </c>
      <c r="I211" s="36">
        <f t="shared" si="49"/>
        <v>0.12629257023748477</v>
      </c>
      <c r="J211" s="31">
        <v>18707146</v>
      </c>
      <c r="K211" s="36">
        <f t="shared" si="50"/>
        <v>0.1094708940862941</v>
      </c>
      <c r="L211" s="31">
        <v>0</v>
      </c>
      <c r="M211" s="36">
        <f t="shared" si="51"/>
        <v>0</v>
      </c>
      <c r="N211" s="31">
        <f t="shared" si="52"/>
        <v>59553265</v>
      </c>
      <c r="O211" s="36">
        <f t="shared" si="53"/>
        <v>0.34849512401881105</v>
      </c>
      <c r="P211" s="31">
        <v>13980041</v>
      </c>
      <c r="Q211" s="31">
        <v>151260811</v>
      </c>
      <c r="R211" s="31">
        <v>114777793</v>
      </c>
      <c r="S211" s="31">
        <v>51867813</v>
      </c>
      <c r="T211" s="36">
        <f t="shared" si="54"/>
        <v>0.45189763319460236</v>
      </c>
      <c r="U211" s="36">
        <f t="shared" si="55"/>
        <v>0.33813241320250786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526413786</v>
      </c>
      <c r="E212" s="31">
        <v>523730655</v>
      </c>
      <c r="F212" s="31">
        <v>166926570</v>
      </c>
      <c r="G212" s="36">
        <f t="shared" si="48"/>
        <v>0.31710144080459168</v>
      </c>
      <c r="H212" s="31">
        <v>143083262</v>
      </c>
      <c r="I212" s="36">
        <f t="shared" si="49"/>
        <v>0.27180758902085439</v>
      </c>
      <c r="J212" s="31">
        <v>126203098</v>
      </c>
      <c r="K212" s="36">
        <f t="shared" si="50"/>
        <v>0.24096946931624616</v>
      </c>
      <c r="L212" s="31">
        <v>0</v>
      </c>
      <c r="M212" s="36">
        <f t="shared" si="51"/>
        <v>0</v>
      </c>
      <c r="N212" s="31">
        <f t="shared" si="52"/>
        <v>436212930</v>
      </c>
      <c r="O212" s="36">
        <f t="shared" si="53"/>
        <v>0.8328955462803681</v>
      </c>
      <c r="P212" s="31">
        <v>148772559</v>
      </c>
      <c r="Q212" s="31">
        <v>443197941</v>
      </c>
      <c r="R212" s="31">
        <v>498766778</v>
      </c>
      <c r="S212" s="31">
        <v>485359880</v>
      </c>
      <c r="T212" s="36">
        <f t="shared" si="54"/>
        <v>0.97311990575282459</v>
      </c>
      <c r="U212" s="36">
        <f t="shared" si="55"/>
        <v>-0.15170446184232134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101472594</v>
      </c>
      <c r="E213" s="31">
        <v>106849138</v>
      </c>
      <c r="F213" s="31">
        <v>25219974</v>
      </c>
      <c r="G213" s="36">
        <f t="shared" si="48"/>
        <v>0.24853975842974901</v>
      </c>
      <c r="H213" s="31">
        <v>23803627</v>
      </c>
      <c r="I213" s="36">
        <f t="shared" si="49"/>
        <v>0.23458183201663299</v>
      </c>
      <c r="J213" s="31">
        <v>27748311</v>
      </c>
      <c r="K213" s="36">
        <f t="shared" si="50"/>
        <v>0.25969616151699793</v>
      </c>
      <c r="L213" s="31">
        <v>0</v>
      </c>
      <c r="M213" s="36">
        <f t="shared" si="51"/>
        <v>0</v>
      </c>
      <c r="N213" s="31">
        <f t="shared" si="52"/>
        <v>76771912</v>
      </c>
      <c r="O213" s="36">
        <f t="shared" si="53"/>
        <v>0.71850754659340355</v>
      </c>
      <c r="P213" s="31">
        <v>7304760</v>
      </c>
      <c r="Q213" s="31">
        <v>90644484</v>
      </c>
      <c r="R213" s="31">
        <v>97404596</v>
      </c>
      <c r="S213" s="31">
        <v>36582239</v>
      </c>
      <c r="T213" s="36">
        <f t="shared" si="54"/>
        <v>0.37556994743861982</v>
      </c>
      <c r="U213" s="36">
        <f t="shared" si="55"/>
        <v>2.798661557669246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1035874310</v>
      </c>
      <c r="E214" s="31">
        <v>1043566100</v>
      </c>
      <c r="F214" s="31">
        <v>343972137</v>
      </c>
      <c r="G214" s="36">
        <f t="shared" si="48"/>
        <v>0.33205972353923902</v>
      </c>
      <c r="H214" s="31">
        <v>296631081</v>
      </c>
      <c r="I214" s="36">
        <f t="shared" si="49"/>
        <v>0.28635817891844428</v>
      </c>
      <c r="J214" s="31">
        <v>262684176</v>
      </c>
      <c r="K214" s="36">
        <f t="shared" si="50"/>
        <v>0.25171781260429982</v>
      </c>
      <c r="L214" s="31">
        <v>0</v>
      </c>
      <c r="M214" s="36">
        <f t="shared" si="51"/>
        <v>0</v>
      </c>
      <c r="N214" s="31">
        <f t="shared" si="52"/>
        <v>903287394</v>
      </c>
      <c r="O214" s="36">
        <f t="shared" si="53"/>
        <v>0.8655775556526798</v>
      </c>
      <c r="P214" s="31">
        <v>216054429</v>
      </c>
      <c r="Q214" s="31">
        <v>985051606</v>
      </c>
      <c r="R214" s="31">
        <v>991644769</v>
      </c>
      <c r="S214" s="31">
        <v>801365066</v>
      </c>
      <c r="T214" s="36">
        <f t="shared" si="54"/>
        <v>0.80811707080159068</v>
      </c>
      <c r="U214" s="36">
        <f t="shared" si="55"/>
        <v>0.21582407366432643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410024470</v>
      </c>
      <c r="E215" s="31">
        <v>410804470</v>
      </c>
      <c r="F215" s="31">
        <v>155109494</v>
      </c>
      <c r="G215" s="36">
        <f t="shared" si="48"/>
        <v>0.37829326137535157</v>
      </c>
      <c r="H215" s="31">
        <v>128584220</v>
      </c>
      <c r="I215" s="36">
        <f t="shared" si="49"/>
        <v>0.31360133213512842</v>
      </c>
      <c r="J215" s="31">
        <v>106876297</v>
      </c>
      <c r="K215" s="36">
        <f t="shared" si="50"/>
        <v>0.26016342275925092</v>
      </c>
      <c r="L215" s="31">
        <v>0</v>
      </c>
      <c r="M215" s="36">
        <f t="shared" si="51"/>
        <v>0</v>
      </c>
      <c r="N215" s="31">
        <f t="shared" si="52"/>
        <v>390570011</v>
      </c>
      <c r="O215" s="36">
        <f t="shared" si="53"/>
        <v>0.95074430665274889</v>
      </c>
      <c r="P215" s="31">
        <v>89699662</v>
      </c>
      <c r="Q215" s="31">
        <v>388369460</v>
      </c>
      <c r="R215" s="31">
        <v>393988957</v>
      </c>
      <c r="S215" s="31">
        <v>363967599</v>
      </c>
      <c r="T215" s="36">
        <f t="shared" si="54"/>
        <v>0.92380152421378658</v>
      </c>
      <c r="U215" s="36">
        <f t="shared" si="55"/>
        <v>0.19149052088958829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3392703028</v>
      </c>
      <c r="E216" s="32">
        <f>SUM(E208:E215)</f>
        <v>3410680175</v>
      </c>
      <c r="F216" s="32">
        <f>SUM(F208:F215)</f>
        <v>1030298735</v>
      </c>
      <c r="G216" s="37">
        <f t="shared" si="48"/>
        <v>0.30368078977055696</v>
      </c>
      <c r="H216" s="32">
        <f>SUM(H208:H215)</f>
        <v>908704507</v>
      </c>
      <c r="I216" s="37">
        <f t="shared" si="49"/>
        <v>0.26784086302292182</v>
      </c>
      <c r="J216" s="32">
        <f>SUM(J208:J215)</f>
        <v>741070950</v>
      </c>
      <c r="K216" s="37">
        <f t="shared" si="50"/>
        <v>0.21727951961957265</v>
      </c>
      <c r="L216" s="32">
        <f>SUM(L208:L215)</f>
        <v>0</v>
      </c>
      <c r="M216" s="37">
        <f t="shared" si="51"/>
        <v>0</v>
      </c>
      <c r="N216" s="32">
        <f t="shared" si="52"/>
        <v>2680074192</v>
      </c>
      <c r="O216" s="37">
        <f t="shared" si="53"/>
        <v>0.78578877364248911</v>
      </c>
      <c r="P216" s="32">
        <f>SUM(P208:P215)</f>
        <v>698122681</v>
      </c>
      <c r="Q216" s="32">
        <f>SUM(Q208:Q215)</f>
        <v>3146254343</v>
      </c>
      <c r="R216" s="32">
        <f>SUM(R208:R215)</f>
        <v>3167571045</v>
      </c>
      <c r="S216" s="32">
        <f>SUM(S208:S215)</f>
        <v>2509658837</v>
      </c>
      <c r="T216" s="37">
        <f t="shared" si="54"/>
        <v>0.79229756849857802</v>
      </c>
      <c r="U216" s="37">
        <f t="shared" si="55"/>
        <v>6.1519658605676986E-2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311972427</v>
      </c>
      <c r="E217" s="31">
        <v>328274771</v>
      </c>
      <c r="F217" s="31">
        <v>341612860</v>
      </c>
      <c r="G217" s="36">
        <f t="shared" si="48"/>
        <v>1.0950097843102011</v>
      </c>
      <c r="H217" s="31">
        <v>336957966</v>
      </c>
      <c r="I217" s="36">
        <f t="shared" si="49"/>
        <v>1.0800889336287403</v>
      </c>
      <c r="J217" s="31">
        <v>422560866</v>
      </c>
      <c r="K217" s="36">
        <f t="shared" si="50"/>
        <v>1.2872170002975951</v>
      </c>
      <c r="L217" s="31">
        <v>0</v>
      </c>
      <c r="M217" s="36">
        <f t="shared" si="51"/>
        <v>0</v>
      </c>
      <c r="N217" s="31">
        <f t="shared" si="52"/>
        <v>1101131692</v>
      </c>
      <c r="O217" s="36">
        <f t="shared" si="53"/>
        <v>3.3542988656901689</v>
      </c>
      <c r="P217" s="31">
        <v>147675780</v>
      </c>
      <c r="Q217" s="31">
        <v>345620845</v>
      </c>
      <c r="R217" s="31">
        <v>345620845</v>
      </c>
      <c r="S217" s="31">
        <v>227759374</v>
      </c>
      <c r="T217" s="36">
        <f t="shared" si="54"/>
        <v>0.6589862194220375</v>
      </c>
      <c r="U217" s="36">
        <f t="shared" si="55"/>
        <v>1.8614094064713931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1504217058</v>
      </c>
      <c r="E218" s="31">
        <v>1877146992</v>
      </c>
      <c r="F218" s="31">
        <v>698763910</v>
      </c>
      <c r="G218" s="36">
        <f t="shared" si="48"/>
        <v>0.46453662141624247</v>
      </c>
      <c r="H218" s="31">
        <v>653631591</v>
      </c>
      <c r="I218" s="36">
        <f t="shared" si="49"/>
        <v>0.43453276076330732</v>
      </c>
      <c r="J218" s="31">
        <v>619359224</v>
      </c>
      <c r="K218" s="36">
        <f t="shared" si="50"/>
        <v>0.32994710943766092</v>
      </c>
      <c r="L218" s="31">
        <v>0</v>
      </c>
      <c r="M218" s="36">
        <f t="shared" si="51"/>
        <v>0</v>
      </c>
      <c r="N218" s="31">
        <f t="shared" si="52"/>
        <v>1971754725</v>
      </c>
      <c r="O218" s="36">
        <f t="shared" si="53"/>
        <v>1.0503997467450328</v>
      </c>
      <c r="P218" s="31">
        <v>424752386</v>
      </c>
      <c r="Q218" s="31">
        <v>1230388598</v>
      </c>
      <c r="R218" s="31">
        <v>1440317727</v>
      </c>
      <c r="S218" s="31">
        <v>1665513031</v>
      </c>
      <c r="T218" s="36">
        <f t="shared" si="54"/>
        <v>1.1563511298781648</v>
      </c>
      <c r="U218" s="36">
        <f t="shared" si="55"/>
        <v>0.45816537920519185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877900708</v>
      </c>
      <c r="E219" s="31">
        <v>905900708</v>
      </c>
      <c r="F219" s="31">
        <v>225044524</v>
      </c>
      <c r="G219" s="36">
        <f t="shared" si="48"/>
        <v>0.25634393724626087</v>
      </c>
      <c r="H219" s="31">
        <v>211727473</v>
      </c>
      <c r="I219" s="36">
        <f t="shared" si="49"/>
        <v>0.24117473772443979</v>
      </c>
      <c r="J219" s="31">
        <v>211776537</v>
      </c>
      <c r="K219" s="36">
        <f t="shared" si="50"/>
        <v>0.23377455733261221</v>
      </c>
      <c r="L219" s="31">
        <v>0</v>
      </c>
      <c r="M219" s="36">
        <f t="shared" si="51"/>
        <v>0</v>
      </c>
      <c r="N219" s="31">
        <f t="shared" si="52"/>
        <v>648548534</v>
      </c>
      <c r="O219" s="36">
        <f t="shared" si="53"/>
        <v>0.71591569393055376</v>
      </c>
      <c r="P219" s="31">
        <v>194334798</v>
      </c>
      <c r="Q219" s="31">
        <v>880359185</v>
      </c>
      <c r="R219" s="31">
        <v>856769185</v>
      </c>
      <c r="S219" s="31">
        <v>591426300</v>
      </c>
      <c r="T219" s="36">
        <f t="shared" si="54"/>
        <v>0.69029828611307953</v>
      </c>
      <c r="U219" s="36">
        <f t="shared" si="55"/>
        <v>8.9750982219869879E-2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198926244</v>
      </c>
      <c r="E220" s="31">
        <v>238630307</v>
      </c>
      <c r="F220" s="31">
        <v>62571062</v>
      </c>
      <c r="G220" s="36">
        <f t="shared" si="48"/>
        <v>0.31454402768495443</v>
      </c>
      <c r="H220" s="31">
        <v>34022075</v>
      </c>
      <c r="I220" s="36">
        <f t="shared" si="49"/>
        <v>0.17102858987273695</v>
      </c>
      <c r="J220" s="31">
        <v>66216062</v>
      </c>
      <c r="K220" s="36">
        <f t="shared" si="50"/>
        <v>0.27748387383166717</v>
      </c>
      <c r="L220" s="31">
        <v>0</v>
      </c>
      <c r="M220" s="36">
        <f t="shared" si="51"/>
        <v>0</v>
      </c>
      <c r="N220" s="31">
        <f t="shared" si="52"/>
        <v>162809199</v>
      </c>
      <c r="O220" s="36">
        <f t="shared" si="53"/>
        <v>0.68226538802550341</v>
      </c>
      <c r="P220" s="31">
        <v>21375742</v>
      </c>
      <c r="Q220" s="31">
        <v>203711340</v>
      </c>
      <c r="R220" s="31">
        <v>189675110</v>
      </c>
      <c r="S220" s="31">
        <v>86504460</v>
      </c>
      <c r="T220" s="36">
        <f t="shared" si="54"/>
        <v>0.45606648125840021</v>
      </c>
      <c r="U220" s="36">
        <f t="shared" si="55"/>
        <v>2.0977199294415136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708127756</v>
      </c>
      <c r="E221" s="31">
        <v>744347913</v>
      </c>
      <c r="F221" s="31">
        <v>286824243</v>
      </c>
      <c r="G221" s="36">
        <f t="shared" si="48"/>
        <v>0.40504589824325427</v>
      </c>
      <c r="H221" s="31">
        <v>237125761</v>
      </c>
      <c r="I221" s="36">
        <f t="shared" si="49"/>
        <v>0.33486296645036462</v>
      </c>
      <c r="J221" s="31">
        <v>185762986</v>
      </c>
      <c r="K221" s="36">
        <f t="shared" si="50"/>
        <v>0.24956473008879115</v>
      </c>
      <c r="L221" s="31">
        <v>0</v>
      </c>
      <c r="M221" s="36">
        <f t="shared" si="51"/>
        <v>0</v>
      </c>
      <c r="N221" s="31">
        <f t="shared" si="52"/>
        <v>709712990</v>
      </c>
      <c r="O221" s="36">
        <f t="shared" si="53"/>
        <v>0.95346944299150604</v>
      </c>
      <c r="P221" s="31">
        <v>191217693</v>
      </c>
      <c r="Q221" s="31">
        <v>672461126</v>
      </c>
      <c r="R221" s="31">
        <v>673657737</v>
      </c>
      <c r="S221" s="31">
        <v>708666704</v>
      </c>
      <c r="T221" s="36">
        <f t="shared" si="54"/>
        <v>1.0519684775772122</v>
      </c>
      <c r="U221" s="36">
        <f t="shared" si="55"/>
        <v>-2.8526162586848036E-2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696096761</v>
      </c>
      <c r="E222" s="31">
        <v>758108724</v>
      </c>
      <c r="F222" s="31">
        <v>277427585</v>
      </c>
      <c r="G222" s="36">
        <f t="shared" si="48"/>
        <v>0.39854744418211707</v>
      </c>
      <c r="H222" s="31">
        <v>227850928</v>
      </c>
      <c r="I222" s="36">
        <f t="shared" si="49"/>
        <v>0.32732651660765305</v>
      </c>
      <c r="J222" s="31">
        <v>192324983</v>
      </c>
      <c r="K222" s="36">
        <f t="shared" si="50"/>
        <v>0.25369050231375517</v>
      </c>
      <c r="L222" s="31">
        <v>0</v>
      </c>
      <c r="M222" s="36">
        <f t="shared" si="51"/>
        <v>0</v>
      </c>
      <c r="N222" s="31">
        <f t="shared" si="52"/>
        <v>697603496</v>
      </c>
      <c r="O222" s="36">
        <f t="shared" si="53"/>
        <v>0.92018924715605832</v>
      </c>
      <c r="P222" s="31">
        <v>169798505</v>
      </c>
      <c r="Q222" s="31">
        <v>682397947</v>
      </c>
      <c r="R222" s="31">
        <v>680008443</v>
      </c>
      <c r="S222" s="31">
        <v>636335385</v>
      </c>
      <c r="T222" s="36">
        <f t="shared" si="54"/>
        <v>0.93577571212597432</v>
      </c>
      <c r="U222" s="36">
        <f t="shared" si="55"/>
        <v>0.1326659383720723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450259989</v>
      </c>
      <c r="E223" s="31">
        <v>450259989</v>
      </c>
      <c r="F223" s="31">
        <v>178102626</v>
      </c>
      <c r="G223" s="36">
        <f t="shared" si="48"/>
        <v>0.3955550800673075</v>
      </c>
      <c r="H223" s="31">
        <v>145213644</v>
      </c>
      <c r="I223" s="36">
        <f t="shared" si="49"/>
        <v>0.32251065506066984</v>
      </c>
      <c r="J223" s="31">
        <v>111603505</v>
      </c>
      <c r="K223" s="36">
        <f t="shared" si="50"/>
        <v>0.2478645842990948</v>
      </c>
      <c r="L223" s="31">
        <v>0</v>
      </c>
      <c r="M223" s="36">
        <f t="shared" si="51"/>
        <v>0</v>
      </c>
      <c r="N223" s="31">
        <f t="shared" si="52"/>
        <v>434919775</v>
      </c>
      <c r="O223" s="36">
        <f t="shared" si="53"/>
        <v>0.96593031942707219</v>
      </c>
      <c r="P223" s="31">
        <v>104506884</v>
      </c>
      <c r="Q223" s="31">
        <v>453352058</v>
      </c>
      <c r="R223" s="31">
        <v>455509819</v>
      </c>
      <c r="S223" s="31">
        <v>247468579</v>
      </c>
      <c r="T223" s="36">
        <f t="shared" si="54"/>
        <v>0.54327825367909355</v>
      </c>
      <c r="U223" s="36">
        <f t="shared" si="55"/>
        <v>6.7905775470255225E-2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4747500943</v>
      </c>
      <c r="E224" s="32">
        <f>SUM(E217:E223)</f>
        <v>5302669404</v>
      </c>
      <c r="F224" s="32">
        <f>SUM(F217:F223)</f>
        <v>2070346810</v>
      </c>
      <c r="G224" s="37">
        <f t="shared" si="48"/>
        <v>0.43609192180417433</v>
      </c>
      <c r="H224" s="32">
        <f>SUM(H217:H223)</f>
        <v>1846529438</v>
      </c>
      <c r="I224" s="37">
        <f t="shared" si="49"/>
        <v>0.3889476716634746</v>
      </c>
      <c r="J224" s="32">
        <f>SUM(J217:J223)</f>
        <v>1809604163</v>
      </c>
      <c r="K224" s="37">
        <f t="shared" si="50"/>
        <v>0.34126286689397389</v>
      </c>
      <c r="L224" s="32">
        <f>SUM(L217:L223)</f>
        <v>0</v>
      </c>
      <c r="M224" s="37">
        <f t="shared" si="51"/>
        <v>0</v>
      </c>
      <c r="N224" s="32">
        <f t="shared" si="52"/>
        <v>5726480411</v>
      </c>
      <c r="O224" s="37">
        <f t="shared" si="53"/>
        <v>1.0799240862876165</v>
      </c>
      <c r="P224" s="32">
        <f>SUM(P217:P223)</f>
        <v>1253661788</v>
      </c>
      <c r="Q224" s="32">
        <f>SUM(Q217:Q223)</f>
        <v>4468291099</v>
      </c>
      <c r="R224" s="32">
        <f>SUM(R217:R223)</f>
        <v>4641558866</v>
      </c>
      <c r="S224" s="32">
        <f>SUM(S217:S223)</f>
        <v>4163673833</v>
      </c>
      <c r="T224" s="37">
        <f t="shared" si="54"/>
        <v>0.89704212597613109</v>
      </c>
      <c r="U224" s="37">
        <f t="shared" si="55"/>
        <v>0.4434548299401464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176015295</v>
      </c>
      <c r="E225" s="31">
        <v>176015295</v>
      </c>
      <c r="F225" s="31">
        <v>39936391</v>
      </c>
      <c r="G225" s="36">
        <f t="shared" si="48"/>
        <v>0.22689159484691374</v>
      </c>
      <c r="H225" s="31">
        <v>41623956</v>
      </c>
      <c r="I225" s="36">
        <f t="shared" si="49"/>
        <v>0.23647919915141466</v>
      </c>
      <c r="J225" s="31">
        <v>43936039</v>
      </c>
      <c r="K225" s="36">
        <f t="shared" si="50"/>
        <v>0.24961489284212487</v>
      </c>
      <c r="L225" s="31">
        <v>0</v>
      </c>
      <c r="M225" s="36">
        <f t="shared" si="51"/>
        <v>0</v>
      </c>
      <c r="N225" s="31">
        <f t="shared" si="52"/>
        <v>125496386</v>
      </c>
      <c r="O225" s="36">
        <f t="shared" si="53"/>
        <v>0.71298568684045327</v>
      </c>
      <c r="P225" s="31">
        <v>45937223</v>
      </c>
      <c r="Q225" s="31">
        <v>181074592</v>
      </c>
      <c r="R225" s="31">
        <v>165466053</v>
      </c>
      <c r="S225" s="31">
        <v>137674905</v>
      </c>
      <c r="T225" s="36">
        <f t="shared" si="54"/>
        <v>0.83204320465660708</v>
      </c>
      <c r="U225" s="36">
        <f t="shared" si="55"/>
        <v>-4.3563451800297082E-2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456739072</v>
      </c>
      <c r="E226" s="31">
        <v>427966687</v>
      </c>
      <c r="F226" s="31">
        <v>147633896</v>
      </c>
      <c r="G226" s="36">
        <f t="shared" si="48"/>
        <v>0.32323465420536651</v>
      </c>
      <c r="H226" s="31">
        <v>121360783</v>
      </c>
      <c r="I226" s="36">
        <f t="shared" si="49"/>
        <v>0.26571141038706669</v>
      </c>
      <c r="J226" s="31">
        <v>106590583</v>
      </c>
      <c r="K226" s="36">
        <f t="shared" si="50"/>
        <v>0.24906280380650281</v>
      </c>
      <c r="L226" s="31">
        <v>0</v>
      </c>
      <c r="M226" s="36">
        <f t="shared" si="51"/>
        <v>0</v>
      </c>
      <c r="N226" s="31">
        <f t="shared" si="52"/>
        <v>375585262</v>
      </c>
      <c r="O226" s="36">
        <f t="shared" si="53"/>
        <v>0.87760396640404859</v>
      </c>
      <c r="P226" s="31">
        <v>96867535</v>
      </c>
      <c r="Q226" s="31">
        <v>448884838</v>
      </c>
      <c r="R226" s="31">
        <v>448884838</v>
      </c>
      <c r="S226" s="31">
        <v>356412041</v>
      </c>
      <c r="T226" s="36">
        <f t="shared" si="54"/>
        <v>0.79399438525923216</v>
      </c>
      <c r="U226" s="36">
        <f t="shared" si="55"/>
        <v>0.10037468177547826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1803687536</v>
      </c>
      <c r="E227" s="31">
        <v>1872136412</v>
      </c>
      <c r="F227" s="31">
        <v>560241527</v>
      </c>
      <c r="G227" s="36">
        <f t="shared" si="48"/>
        <v>0.31060896957930745</v>
      </c>
      <c r="H227" s="31">
        <v>515911816</v>
      </c>
      <c r="I227" s="36">
        <f t="shared" si="49"/>
        <v>0.28603170211184514</v>
      </c>
      <c r="J227" s="31">
        <v>420633058</v>
      </c>
      <c r="K227" s="36">
        <f t="shared" si="50"/>
        <v>0.22468077395633712</v>
      </c>
      <c r="L227" s="31">
        <v>0</v>
      </c>
      <c r="M227" s="36">
        <f t="shared" si="51"/>
        <v>0</v>
      </c>
      <c r="N227" s="31">
        <f t="shared" si="52"/>
        <v>1496786401</v>
      </c>
      <c r="O227" s="36">
        <f t="shared" si="53"/>
        <v>0.79950712533868495</v>
      </c>
      <c r="P227" s="31">
        <v>375957843</v>
      </c>
      <c r="Q227" s="31">
        <v>1639187517</v>
      </c>
      <c r="R227" s="31">
        <v>1918100536</v>
      </c>
      <c r="S227" s="31">
        <v>925055792</v>
      </c>
      <c r="T227" s="36">
        <f t="shared" si="54"/>
        <v>0.48227701032246623</v>
      </c>
      <c r="U227" s="36">
        <f t="shared" si="55"/>
        <v>0.1188303843949865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1458523792</v>
      </c>
      <c r="E228" s="31">
        <v>1650653837</v>
      </c>
      <c r="F228" s="31">
        <v>519318364</v>
      </c>
      <c r="G228" s="36">
        <f t="shared" si="48"/>
        <v>0.35605751983509637</v>
      </c>
      <c r="H228" s="31">
        <v>242412128</v>
      </c>
      <c r="I228" s="36">
        <f t="shared" si="49"/>
        <v>0.16620375295187506</v>
      </c>
      <c r="J228" s="31">
        <v>318130802</v>
      </c>
      <c r="K228" s="36">
        <f t="shared" si="50"/>
        <v>0.19273017447328056</v>
      </c>
      <c r="L228" s="31">
        <v>0</v>
      </c>
      <c r="M228" s="36">
        <f t="shared" si="51"/>
        <v>0</v>
      </c>
      <c r="N228" s="31">
        <f t="shared" si="52"/>
        <v>1079861294</v>
      </c>
      <c r="O228" s="36">
        <f t="shared" si="53"/>
        <v>0.65420215298599882</v>
      </c>
      <c r="P228" s="31">
        <v>290992183</v>
      </c>
      <c r="Q228" s="31">
        <v>1496067170</v>
      </c>
      <c r="R228" s="31">
        <v>1591311236</v>
      </c>
      <c r="S228" s="31">
        <v>1038646311</v>
      </c>
      <c r="T228" s="36">
        <f t="shared" si="54"/>
        <v>0.65269840839608073</v>
      </c>
      <c r="U228" s="36">
        <f t="shared" si="55"/>
        <v>9.3262364370798156E-2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511392285</v>
      </c>
      <c r="E229" s="31">
        <v>514167285</v>
      </c>
      <c r="F229" s="31">
        <v>130536129</v>
      </c>
      <c r="G229" s="36">
        <f t="shared" si="48"/>
        <v>0.25525635178481426</v>
      </c>
      <c r="H229" s="31">
        <v>107014646</v>
      </c>
      <c r="I229" s="36">
        <f t="shared" si="49"/>
        <v>0.20926136185257468</v>
      </c>
      <c r="J229" s="31">
        <v>79080498</v>
      </c>
      <c r="K229" s="36">
        <f t="shared" si="50"/>
        <v>0.15380305263879246</v>
      </c>
      <c r="L229" s="31">
        <v>0</v>
      </c>
      <c r="M229" s="36">
        <f t="shared" si="51"/>
        <v>0</v>
      </c>
      <c r="N229" s="31">
        <f t="shared" si="52"/>
        <v>316631273</v>
      </c>
      <c r="O229" s="36">
        <f t="shared" si="53"/>
        <v>0.61581372879451091</v>
      </c>
      <c r="P229" s="31">
        <v>75614567</v>
      </c>
      <c r="Q229" s="31">
        <v>379582655</v>
      </c>
      <c r="R229" s="31">
        <v>392526652</v>
      </c>
      <c r="S229" s="31">
        <v>324393908</v>
      </c>
      <c r="T229" s="36">
        <f t="shared" si="54"/>
        <v>0.82642517736604548</v>
      </c>
      <c r="U229" s="36">
        <f t="shared" si="55"/>
        <v>4.5836816072754916E-2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4406357980</v>
      </c>
      <c r="E230" s="32">
        <f>SUM(E225:E229)</f>
        <v>4640939516</v>
      </c>
      <c r="F230" s="32">
        <f>SUM(F225:F229)</f>
        <v>1397666307</v>
      </c>
      <c r="G230" s="37">
        <f t="shared" si="48"/>
        <v>0.31719309083462166</v>
      </c>
      <c r="H230" s="32">
        <f>SUM(H225:H229)</f>
        <v>1028323329</v>
      </c>
      <c r="I230" s="37">
        <f t="shared" si="49"/>
        <v>0.23337262511748988</v>
      </c>
      <c r="J230" s="32">
        <f>SUM(J225:J229)</f>
        <v>968370980</v>
      </c>
      <c r="K230" s="37">
        <f t="shared" si="50"/>
        <v>0.20865839269429515</v>
      </c>
      <c r="L230" s="32">
        <f>SUM(L225:L229)</f>
        <v>0</v>
      </c>
      <c r="M230" s="37">
        <f t="shared" si="51"/>
        <v>0</v>
      </c>
      <c r="N230" s="32">
        <f t="shared" si="52"/>
        <v>3394360616</v>
      </c>
      <c r="O230" s="37">
        <f t="shared" si="53"/>
        <v>0.73139514193142952</v>
      </c>
      <c r="P230" s="32">
        <f>SUM(P225:P229)</f>
        <v>885369351</v>
      </c>
      <c r="Q230" s="32">
        <f>SUM(Q225:Q229)</f>
        <v>4144796772</v>
      </c>
      <c r="R230" s="32">
        <f>SUM(R225:R229)</f>
        <v>4516289315</v>
      </c>
      <c r="S230" s="32">
        <f>SUM(S225:S229)</f>
        <v>2782182957</v>
      </c>
      <c r="T230" s="37">
        <f t="shared" si="54"/>
        <v>0.6160329338865661</v>
      </c>
      <c r="U230" s="37">
        <f t="shared" si="55"/>
        <v>9.3748026070985979E-2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12546561951</v>
      </c>
      <c r="E231" s="32">
        <f>SUM(E208:E215,E217:E223,E225:E229)</f>
        <v>13354289095</v>
      </c>
      <c r="F231" s="32">
        <f>SUM(F208:F215,F217:F223,F225:F229)</f>
        <v>4498311852</v>
      </c>
      <c r="G231" s="37">
        <f t="shared" si="48"/>
        <v>0.35852944173614593</v>
      </c>
      <c r="H231" s="32">
        <f>SUM(H208:H215,H217:H223,H225:H229)</f>
        <v>3783557274</v>
      </c>
      <c r="I231" s="37">
        <f t="shared" si="49"/>
        <v>0.30156127939881083</v>
      </c>
      <c r="J231" s="32">
        <f>SUM(J208:J215,J217:J223,J225:J229)</f>
        <v>3519046093</v>
      </c>
      <c r="K231" s="37">
        <f t="shared" si="50"/>
        <v>0.26351429626587697</v>
      </c>
      <c r="L231" s="32">
        <f>SUM(L208:L215,L217:L223,L225:L229)</f>
        <v>0</v>
      </c>
      <c r="M231" s="37">
        <f t="shared" si="51"/>
        <v>0</v>
      </c>
      <c r="N231" s="32">
        <f t="shared" si="52"/>
        <v>11800915219</v>
      </c>
      <c r="O231" s="37">
        <f t="shared" si="53"/>
        <v>0.88367977771414274</v>
      </c>
      <c r="P231" s="32">
        <f>SUM(P208:P215,P217:P223,P225:P229)</f>
        <v>2837153820</v>
      </c>
      <c r="Q231" s="32">
        <f>SUM(Q208:Q215,Q217:Q223,Q225:Q229)</f>
        <v>11759342214</v>
      </c>
      <c r="R231" s="32">
        <f>SUM(R208:R215,R217:R223,R225:R229)</f>
        <v>12325419226</v>
      </c>
      <c r="S231" s="32">
        <f>SUM(S208:S215,S217:S223,S225:S229)</f>
        <v>9455515627</v>
      </c>
      <c r="T231" s="37">
        <f t="shared" si="54"/>
        <v>0.7671557010453609</v>
      </c>
      <c r="U231" s="37">
        <f t="shared" si="55"/>
        <v>0.24034377980958399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544371327</v>
      </c>
      <c r="E234" s="31">
        <v>546889049</v>
      </c>
      <c r="F234" s="31">
        <v>212018694</v>
      </c>
      <c r="G234" s="36">
        <f t="shared" ref="G234:G260" si="56">IF(($D234     =0),0,($F234     /$D234     ))</f>
        <v>0.38947439639854509</v>
      </c>
      <c r="H234" s="31">
        <v>171152315</v>
      </c>
      <c r="I234" s="36">
        <f t="shared" ref="I234:I260" si="57">IF(($D234     =0),0,($H234     /$D234     ))</f>
        <v>0.31440361846978765</v>
      </c>
      <c r="J234" s="31">
        <v>137051341</v>
      </c>
      <c r="K234" s="36">
        <f t="shared" ref="K234:K260" si="58">IF(($E234     =0),0,($J234     /$E234     ))</f>
        <v>0.25060172854183443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520222350</v>
      </c>
      <c r="O234" s="36">
        <f t="shared" ref="O234:O260" si="61">IF(($E234     =0),0,($N234     /$E234     ))</f>
        <v>0.95123928875745323</v>
      </c>
      <c r="P234" s="31">
        <v>136628161</v>
      </c>
      <c r="Q234" s="31">
        <v>528294222</v>
      </c>
      <c r="R234" s="31">
        <v>537679938</v>
      </c>
      <c r="S234" s="31">
        <v>515278419</v>
      </c>
      <c r="T234" s="36">
        <f t="shared" ref="T234:T260" si="62">IF(($R234     =0),0,($S234     /$R234     ))</f>
        <v>0.95833670290298245</v>
      </c>
      <c r="U234" s="36">
        <f t="shared" ref="U234:U260" si="63">IF(($P234     =0),0,(($J234     /$P234     )-1))</f>
        <v>3.0973116881811702E-3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1665446490</v>
      </c>
      <c r="E235" s="31">
        <v>1779988459</v>
      </c>
      <c r="F235" s="31">
        <v>639520801</v>
      </c>
      <c r="G235" s="36">
        <f t="shared" si="56"/>
        <v>0.38399360462190535</v>
      </c>
      <c r="H235" s="31">
        <v>539818996</v>
      </c>
      <c r="I235" s="36">
        <f t="shared" si="57"/>
        <v>0.32412869416176798</v>
      </c>
      <c r="J235" s="31">
        <v>445008097</v>
      </c>
      <c r="K235" s="36">
        <f t="shared" si="58"/>
        <v>0.25000616984337426</v>
      </c>
      <c r="L235" s="31">
        <v>0</v>
      </c>
      <c r="M235" s="36">
        <f t="shared" si="59"/>
        <v>0</v>
      </c>
      <c r="N235" s="31">
        <f t="shared" si="60"/>
        <v>1624347894</v>
      </c>
      <c r="O235" s="36">
        <f t="shared" si="61"/>
        <v>0.91256091340758516</v>
      </c>
      <c r="P235" s="31">
        <v>423278853</v>
      </c>
      <c r="Q235" s="31">
        <v>1626241558</v>
      </c>
      <c r="R235" s="31">
        <v>1707314413</v>
      </c>
      <c r="S235" s="31">
        <v>1552562918</v>
      </c>
      <c r="T235" s="36">
        <f t="shared" si="62"/>
        <v>0.90935969741620171</v>
      </c>
      <c r="U235" s="36">
        <f t="shared" si="63"/>
        <v>5.1335529393905288E-2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1013770763</v>
      </c>
      <c r="E236" s="31">
        <v>952489387</v>
      </c>
      <c r="F236" s="31">
        <v>265299791</v>
      </c>
      <c r="G236" s="36">
        <f t="shared" si="56"/>
        <v>0.2616960368978406</v>
      </c>
      <c r="H236" s="31">
        <v>130248865</v>
      </c>
      <c r="I236" s="36">
        <f t="shared" si="57"/>
        <v>0.12847960283897042</v>
      </c>
      <c r="J236" s="31">
        <v>125677567</v>
      </c>
      <c r="K236" s="36">
        <f t="shared" si="58"/>
        <v>0.13194642241194862</v>
      </c>
      <c r="L236" s="31">
        <v>0</v>
      </c>
      <c r="M236" s="36">
        <f t="shared" si="59"/>
        <v>0</v>
      </c>
      <c r="N236" s="31">
        <f t="shared" si="60"/>
        <v>521226223</v>
      </c>
      <c r="O236" s="36">
        <f t="shared" si="61"/>
        <v>0.5472252290827887</v>
      </c>
      <c r="P236" s="31">
        <v>179400525</v>
      </c>
      <c r="Q236" s="31">
        <v>981363167</v>
      </c>
      <c r="R236" s="31">
        <v>931617423</v>
      </c>
      <c r="S236" s="31">
        <v>738023636</v>
      </c>
      <c r="T236" s="36">
        <f t="shared" si="62"/>
        <v>0.79219604290290302</v>
      </c>
      <c r="U236" s="36">
        <f t="shared" si="63"/>
        <v>-0.29945819835254106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28383311</v>
      </c>
      <c r="E237" s="31">
        <v>40846721</v>
      </c>
      <c r="F237" s="31">
        <v>1059663</v>
      </c>
      <c r="G237" s="36">
        <f t="shared" si="56"/>
        <v>3.7334016457769847E-2</v>
      </c>
      <c r="H237" s="31">
        <v>10419871</v>
      </c>
      <c r="I237" s="36">
        <f t="shared" si="57"/>
        <v>0.36711259655365791</v>
      </c>
      <c r="J237" s="31">
        <v>6718951</v>
      </c>
      <c r="K237" s="36">
        <f t="shared" si="58"/>
        <v>0.16449180828982576</v>
      </c>
      <c r="L237" s="31">
        <v>0</v>
      </c>
      <c r="M237" s="36">
        <f t="shared" si="59"/>
        <v>0</v>
      </c>
      <c r="N237" s="31">
        <f t="shared" si="60"/>
        <v>18198485</v>
      </c>
      <c r="O237" s="36">
        <f t="shared" si="61"/>
        <v>0.44553111129777101</v>
      </c>
      <c r="P237" s="31">
        <v>5593320</v>
      </c>
      <c r="Q237" s="31">
        <v>26371096</v>
      </c>
      <c r="R237" s="31">
        <v>26371096</v>
      </c>
      <c r="S237" s="31">
        <v>24111462</v>
      </c>
      <c r="T237" s="36">
        <f t="shared" si="62"/>
        <v>0.91431398983189782</v>
      </c>
      <c r="U237" s="36">
        <f t="shared" si="63"/>
        <v>0.20124559295731337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604958901</v>
      </c>
      <c r="E238" s="31">
        <v>600518901</v>
      </c>
      <c r="F238" s="31">
        <v>206098589</v>
      </c>
      <c r="G238" s="36">
        <f t="shared" si="56"/>
        <v>0.34068196807967954</v>
      </c>
      <c r="H238" s="31">
        <v>244760233</v>
      </c>
      <c r="I238" s="36">
        <f t="shared" si="57"/>
        <v>0.40458985328657887</v>
      </c>
      <c r="J238" s="31">
        <v>58601919</v>
      </c>
      <c r="K238" s="36">
        <f t="shared" si="58"/>
        <v>9.7585469670337655E-2</v>
      </c>
      <c r="L238" s="31">
        <v>0</v>
      </c>
      <c r="M238" s="36">
        <f t="shared" si="59"/>
        <v>0</v>
      </c>
      <c r="N238" s="31">
        <f t="shared" si="60"/>
        <v>509460741</v>
      </c>
      <c r="O238" s="36">
        <f t="shared" si="61"/>
        <v>0.84836753706108581</v>
      </c>
      <c r="P238" s="31">
        <v>-56396374</v>
      </c>
      <c r="Q238" s="31">
        <v>544199240</v>
      </c>
      <c r="R238" s="31">
        <v>560529199</v>
      </c>
      <c r="S238" s="31">
        <v>519406990</v>
      </c>
      <c r="T238" s="36">
        <f t="shared" si="62"/>
        <v>0.92663681201021608</v>
      </c>
      <c r="U238" s="36">
        <f t="shared" si="63"/>
        <v>-2.0391079220802384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457238170</v>
      </c>
      <c r="E239" s="31">
        <v>457238172</v>
      </c>
      <c r="F239" s="31">
        <v>182008728</v>
      </c>
      <c r="G239" s="36">
        <f t="shared" si="56"/>
        <v>0.39806109800500689</v>
      </c>
      <c r="H239" s="31">
        <v>147012446</v>
      </c>
      <c r="I239" s="36">
        <f t="shared" si="57"/>
        <v>0.32152268914907084</v>
      </c>
      <c r="J239" s="31">
        <v>111815935</v>
      </c>
      <c r="K239" s="36">
        <f t="shared" si="58"/>
        <v>0.24454636958875778</v>
      </c>
      <c r="L239" s="31">
        <v>0</v>
      </c>
      <c r="M239" s="36">
        <f t="shared" si="59"/>
        <v>0</v>
      </c>
      <c r="N239" s="31">
        <f t="shared" si="60"/>
        <v>440837109</v>
      </c>
      <c r="O239" s="36">
        <f t="shared" si="61"/>
        <v>0.96413015359531273</v>
      </c>
      <c r="P239" s="31">
        <v>1435311</v>
      </c>
      <c r="Q239" s="31">
        <v>422296000</v>
      </c>
      <c r="R239" s="31">
        <v>422296008</v>
      </c>
      <c r="S239" s="31">
        <v>320639866</v>
      </c>
      <c r="T239" s="36">
        <f t="shared" si="62"/>
        <v>0.75927752080479061</v>
      </c>
      <c r="U239" s="36">
        <f t="shared" si="63"/>
        <v>76.903628551582202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4314168962</v>
      </c>
      <c r="E240" s="32">
        <f>SUM(E234:E239)</f>
        <v>4377970689</v>
      </c>
      <c r="F240" s="32">
        <f>SUM(F234:F239)</f>
        <v>1506006266</v>
      </c>
      <c r="G240" s="37">
        <f t="shared" si="56"/>
        <v>0.34908374689660565</v>
      </c>
      <c r="H240" s="32">
        <f>SUM(H234:H239)</f>
        <v>1243412726</v>
      </c>
      <c r="I240" s="37">
        <f t="shared" si="57"/>
        <v>0.28821604738993994</v>
      </c>
      <c r="J240" s="32">
        <f>SUM(J234:J239)</f>
        <v>884873810</v>
      </c>
      <c r="K240" s="37">
        <f t="shared" si="58"/>
        <v>0.20211962867255276</v>
      </c>
      <c r="L240" s="32">
        <f>SUM(L234:L239)</f>
        <v>0</v>
      </c>
      <c r="M240" s="37">
        <f t="shared" si="59"/>
        <v>0</v>
      </c>
      <c r="N240" s="32">
        <f t="shared" si="60"/>
        <v>3634292802</v>
      </c>
      <c r="O240" s="37">
        <f t="shared" si="61"/>
        <v>0.83013182594653956</v>
      </c>
      <c r="P240" s="32">
        <f>SUM(P234:P239)</f>
        <v>689939796</v>
      </c>
      <c r="Q240" s="32">
        <f>SUM(Q234:Q239)</f>
        <v>4128765283</v>
      </c>
      <c r="R240" s="32">
        <f>SUM(R234:R239)</f>
        <v>4185808077</v>
      </c>
      <c r="S240" s="32">
        <f>SUM(S234:S239)</f>
        <v>3670023291</v>
      </c>
      <c r="T240" s="37">
        <f t="shared" si="62"/>
        <v>0.87677772690197808</v>
      </c>
      <c r="U240" s="37">
        <f t="shared" si="63"/>
        <v>0.28253771579803177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90503879</v>
      </c>
      <c r="E241" s="31">
        <v>90562788</v>
      </c>
      <c r="F241" s="31">
        <v>23023312</v>
      </c>
      <c r="G241" s="36">
        <f t="shared" si="56"/>
        <v>0.25439033392148858</v>
      </c>
      <c r="H241" s="31">
        <v>48452114</v>
      </c>
      <c r="I241" s="36">
        <f t="shared" si="57"/>
        <v>0.53535952862307701</v>
      </c>
      <c r="J241" s="31">
        <v>14366082</v>
      </c>
      <c r="K241" s="36">
        <f t="shared" si="58"/>
        <v>0.15863118083334626</v>
      </c>
      <c r="L241" s="31">
        <v>0</v>
      </c>
      <c r="M241" s="36">
        <f t="shared" si="59"/>
        <v>0</v>
      </c>
      <c r="N241" s="31">
        <f t="shared" si="60"/>
        <v>85841508</v>
      </c>
      <c r="O241" s="36">
        <f t="shared" si="61"/>
        <v>0.9478673293494454</v>
      </c>
      <c r="P241" s="31">
        <v>17963334</v>
      </c>
      <c r="Q241" s="31">
        <v>89627172</v>
      </c>
      <c r="R241" s="31">
        <v>89447232</v>
      </c>
      <c r="S241" s="31">
        <v>101345454</v>
      </c>
      <c r="T241" s="36">
        <f t="shared" si="62"/>
        <v>1.1330194544197858</v>
      </c>
      <c r="U241" s="36">
        <f t="shared" si="63"/>
        <v>-0.2002552532842734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45783155</v>
      </c>
      <c r="E242" s="31">
        <v>61418921</v>
      </c>
      <c r="F242" s="31">
        <v>23777360</v>
      </c>
      <c r="G242" s="36">
        <f t="shared" si="56"/>
        <v>0.51934734510978986</v>
      </c>
      <c r="H242" s="31">
        <v>10255291</v>
      </c>
      <c r="I242" s="36">
        <f t="shared" si="57"/>
        <v>0.22399703559092859</v>
      </c>
      <c r="J242" s="31">
        <v>9281065</v>
      </c>
      <c r="K242" s="36">
        <f t="shared" si="58"/>
        <v>0.15111084416478107</v>
      </c>
      <c r="L242" s="31">
        <v>0</v>
      </c>
      <c r="M242" s="36">
        <f t="shared" si="59"/>
        <v>0</v>
      </c>
      <c r="N242" s="31">
        <f t="shared" si="60"/>
        <v>43313716</v>
      </c>
      <c r="O242" s="36">
        <f t="shared" si="61"/>
        <v>0.70521779436665777</v>
      </c>
      <c r="P242" s="31">
        <v>8590833</v>
      </c>
      <c r="Q242" s="31">
        <v>52127604</v>
      </c>
      <c r="R242" s="31">
        <v>37792895</v>
      </c>
      <c r="S242" s="31">
        <v>26351981</v>
      </c>
      <c r="T242" s="36">
        <f t="shared" si="62"/>
        <v>0.69727341607463522</v>
      </c>
      <c r="U242" s="36">
        <f t="shared" si="63"/>
        <v>8.0345177237178378E-2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839432504</v>
      </c>
      <c r="E243" s="31">
        <v>839432504</v>
      </c>
      <c r="F243" s="31">
        <v>209027118</v>
      </c>
      <c r="G243" s="36">
        <f t="shared" si="56"/>
        <v>0.24901003595162191</v>
      </c>
      <c r="H243" s="31">
        <v>57277163</v>
      </c>
      <c r="I243" s="36">
        <f t="shared" si="57"/>
        <v>6.8233196507244132E-2</v>
      </c>
      <c r="J243" s="31">
        <v>304063859</v>
      </c>
      <c r="K243" s="36">
        <f t="shared" si="58"/>
        <v>0.36222550062226327</v>
      </c>
      <c r="L243" s="31">
        <v>0</v>
      </c>
      <c r="M243" s="36">
        <f t="shared" si="59"/>
        <v>0</v>
      </c>
      <c r="N243" s="31">
        <f t="shared" si="60"/>
        <v>570368140</v>
      </c>
      <c r="O243" s="36">
        <f t="shared" si="61"/>
        <v>0.67946873308112932</v>
      </c>
      <c r="P243" s="31">
        <v>202117690</v>
      </c>
      <c r="Q243" s="31">
        <v>895195776</v>
      </c>
      <c r="R243" s="31">
        <v>795195776</v>
      </c>
      <c r="S243" s="31">
        <v>682301521</v>
      </c>
      <c r="T243" s="36">
        <f t="shared" si="62"/>
        <v>0.85802960930215</v>
      </c>
      <c r="U243" s="36">
        <f t="shared" si="63"/>
        <v>0.50439013527217735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286613213</v>
      </c>
      <c r="E244" s="31">
        <v>345348680</v>
      </c>
      <c r="F244" s="31">
        <v>13595674</v>
      </c>
      <c r="G244" s="36">
        <f t="shared" si="56"/>
        <v>4.7435614910049523E-2</v>
      </c>
      <c r="H244" s="31">
        <v>96647302</v>
      </c>
      <c r="I244" s="36">
        <f t="shared" si="57"/>
        <v>0.33720462845514382</v>
      </c>
      <c r="J244" s="31">
        <v>89065717</v>
      </c>
      <c r="K244" s="36">
        <f t="shared" si="58"/>
        <v>0.25790084676159758</v>
      </c>
      <c r="L244" s="31">
        <v>0</v>
      </c>
      <c r="M244" s="36">
        <f t="shared" si="59"/>
        <v>0</v>
      </c>
      <c r="N244" s="31">
        <f t="shared" si="60"/>
        <v>199308693</v>
      </c>
      <c r="O244" s="36">
        <f t="shared" si="61"/>
        <v>0.57712307746478142</v>
      </c>
      <c r="P244" s="31">
        <v>68565353</v>
      </c>
      <c r="Q244" s="31">
        <v>252366607</v>
      </c>
      <c r="R244" s="31">
        <v>169593949</v>
      </c>
      <c r="S244" s="31">
        <v>324641761</v>
      </c>
      <c r="T244" s="36">
        <f t="shared" si="62"/>
        <v>1.9142296226618321</v>
      </c>
      <c r="U244" s="36">
        <f t="shared" si="63"/>
        <v>0.29899013281533016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179148357</v>
      </c>
      <c r="E245" s="31">
        <v>183541378</v>
      </c>
      <c r="F245" s="31">
        <v>83293125</v>
      </c>
      <c r="G245" s="36">
        <f t="shared" si="56"/>
        <v>0.46493937424165155</v>
      </c>
      <c r="H245" s="31">
        <v>51213613</v>
      </c>
      <c r="I245" s="36">
        <f t="shared" si="57"/>
        <v>0.28587263571722288</v>
      </c>
      <c r="J245" s="31">
        <v>22833528</v>
      </c>
      <c r="K245" s="36">
        <f t="shared" si="58"/>
        <v>0.12440534253807335</v>
      </c>
      <c r="L245" s="31">
        <v>0</v>
      </c>
      <c r="M245" s="36">
        <f t="shared" si="59"/>
        <v>0</v>
      </c>
      <c r="N245" s="31">
        <f t="shared" si="60"/>
        <v>157340266</v>
      </c>
      <c r="O245" s="36">
        <f t="shared" si="61"/>
        <v>0.85724683836687765</v>
      </c>
      <c r="P245" s="31">
        <v>48562433</v>
      </c>
      <c r="Q245" s="31">
        <v>152700428</v>
      </c>
      <c r="R245" s="31">
        <v>188711313</v>
      </c>
      <c r="S245" s="31">
        <v>65827246</v>
      </c>
      <c r="T245" s="36">
        <f t="shared" si="62"/>
        <v>0.34882511786667503</v>
      </c>
      <c r="U245" s="36">
        <f t="shared" si="63"/>
        <v>-0.52981087253186021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1195371435</v>
      </c>
      <c r="E246" s="31">
        <v>1195892543</v>
      </c>
      <c r="F246" s="31">
        <v>517753006</v>
      </c>
      <c r="G246" s="36">
        <f t="shared" si="56"/>
        <v>0.43313148603053242</v>
      </c>
      <c r="H246" s="31">
        <v>58434719</v>
      </c>
      <c r="I246" s="36">
        <f t="shared" si="57"/>
        <v>4.8884152062743574E-2</v>
      </c>
      <c r="J246" s="31">
        <v>317063026</v>
      </c>
      <c r="K246" s="36">
        <f t="shared" si="58"/>
        <v>0.2651266853831365</v>
      </c>
      <c r="L246" s="31">
        <v>0</v>
      </c>
      <c r="M246" s="36">
        <f t="shared" si="59"/>
        <v>0</v>
      </c>
      <c r="N246" s="31">
        <f t="shared" si="60"/>
        <v>893250751</v>
      </c>
      <c r="O246" s="36">
        <f t="shared" si="61"/>
        <v>0.74693228603901407</v>
      </c>
      <c r="P246" s="31">
        <v>281702752</v>
      </c>
      <c r="Q246" s="31">
        <v>1025694690</v>
      </c>
      <c r="R246" s="31">
        <v>1040715580</v>
      </c>
      <c r="S246" s="31">
        <v>1130889805</v>
      </c>
      <c r="T246" s="36">
        <f t="shared" si="62"/>
        <v>1.0866463678769949</v>
      </c>
      <c r="U246" s="36">
        <f t="shared" si="63"/>
        <v>0.12552335306969242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2636852543</v>
      </c>
      <c r="E247" s="32">
        <f>SUM(E241:E246)</f>
        <v>2716196814</v>
      </c>
      <c r="F247" s="32">
        <f>SUM(F241:F246)</f>
        <v>870469595</v>
      </c>
      <c r="G247" s="37">
        <f t="shared" si="56"/>
        <v>0.33011690293824669</v>
      </c>
      <c r="H247" s="32">
        <f>SUM(H241:H246)</f>
        <v>322280202</v>
      </c>
      <c r="I247" s="37">
        <f t="shared" si="57"/>
        <v>0.12222154889000177</v>
      </c>
      <c r="J247" s="32">
        <f>SUM(J241:J246)</f>
        <v>756673277</v>
      </c>
      <c r="K247" s="37">
        <f t="shared" si="58"/>
        <v>0.27857822124667286</v>
      </c>
      <c r="L247" s="32">
        <f>SUM(L241:L246)</f>
        <v>0</v>
      </c>
      <c r="M247" s="37">
        <f t="shared" si="59"/>
        <v>0</v>
      </c>
      <c r="N247" s="32">
        <f t="shared" si="60"/>
        <v>1949423074</v>
      </c>
      <c r="O247" s="37">
        <f t="shared" si="61"/>
        <v>0.71770317377303283</v>
      </c>
      <c r="P247" s="32">
        <f>SUM(P241:P246)</f>
        <v>627502395</v>
      </c>
      <c r="Q247" s="32">
        <f>SUM(Q241:Q246)</f>
        <v>2467712277</v>
      </c>
      <c r="R247" s="32">
        <f>SUM(R241:R246)</f>
        <v>2321456745</v>
      </c>
      <c r="S247" s="32">
        <f>SUM(S241:S246)</f>
        <v>2331357768</v>
      </c>
      <c r="T247" s="37">
        <f t="shared" si="62"/>
        <v>1.004265004300134</v>
      </c>
      <c r="U247" s="37">
        <f t="shared" si="63"/>
        <v>0.20584922548383267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187263289</v>
      </c>
      <c r="E248" s="31">
        <v>188483289</v>
      </c>
      <c r="F248" s="31">
        <v>17848409</v>
      </c>
      <c r="G248" s="36">
        <f t="shared" si="56"/>
        <v>9.5311841927544064E-2</v>
      </c>
      <c r="H248" s="31">
        <v>46275862</v>
      </c>
      <c r="I248" s="36">
        <f t="shared" si="57"/>
        <v>0.24711657179106791</v>
      </c>
      <c r="J248" s="31">
        <v>25740737</v>
      </c>
      <c r="K248" s="36">
        <f t="shared" si="58"/>
        <v>0.13656774102663288</v>
      </c>
      <c r="L248" s="31">
        <v>0</v>
      </c>
      <c r="M248" s="36">
        <f t="shared" si="59"/>
        <v>0</v>
      </c>
      <c r="N248" s="31">
        <f t="shared" si="60"/>
        <v>89865008</v>
      </c>
      <c r="O248" s="36">
        <f t="shared" si="61"/>
        <v>0.47677971069360953</v>
      </c>
      <c r="P248" s="31">
        <v>34226653</v>
      </c>
      <c r="Q248" s="31">
        <v>163418384</v>
      </c>
      <c r="R248" s="31">
        <v>166105875</v>
      </c>
      <c r="S248" s="31">
        <v>129673405</v>
      </c>
      <c r="T248" s="36">
        <f t="shared" si="62"/>
        <v>0.78066717989354684</v>
      </c>
      <c r="U248" s="36">
        <f t="shared" si="63"/>
        <v>-0.24793297784624169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161676958</v>
      </c>
      <c r="E249" s="31">
        <v>161676958</v>
      </c>
      <c r="F249" s="31">
        <v>3317433</v>
      </c>
      <c r="G249" s="36">
        <f t="shared" si="56"/>
        <v>2.0518897937206366E-2</v>
      </c>
      <c r="H249" s="31">
        <v>35333670</v>
      </c>
      <c r="I249" s="36">
        <f t="shared" si="57"/>
        <v>0.21854487143430792</v>
      </c>
      <c r="J249" s="31">
        <v>30596546</v>
      </c>
      <c r="K249" s="36">
        <f t="shared" si="58"/>
        <v>0.18924493866343031</v>
      </c>
      <c r="L249" s="31">
        <v>0</v>
      </c>
      <c r="M249" s="36">
        <f t="shared" si="59"/>
        <v>0</v>
      </c>
      <c r="N249" s="31">
        <f t="shared" si="60"/>
        <v>69247649</v>
      </c>
      <c r="O249" s="36">
        <f t="shared" si="61"/>
        <v>0.42830870803494459</v>
      </c>
      <c r="P249" s="31">
        <v>-28625756</v>
      </c>
      <c r="Q249" s="31">
        <v>146457097</v>
      </c>
      <c r="R249" s="31">
        <v>164577884</v>
      </c>
      <c r="S249" s="31">
        <v>50779094</v>
      </c>
      <c r="T249" s="36">
        <f t="shared" si="62"/>
        <v>0.30854141981798722</v>
      </c>
      <c r="U249" s="36">
        <f t="shared" si="63"/>
        <v>-2.0688467406764732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86349267</v>
      </c>
      <c r="E250" s="31">
        <v>86349267</v>
      </c>
      <c r="F250" s="31">
        <v>27189296</v>
      </c>
      <c r="G250" s="36">
        <f t="shared" si="56"/>
        <v>0.31487581706976159</v>
      </c>
      <c r="H250" s="31">
        <v>4942249</v>
      </c>
      <c r="I250" s="36">
        <f t="shared" si="57"/>
        <v>5.7235564026270197E-2</v>
      </c>
      <c r="J250" s="31">
        <v>5430890</v>
      </c>
      <c r="K250" s="36">
        <f t="shared" si="58"/>
        <v>6.2894453985347668E-2</v>
      </c>
      <c r="L250" s="31">
        <v>0</v>
      </c>
      <c r="M250" s="36">
        <f t="shared" si="59"/>
        <v>0</v>
      </c>
      <c r="N250" s="31">
        <f t="shared" si="60"/>
        <v>37562435</v>
      </c>
      <c r="O250" s="36">
        <f t="shared" si="61"/>
        <v>0.43500583508137947</v>
      </c>
      <c r="P250" s="31">
        <v>8544907</v>
      </c>
      <c r="Q250" s="31">
        <v>72322953</v>
      </c>
      <c r="R250" s="31">
        <v>72322953</v>
      </c>
      <c r="S250" s="31">
        <v>41066312</v>
      </c>
      <c r="T250" s="36">
        <f t="shared" si="62"/>
        <v>0.56781851814043049</v>
      </c>
      <c r="U250" s="36">
        <f t="shared" si="63"/>
        <v>-0.36442959531332519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157078009</v>
      </c>
      <c r="E251" s="31">
        <v>155326605</v>
      </c>
      <c r="F251" s="31">
        <v>49517841</v>
      </c>
      <c r="G251" s="36">
        <f t="shared" si="56"/>
        <v>0.3152436252231845</v>
      </c>
      <c r="H251" s="31">
        <v>17859614</v>
      </c>
      <c r="I251" s="36">
        <f t="shared" si="57"/>
        <v>0.11369900926106086</v>
      </c>
      <c r="J251" s="31">
        <v>34306181</v>
      </c>
      <c r="K251" s="36">
        <f t="shared" si="58"/>
        <v>0.22086480934801864</v>
      </c>
      <c r="L251" s="31">
        <v>0</v>
      </c>
      <c r="M251" s="36">
        <f t="shared" si="59"/>
        <v>0</v>
      </c>
      <c r="N251" s="31">
        <f t="shared" si="60"/>
        <v>101683636</v>
      </c>
      <c r="O251" s="36">
        <f t="shared" si="61"/>
        <v>0.65464403860497689</v>
      </c>
      <c r="P251" s="31">
        <v>34232636</v>
      </c>
      <c r="Q251" s="31">
        <v>146410416</v>
      </c>
      <c r="R251" s="31">
        <v>146410416</v>
      </c>
      <c r="S251" s="31">
        <v>106670262</v>
      </c>
      <c r="T251" s="36">
        <f t="shared" si="62"/>
        <v>0.72857017222053377</v>
      </c>
      <c r="U251" s="36">
        <f t="shared" si="63"/>
        <v>2.1483884559752031E-3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106373940</v>
      </c>
      <c r="E252" s="31">
        <v>116597604</v>
      </c>
      <c r="F252" s="31">
        <v>18638281</v>
      </c>
      <c r="G252" s="36">
        <f t="shared" si="56"/>
        <v>0.17521472834417903</v>
      </c>
      <c r="H252" s="31">
        <v>23308541</v>
      </c>
      <c r="I252" s="36">
        <f t="shared" si="57"/>
        <v>0.21911890261844208</v>
      </c>
      <c r="J252" s="31">
        <v>50177098</v>
      </c>
      <c r="K252" s="36">
        <f t="shared" si="58"/>
        <v>0.43034416041688128</v>
      </c>
      <c r="L252" s="31">
        <v>0</v>
      </c>
      <c r="M252" s="36">
        <f t="shared" si="59"/>
        <v>0</v>
      </c>
      <c r="N252" s="31">
        <f t="shared" si="60"/>
        <v>92123920</v>
      </c>
      <c r="O252" s="36">
        <f t="shared" si="61"/>
        <v>0.79010131288804186</v>
      </c>
      <c r="P252" s="31">
        <v>37257924</v>
      </c>
      <c r="Q252" s="31">
        <v>91913267</v>
      </c>
      <c r="R252" s="31">
        <v>91913267</v>
      </c>
      <c r="S252" s="31">
        <v>53874013</v>
      </c>
      <c r="T252" s="36">
        <f t="shared" si="62"/>
        <v>0.58613968101035951</v>
      </c>
      <c r="U252" s="36">
        <f t="shared" si="63"/>
        <v>0.34674970081532197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191573590</v>
      </c>
      <c r="E253" s="31">
        <v>171189503</v>
      </c>
      <c r="F253" s="31">
        <v>38843844</v>
      </c>
      <c r="G253" s="36">
        <f t="shared" si="56"/>
        <v>0.20276199866589126</v>
      </c>
      <c r="H253" s="31">
        <v>52698479</v>
      </c>
      <c r="I253" s="36">
        <f t="shared" si="57"/>
        <v>0.27508217077312169</v>
      </c>
      <c r="J253" s="31">
        <v>44308718</v>
      </c>
      <c r="K253" s="36">
        <f t="shared" si="58"/>
        <v>0.25882847501461581</v>
      </c>
      <c r="L253" s="31">
        <v>0</v>
      </c>
      <c r="M253" s="36">
        <f t="shared" si="59"/>
        <v>0</v>
      </c>
      <c r="N253" s="31">
        <f t="shared" si="60"/>
        <v>135851041</v>
      </c>
      <c r="O253" s="36">
        <f t="shared" si="61"/>
        <v>0.79357109296590456</v>
      </c>
      <c r="P253" s="31">
        <v>37771476</v>
      </c>
      <c r="Q253" s="31">
        <v>160059920</v>
      </c>
      <c r="R253" s="31">
        <v>165255518</v>
      </c>
      <c r="S253" s="31">
        <v>146186160</v>
      </c>
      <c r="T253" s="36">
        <f t="shared" si="62"/>
        <v>0.88460683049627431</v>
      </c>
      <c r="U253" s="36">
        <f t="shared" si="63"/>
        <v>0.17307351187441022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890315053</v>
      </c>
      <c r="E254" s="32">
        <f>SUM(E248:E253)</f>
        <v>879623226</v>
      </c>
      <c r="F254" s="32">
        <f>SUM(F248:F253)</f>
        <v>155355104</v>
      </c>
      <c r="G254" s="37">
        <f t="shared" si="56"/>
        <v>0.17449452693910592</v>
      </c>
      <c r="H254" s="32">
        <f>SUM(H248:H253)</f>
        <v>180418415</v>
      </c>
      <c r="I254" s="37">
        <f t="shared" si="57"/>
        <v>0.20264558528137117</v>
      </c>
      <c r="J254" s="32">
        <f>SUM(J248:J253)</f>
        <v>190560170</v>
      </c>
      <c r="K254" s="37">
        <f t="shared" si="58"/>
        <v>0.21663840195142822</v>
      </c>
      <c r="L254" s="32">
        <f>SUM(L248:L253)</f>
        <v>0</v>
      </c>
      <c r="M254" s="37">
        <f t="shared" si="59"/>
        <v>0</v>
      </c>
      <c r="N254" s="32">
        <f t="shared" si="60"/>
        <v>526333689</v>
      </c>
      <c r="O254" s="37">
        <f t="shared" si="61"/>
        <v>0.5983626551034249</v>
      </c>
      <c r="P254" s="32">
        <f>SUM(P248:P253)</f>
        <v>123407840</v>
      </c>
      <c r="Q254" s="32">
        <f>SUM(Q248:Q253)</f>
        <v>780582037</v>
      </c>
      <c r="R254" s="32">
        <f>SUM(R248:R253)</f>
        <v>806585913</v>
      </c>
      <c r="S254" s="32">
        <f>SUM(S248:S253)</f>
        <v>528249246</v>
      </c>
      <c r="T254" s="37">
        <f t="shared" si="62"/>
        <v>0.65491999982399896</v>
      </c>
      <c r="U254" s="37">
        <f t="shared" si="63"/>
        <v>0.54414962615016993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1428720510</v>
      </c>
      <c r="E255" s="31">
        <v>1428720510</v>
      </c>
      <c r="F255" s="31">
        <v>536091776</v>
      </c>
      <c r="G255" s="36">
        <f t="shared" si="56"/>
        <v>0.37522508583571745</v>
      </c>
      <c r="H255" s="31">
        <v>417235544</v>
      </c>
      <c r="I255" s="36">
        <f t="shared" si="57"/>
        <v>0.29203440496560101</v>
      </c>
      <c r="J255" s="31">
        <v>363348758</v>
      </c>
      <c r="K255" s="36">
        <f t="shared" si="58"/>
        <v>0.25431759077917904</v>
      </c>
      <c r="L255" s="31">
        <v>0</v>
      </c>
      <c r="M255" s="36">
        <f t="shared" si="59"/>
        <v>0</v>
      </c>
      <c r="N255" s="31">
        <f t="shared" si="60"/>
        <v>1316676078</v>
      </c>
      <c r="O255" s="36">
        <f t="shared" si="61"/>
        <v>0.92157708158049756</v>
      </c>
      <c r="P255" s="31">
        <v>339437107</v>
      </c>
      <c r="Q255" s="31">
        <v>1422603171</v>
      </c>
      <c r="R255" s="31">
        <v>1371368943</v>
      </c>
      <c r="S255" s="31">
        <v>1211510931</v>
      </c>
      <c r="T255" s="36">
        <f t="shared" si="62"/>
        <v>0.88343179797385862</v>
      </c>
      <c r="U255" s="36">
        <f t="shared" si="63"/>
        <v>7.0445011776511413E-2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275453582</v>
      </c>
      <c r="E256" s="31">
        <v>275453582</v>
      </c>
      <c r="F256" s="31">
        <v>24259698</v>
      </c>
      <c r="G256" s="36">
        <f t="shared" si="56"/>
        <v>8.8071818938989146E-2</v>
      </c>
      <c r="H256" s="31">
        <v>23691028</v>
      </c>
      <c r="I256" s="36">
        <f t="shared" si="57"/>
        <v>8.6007333170203606E-2</v>
      </c>
      <c r="J256" s="31">
        <v>24035734</v>
      </c>
      <c r="K256" s="36">
        <f t="shared" si="58"/>
        <v>8.7258745468047683E-2</v>
      </c>
      <c r="L256" s="31">
        <v>0</v>
      </c>
      <c r="M256" s="36">
        <f t="shared" si="59"/>
        <v>0</v>
      </c>
      <c r="N256" s="31">
        <f t="shared" si="60"/>
        <v>71986460</v>
      </c>
      <c r="O256" s="36">
        <f t="shared" si="61"/>
        <v>0.26133789757724046</v>
      </c>
      <c r="P256" s="31">
        <v>23529783</v>
      </c>
      <c r="Q256" s="31">
        <v>228611071</v>
      </c>
      <c r="R256" s="31">
        <v>228611071</v>
      </c>
      <c r="S256" s="31">
        <v>45521718</v>
      </c>
      <c r="T256" s="36">
        <f t="shared" si="62"/>
        <v>0.19912298123129829</v>
      </c>
      <c r="U256" s="36">
        <f t="shared" si="63"/>
        <v>2.1502578243071779E-2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788138337</v>
      </c>
      <c r="E257" s="31">
        <v>801499378</v>
      </c>
      <c r="F257" s="31">
        <v>272901669</v>
      </c>
      <c r="G257" s="36">
        <f t="shared" si="56"/>
        <v>0.34626112725182662</v>
      </c>
      <c r="H257" s="31">
        <v>90664104</v>
      </c>
      <c r="I257" s="36">
        <f t="shared" si="57"/>
        <v>0.1150357744873918</v>
      </c>
      <c r="J257" s="31">
        <v>744746468</v>
      </c>
      <c r="K257" s="36">
        <f t="shared" si="58"/>
        <v>0.92919157324661084</v>
      </c>
      <c r="L257" s="31">
        <v>0</v>
      </c>
      <c r="M257" s="36">
        <f t="shared" si="59"/>
        <v>0</v>
      </c>
      <c r="N257" s="31">
        <f t="shared" si="60"/>
        <v>1108312241</v>
      </c>
      <c r="O257" s="36">
        <f t="shared" si="61"/>
        <v>1.3827986289466589</v>
      </c>
      <c r="P257" s="31">
        <v>184865253</v>
      </c>
      <c r="Q257" s="31">
        <v>854436843</v>
      </c>
      <c r="R257" s="31">
        <v>743767309</v>
      </c>
      <c r="S257" s="31">
        <v>659868340</v>
      </c>
      <c r="T257" s="36">
        <f t="shared" si="62"/>
        <v>0.88719728874235848</v>
      </c>
      <c r="U257" s="36">
        <f t="shared" si="63"/>
        <v>3.0285908569308049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238076016</v>
      </c>
      <c r="E258" s="31">
        <v>238026012</v>
      </c>
      <c r="F258" s="31">
        <v>95251120</v>
      </c>
      <c r="G258" s="36">
        <f t="shared" si="56"/>
        <v>0.40008700414408815</v>
      </c>
      <c r="H258" s="31">
        <v>76511240</v>
      </c>
      <c r="I258" s="36">
        <f t="shared" si="57"/>
        <v>0.32137315335451516</v>
      </c>
      <c r="J258" s="31">
        <v>58274528</v>
      </c>
      <c r="K258" s="36">
        <f t="shared" si="58"/>
        <v>0.24482420013826051</v>
      </c>
      <c r="L258" s="31">
        <v>0</v>
      </c>
      <c r="M258" s="36">
        <f t="shared" si="59"/>
        <v>0</v>
      </c>
      <c r="N258" s="31">
        <f t="shared" si="60"/>
        <v>230036888</v>
      </c>
      <c r="O258" s="36">
        <f t="shared" si="61"/>
        <v>0.96643592045729854</v>
      </c>
      <c r="P258" s="31">
        <v>58256182</v>
      </c>
      <c r="Q258" s="31">
        <v>232309000</v>
      </c>
      <c r="R258" s="31">
        <v>232844004</v>
      </c>
      <c r="S258" s="31">
        <v>212669535</v>
      </c>
      <c r="T258" s="36">
        <f t="shared" si="62"/>
        <v>0.91335628724199402</v>
      </c>
      <c r="U258" s="36">
        <f t="shared" si="63"/>
        <v>3.1491936769900697E-4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2730388445</v>
      </c>
      <c r="E259" s="32">
        <f>SUM(E255:E258)</f>
        <v>2743699482</v>
      </c>
      <c r="F259" s="32">
        <f>SUM(F255:F258)</f>
        <v>928504263</v>
      </c>
      <c r="G259" s="37">
        <f t="shared" si="56"/>
        <v>0.34006306490943272</v>
      </c>
      <c r="H259" s="32">
        <f>SUM(H255:H258)</f>
        <v>608101916</v>
      </c>
      <c r="I259" s="37">
        <f t="shared" si="57"/>
        <v>0.22271626482802523</v>
      </c>
      <c r="J259" s="32">
        <f>SUM(J255:J258)</f>
        <v>1190405488</v>
      </c>
      <c r="K259" s="37">
        <f t="shared" si="58"/>
        <v>0.43386875851733675</v>
      </c>
      <c r="L259" s="32">
        <f>SUM(L255:L258)</f>
        <v>0</v>
      </c>
      <c r="M259" s="37">
        <f t="shared" si="59"/>
        <v>0</v>
      </c>
      <c r="N259" s="32">
        <f t="shared" si="60"/>
        <v>2727011667</v>
      </c>
      <c r="O259" s="37">
        <f t="shared" si="61"/>
        <v>0.99391776865160342</v>
      </c>
      <c r="P259" s="32">
        <f>SUM(P255:P258)</f>
        <v>606088325</v>
      </c>
      <c r="Q259" s="32">
        <f>SUM(Q255:Q258)</f>
        <v>2737960085</v>
      </c>
      <c r="R259" s="32">
        <f>SUM(R255:R258)</f>
        <v>2576591327</v>
      </c>
      <c r="S259" s="32">
        <f>SUM(S255:S258)</f>
        <v>2129570524</v>
      </c>
      <c r="T259" s="37">
        <f t="shared" si="62"/>
        <v>0.82650690533819371</v>
      </c>
      <c r="U259" s="37">
        <f t="shared" si="63"/>
        <v>0.96407922558151893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10571725003</v>
      </c>
      <c r="E260" s="32">
        <f>SUM(E234:E239,E241:E246,E248:E253,E255:E258)</f>
        <v>10717490211</v>
      </c>
      <c r="F260" s="32">
        <f>SUM(F234:F239,F241:F246,F248:F253,F255:F258)</f>
        <v>3460335228</v>
      </c>
      <c r="G260" s="37">
        <f t="shared" si="56"/>
        <v>0.32731982973621054</v>
      </c>
      <c r="H260" s="32">
        <f>SUM(H234:H239,H241:H246,H248:H253,H255:H258)</f>
        <v>2354213259</v>
      </c>
      <c r="I260" s="37">
        <f t="shared" si="57"/>
        <v>0.22268960442424782</v>
      </c>
      <c r="J260" s="32">
        <f>SUM(J234:J239,J241:J246,J248:J253,J255:J258)</f>
        <v>3022512745</v>
      </c>
      <c r="K260" s="37">
        <f t="shared" si="58"/>
        <v>0.28201684214255823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8837061232</v>
      </c>
      <c r="O260" s="37">
        <f t="shared" si="61"/>
        <v>0.82454577125995376</v>
      </c>
      <c r="P260" s="32">
        <f>SUM(P234:P239,P241:P246,P248:P253,P255:P258)</f>
        <v>2046938356</v>
      </c>
      <c r="Q260" s="32">
        <f>SUM(Q234:Q239,Q241:Q246,Q248:Q253,Q255:Q258)</f>
        <v>10115019682</v>
      </c>
      <c r="R260" s="32">
        <f>SUM(R234:R239,R241:R246,R248:R253,R255:R258)</f>
        <v>9890442062</v>
      </c>
      <c r="S260" s="32">
        <f>SUM(S234:S239,S241:S246,S248:S253,S255:S258)</f>
        <v>8659200829</v>
      </c>
      <c r="T260" s="37">
        <f t="shared" si="62"/>
        <v>0.87551201197259487</v>
      </c>
      <c r="U260" s="37">
        <f t="shared" si="63"/>
        <v>0.47660174335020367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276811291</v>
      </c>
      <c r="E263" s="31">
        <v>262657882</v>
      </c>
      <c r="F263" s="31">
        <v>90438418</v>
      </c>
      <c r="G263" s="36">
        <f t="shared" ref="G263:G299" si="64">IF(($D263     =0),0,($F263     /$D263     ))</f>
        <v>0.32671506163381175</v>
      </c>
      <c r="H263" s="31">
        <v>83196841</v>
      </c>
      <c r="I263" s="36">
        <f t="shared" ref="I263:I299" si="65">IF(($D263     =0),0,($H263     /$D263     ))</f>
        <v>0.30055436214124659</v>
      </c>
      <c r="J263" s="31">
        <v>70415974</v>
      </c>
      <c r="K263" s="36">
        <f t="shared" ref="K263:K299" si="66">IF(($E263     =0),0,($J263     /$E263     ))</f>
        <v>0.26809008533770179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244051233</v>
      </c>
      <c r="O263" s="36">
        <f t="shared" ref="O263:O299" si="69">IF(($E263     =0),0,($N263     /$E263     ))</f>
        <v>0.92916013462714209</v>
      </c>
      <c r="P263" s="31">
        <v>62696139</v>
      </c>
      <c r="Q263" s="31">
        <v>264844273</v>
      </c>
      <c r="R263" s="31">
        <v>268249965</v>
      </c>
      <c r="S263" s="31">
        <v>231478439</v>
      </c>
      <c r="T263" s="36">
        <f t="shared" ref="T263:T299" si="70">IF(($R263     =0),0,($S263     /$R263     ))</f>
        <v>0.86292066804183931</v>
      </c>
      <c r="U263" s="36">
        <f t="shared" ref="U263:U299" si="71">IF(($P263     =0),0,(($J263     /$P263     )-1))</f>
        <v>0.12313094750539588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121209300</v>
      </c>
      <c r="E264" s="31">
        <v>126451735</v>
      </c>
      <c r="F264" s="31">
        <v>34256235</v>
      </c>
      <c r="G264" s="36">
        <f t="shared" si="64"/>
        <v>0.28262051674252719</v>
      </c>
      <c r="H264" s="31">
        <v>31901512</v>
      </c>
      <c r="I264" s="36">
        <f t="shared" si="65"/>
        <v>0.26319359983103607</v>
      </c>
      <c r="J264" s="31">
        <v>29306395</v>
      </c>
      <c r="K264" s="36">
        <f t="shared" si="66"/>
        <v>0.23175953259953294</v>
      </c>
      <c r="L264" s="31">
        <v>0</v>
      </c>
      <c r="M264" s="36">
        <f t="shared" si="67"/>
        <v>0</v>
      </c>
      <c r="N264" s="31">
        <f t="shared" si="68"/>
        <v>95464142</v>
      </c>
      <c r="O264" s="36">
        <f t="shared" si="69"/>
        <v>0.75494529197246685</v>
      </c>
      <c r="P264" s="31">
        <v>21382110</v>
      </c>
      <c r="Q264" s="31">
        <v>112224012</v>
      </c>
      <c r="R264" s="31">
        <v>117072348</v>
      </c>
      <c r="S264" s="31">
        <v>85582757</v>
      </c>
      <c r="T264" s="36">
        <f t="shared" si="70"/>
        <v>0.73102451998314755</v>
      </c>
      <c r="U264" s="36">
        <f t="shared" si="71"/>
        <v>0.37060350919530394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253334440</v>
      </c>
      <c r="E265" s="31">
        <v>255204595</v>
      </c>
      <c r="F265" s="31">
        <v>54419460</v>
      </c>
      <c r="G265" s="36">
        <f t="shared" si="64"/>
        <v>0.21481271950233061</v>
      </c>
      <c r="H265" s="31">
        <v>52900242</v>
      </c>
      <c r="I265" s="36">
        <f t="shared" si="65"/>
        <v>0.2088158325413631</v>
      </c>
      <c r="J265" s="31">
        <v>35120552</v>
      </c>
      <c r="K265" s="36">
        <f t="shared" si="66"/>
        <v>0.13761724000306499</v>
      </c>
      <c r="L265" s="31">
        <v>0</v>
      </c>
      <c r="M265" s="36">
        <f t="shared" si="67"/>
        <v>0</v>
      </c>
      <c r="N265" s="31">
        <f t="shared" si="68"/>
        <v>142440254</v>
      </c>
      <c r="O265" s="36">
        <f t="shared" si="69"/>
        <v>0.55814141590985067</v>
      </c>
      <c r="P265" s="31">
        <v>45538388</v>
      </c>
      <c r="Q265" s="31">
        <v>237781156</v>
      </c>
      <c r="R265" s="31">
        <v>240745990</v>
      </c>
      <c r="S265" s="31">
        <v>140159984</v>
      </c>
      <c r="T265" s="36">
        <f t="shared" si="70"/>
        <v>0.58219031602561688</v>
      </c>
      <c r="U265" s="36">
        <f t="shared" si="71"/>
        <v>-0.22877041673060539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50587566</v>
      </c>
      <c r="E266" s="31">
        <v>52756625</v>
      </c>
      <c r="F266" s="31">
        <v>20876325</v>
      </c>
      <c r="G266" s="36">
        <f t="shared" si="64"/>
        <v>0.41267700051036255</v>
      </c>
      <c r="H266" s="31">
        <v>16473546</v>
      </c>
      <c r="I266" s="36">
        <f t="shared" si="65"/>
        <v>0.32564417113881305</v>
      </c>
      <c r="J266" s="31">
        <v>12789650</v>
      </c>
      <c r="K266" s="36">
        <f t="shared" si="66"/>
        <v>0.24242737286549321</v>
      </c>
      <c r="L266" s="31">
        <v>0</v>
      </c>
      <c r="M266" s="36">
        <f t="shared" si="67"/>
        <v>0</v>
      </c>
      <c r="N266" s="31">
        <f t="shared" si="68"/>
        <v>50139521</v>
      </c>
      <c r="O266" s="36">
        <f t="shared" si="69"/>
        <v>0.95039288430599944</v>
      </c>
      <c r="P266" s="31">
        <v>12728100</v>
      </c>
      <c r="Q266" s="31">
        <v>50730873</v>
      </c>
      <c r="R266" s="31">
        <v>54308846</v>
      </c>
      <c r="S266" s="31">
        <v>49863934</v>
      </c>
      <c r="T266" s="36">
        <f t="shared" si="70"/>
        <v>0.91815491715658992</v>
      </c>
      <c r="U266" s="36">
        <f t="shared" si="71"/>
        <v>4.8357571043595726E-3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701942597</v>
      </c>
      <c r="E267" s="32">
        <f>SUM(E263:E266)</f>
        <v>697070837</v>
      </c>
      <c r="F267" s="32">
        <f>SUM(F263:F266)</f>
        <v>199990438</v>
      </c>
      <c r="G267" s="37">
        <f t="shared" si="64"/>
        <v>0.28490996109187544</v>
      </c>
      <c r="H267" s="32">
        <f>SUM(H263:H266)</f>
        <v>184472141</v>
      </c>
      <c r="I267" s="37">
        <f t="shared" si="65"/>
        <v>0.26280231715300789</v>
      </c>
      <c r="J267" s="32">
        <f>SUM(J263:J266)</f>
        <v>147632571</v>
      </c>
      <c r="K267" s="37">
        <f t="shared" si="66"/>
        <v>0.21178991167579142</v>
      </c>
      <c r="L267" s="32">
        <f>SUM(L263:L266)</f>
        <v>0</v>
      </c>
      <c r="M267" s="37">
        <f t="shared" si="67"/>
        <v>0</v>
      </c>
      <c r="N267" s="32">
        <f t="shared" si="68"/>
        <v>532095150</v>
      </c>
      <c r="O267" s="37">
        <f t="shared" si="69"/>
        <v>0.76333009754071812</v>
      </c>
      <c r="P267" s="32">
        <f>SUM(P263:P266)</f>
        <v>142344737</v>
      </c>
      <c r="Q267" s="32">
        <f>SUM(Q263:Q266)</f>
        <v>665580314</v>
      </c>
      <c r="R267" s="32">
        <f>SUM(R263:R266)</f>
        <v>680377149</v>
      </c>
      <c r="S267" s="32">
        <f>SUM(S263:S266)</f>
        <v>507085114</v>
      </c>
      <c r="T267" s="37">
        <f t="shared" si="70"/>
        <v>0.74530003652430132</v>
      </c>
      <c r="U267" s="37">
        <f t="shared" si="71"/>
        <v>3.7148082264537807E-2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62745629</v>
      </c>
      <c r="E268" s="31">
        <v>69925009</v>
      </c>
      <c r="F268" s="31">
        <v>20631970</v>
      </c>
      <c r="G268" s="36">
        <f t="shared" si="64"/>
        <v>0.32881923934494306</v>
      </c>
      <c r="H268" s="31">
        <v>5813571</v>
      </c>
      <c r="I268" s="36">
        <f t="shared" si="65"/>
        <v>9.2653003765409706E-2</v>
      </c>
      <c r="J268" s="31">
        <v>14876782</v>
      </c>
      <c r="K268" s="36">
        <f t="shared" si="66"/>
        <v>0.21275337983867831</v>
      </c>
      <c r="L268" s="31">
        <v>0</v>
      </c>
      <c r="M268" s="36">
        <f t="shared" si="67"/>
        <v>0</v>
      </c>
      <c r="N268" s="31">
        <f t="shared" si="68"/>
        <v>41322323</v>
      </c>
      <c r="O268" s="36">
        <f t="shared" si="69"/>
        <v>0.5909519868635269</v>
      </c>
      <c r="P268" s="31">
        <v>12513826</v>
      </c>
      <c r="Q268" s="31">
        <v>77427015</v>
      </c>
      <c r="R268" s="31">
        <v>60883646</v>
      </c>
      <c r="S268" s="31">
        <v>51013400</v>
      </c>
      <c r="T268" s="36">
        <f t="shared" si="70"/>
        <v>0.83788346052731466</v>
      </c>
      <c r="U268" s="36">
        <f t="shared" si="71"/>
        <v>0.18882762154436228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157086733</v>
      </c>
      <c r="E269" s="31">
        <v>207068841</v>
      </c>
      <c r="F269" s="31">
        <v>61223354</v>
      </c>
      <c r="G269" s="36">
        <f t="shared" si="64"/>
        <v>0.38974235971920046</v>
      </c>
      <c r="H269" s="31">
        <v>65857766</v>
      </c>
      <c r="I269" s="36">
        <f t="shared" si="65"/>
        <v>0.41924460928218554</v>
      </c>
      <c r="J269" s="31">
        <v>15711249</v>
      </c>
      <c r="K269" s="36">
        <f t="shared" si="66"/>
        <v>7.5874520396818176E-2</v>
      </c>
      <c r="L269" s="31">
        <v>0</v>
      </c>
      <c r="M269" s="36">
        <f t="shared" si="67"/>
        <v>0</v>
      </c>
      <c r="N269" s="31">
        <f t="shared" si="68"/>
        <v>142792369</v>
      </c>
      <c r="O269" s="36">
        <f t="shared" si="69"/>
        <v>0.68958887445552464</v>
      </c>
      <c r="P269" s="31">
        <v>225019840</v>
      </c>
      <c r="Q269" s="31">
        <v>97962836</v>
      </c>
      <c r="R269" s="31">
        <v>414827902</v>
      </c>
      <c r="S269" s="31">
        <v>343190101</v>
      </c>
      <c r="T269" s="36">
        <f t="shared" si="70"/>
        <v>0.8273071780981599</v>
      </c>
      <c r="U269" s="36">
        <f t="shared" si="71"/>
        <v>-0.93017838338166092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60855485</v>
      </c>
      <c r="E270" s="31">
        <v>63126420</v>
      </c>
      <c r="F270" s="31">
        <v>24379768</v>
      </c>
      <c r="G270" s="36">
        <f t="shared" si="64"/>
        <v>0.4006174299654337</v>
      </c>
      <c r="H270" s="31">
        <v>15058183</v>
      </c>
      <c r="I270" s="36">
        <f t="shared" si="65"/>
        <v>0.24744167267749159</v>
      </c>
      <c r="J270" s="31">
        <v>12119287</v>
      </c>
      <c r="K270" s="36">
        <f t="shared" si="66"/>
        <v>0.19198438625222214</v>
      </c>
      <c r="L270" s="31">
        <v>0</v>
      </c>
      <c r="M270" s="36">
        <f t="shared" si="67"/>
        <v>0</v>
      </c>
      <c r="N270" s="31">
        <f t="shared" si="68"/>
        <v>51557238</v>
      </c>
      <c r="O270" s="36">
        <f t="shared" si="69"/>
        <v>0.81672995237176449</v>
      </c>
      <c r="P270" s="31">
        <v>14272152</v>
      </c>
      <c r="Q270" s="31">
        <v>60873305</v>
      </c>
      <c r="R270" s="31">
        <v>60873305</v>
      </c>
      <c r="S270" s="31">
        <v>36202986</v>
      </c>
      <c r="T270" s="36">
        <f t="shared" si="70"/>
        <v>0.59472680183867133</v>
      </c>
      <c r="U270" s="36">
        <f t="shared" si="71"/>
        <v>-0.15084375502727265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64920962</v>
      </c>
      <c r="E271" s="31">
        <v>45789232</v>
      </c>
      <c r="F271" s="31">
        <v>17280116</v>
      </c>
      <c r="G271" s="36">
        <f t="shared" si="64"/>
        <v>0.26617159493107945</v>
      </c>
      <c r="H271" s="31">
        <v>3661388</v>
      </c>
      <c r="I271" s="36">
        <f t="shared" si="65"/>
        <v>5.6397623929232595E-2</v>
      </c>
      <c r="J271" s="31">
        <v>-9130598</v>
      </c>
      <c r="K271" s="36">
        <f t="shared" si="66"/>
        <v>-0.19940491685905543</v>
      </c>
      <c r="L271" s="31">
        <v>0</v>
      </c>
      <c r="M271" s="36">
        <f t="shared" si="67"/>
        <v>0</v>
      </c>
      <c r="N271" s="31">
        <f t="shared" si="68"/>
        <v>11810906</v>
      </c>
      <c r="O271" s="36">
        <f t="shared" si="69"/>
        <v>0.25794068788923996</v>
      </c>
      <c r="P271" s="31">
        <v>14388784</v>
      </c>
      <c r="Q271" s="31">
        <v>46843058</v>
      </c>
      <c r="R271" s="31">
        <v>46925058</v>
      </c>
      <c r="S271" s="31">
        <v>35077414</v>
      </c>
      <c r="T271" s="36">
        <f t="shared" si="70"/>
        <v>0.7475198858571469</v>
      </c>
      <c r="U271" s="36">
        <f t="shared" si="71"/>
        <v>-1.6345635600617814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23708777</v>
      </c>
      <c r="E272" s="31">
        <v>24515597</v>
      </c>
      <c r="F272" s="31">
        <v>10882741</v>
      </c>
      <c r="G272" s="36">
        <f t="shared" si="64"/>
        <v>0.45901739258840724</v>
      </c>
      <c r="H272" s="31">
        <v>2750614</v>
      </c>
      <c r="I272" s="36">
        <f t="shared" si="65"/>
        <v>0.11601669710757329</v>
      </c>
      <c r="J272" s="31">
        <v>5511022</v>
      </c>
      <c r="K272" s="36">
        <f t="shared" si="66"/>
        <v>0.22479656522335556</v>
      </c>
      <c r="L272" s="31">
        <v>0</v>
      </c>
      <c r="M272" s="36">
        <f t="shared" si="67"/>
        <v>0</v>
      </c>
      <c r="N272" s="31">
        <f t="shared" si="68"/>
        <v>19144377</v>
      </c>
      <c r="O272" s="36">
        <f t="shared" si="69"/>
        <v>0.78090600852999825</v>
      </c>
      <c r="P272" s="31">
        <v>2863071</v>
      </c>
      <c r="Q272" s="31">
        <v>22291660</v>
      </c>
      <c r="R272" s="31">
        <v>22291660</v>
      </c>
      <c r="S272" s="31">
        <v>17909361</v>
      </c>
      <c r="T272" s="36">
        <f t="shared" si="70"/>
        <v>0.80341082718828472</v>
      </c>
      <c r="U272" s="36">
        <f t="shared" si="71"/>
        <v>0.92486389614508346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16234302</v>
      </c>
      <c r="E273" s="31">
        <v>16234302</v>
      </c>
      <c r="F273" s="31">
        <v>11965827</v>
      </c>
      <c r="G273" s="36">
        <f t="shared" si="64"/>
        <v>0.73707061751099612</v>
      </c>
      <c r="H273" s="31">
        <v>751349</v>
      </c>
      <c r="I273" s="36">
        <f t="shared" si="65"/>
        <v>4.6281570960057292E-2</v>
      </c>
      <c r="J273" s="31">
        <v>2430169</v>
      </c>
      <c r="K273" s="36">
        <f t="shared" si="66"/>
        <v>0.14969347003646968</v>
      </c>
      <c r="L273" s="31">
        <v>0</v>
      </c>
      <c r="M273" s="36">
        <f t="shared" si="67"/>
        <v>0</v>
      </c>
      <c r="N273" s="31">
        <f t="shared" si="68"/>
        <v>15147345</v>
      </c>
      <c r="O273" s="36">
        <f t="shared" si="69"/>
        <v>0.93304565850752319</v>
      </c>
      <c r="P273" s="31">
        <v>771477</v>
      </c>
      <c r="Q273" s="31">
        <v>16044591</v>
      </c>
      <c r="R273" s="31">
        <v>15044591</v>
      </c>
      <c r="S273" s="31">
        <v>11406237</v>
      </c>
      <c r="T273" s="36">
        <f t="shared" si="70"/>
        <v>0.75816198659039646</v>
      </c>
      <c r="U273" s="36">
        <f t="shared" si="71"/>
        <v>2.1500213227354803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69230000</v>
      </c>
      <c r="E274" s="31">
        <v>69229490</v>
      </c>
      <c r="F274" s="31">
        <v>25925897</v>
      </c>
      <c r="G274" s="36">
        <f t="shared" si="64"/>
        <v>0.37448933988155425</v>
      </c>
      <c r="H274" s="31">
        <v>20939073</v>
      </c>
      <c r="I274" s="36">
        <f t="shared" si="65"/>
        <v>0.30245663729596994</v>
      </c>
      <c r="J274" s="31">
        <v>14583255</v>
      </c>
      <c r="K274" s="36">
        <f t="shared" si="66"/>
        <v>0.21065090902735237</v>
      </c>
      <c r="L274" s="31">
        <v>0</v>
      </c>
      <c r="M274" s="36">
        <f t="shared" si="67"/>
        <v>0</v>
      </c>
      <c r="N274" s="31">
        <f t="shared" si="68"/>
        <v>61448225</v>
      </c>
      <c r="O274" s="36">
        <f t="shared" si="69"/>
        <v>0.88760187313238914</v>
      </c>
      <c r="P274" s="31">
        <v>32886100</v>
      </c>
      <c r="Q274" s="31">
        <v>66155919</v>
      </c>
      <c r="R274" s="31">
        <v>67455919</v>
      </c>
      <c r="S274" s="31">
        <v>61928631</v>
      </c>
      <c r="T274" s="36">
        <f t="shared" si="70"/>
        <v>0.91806074126719706</v>
      </c>
      <c r="U274" s="36">
        <f t="shared" si="71"/>
        <v>-0.55655261645497645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454781888</v>
      </c>
      <c r="E275" s="32">
        <f>SUM(E268:E274)</f>
        <v>495888891</v>
      </c>
      <c r="F275" s="32">
        <f>SUM(F268:F274)</f>
        <v>172289673</v>
      </c>
      <c r="G275" s="37">
        <f t="shared" si="64"/>
        <v>0.37884022549288504</v>
      </c>
      <c r="H275" s="32">
        <f>SUM(H268:H274)</f>
        <v>114831944</v>
      </c>
      <c r="I275" s="37">
        <f t="shared" si="65"/>
        <v>0.25249893856810762</v>
      </c>
      <c r="J275" s="32">
        <f>SUM(J268:J274)</f>
        <v>56101166</v>
      </c>
      <c r="K275" s="37">
        <f t="shared" si="66"/>
        <v>0.11313253234382296</v>
      </c>
      <c r="L275" s="32">
        <f>SUM(L268:L274)</f>
        <v>0</v>
      </c>
      <c r="M275" s="37">
        <f t="shared" si="67"/>
        <v>0</v>
      </c>
      <c r="N275" s="32">
        <f t="shared" si="68"/>
        <v>343222783</v>
      </c>
      <c r="O275" s="37">
        <f t="shared" si="69"/>
        <v>0.69213646288357766</v>
      </c>
      <c r="P275" s="32">
        <f>SUM(P268:P274)</f>
        <v>302715250</v>
      </c>
      <c r="Q275" s="32">
        <f>SUM(Q268:Q274)</f>
        <v>387598384</v>
      </c>
      <c r="R275" s="32">
        <f>SUM(R268:R274)</f>
        <v>688302081</v>
      </c>
      <c r="S275" s="32">
        <f>SUM(S268:S274)</f>
        <v>556728130</v>
      </c>
      <c r="T275" s="37">
        <f t="shared" si="70"/>
        <v>0.80884272380980926</v>
      </c>
      <c r="U275" s="37">
        <f t="shared" si="71"/>
        <v>-0.81467347284287794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161848428</v>
      </c>
      <c r="E276" s="31">
        <v>160312428</v>
      </c>
      <c r="F276" s="31">
        <v>24145922</v>
      </c>
      <c r="G276" s="36">
        <f t="shared" si="64"/>
        <v>0.14918848640284599</v>
      </c>
      <c r="H276" s="31">
        <v>33873059</v>
      </c>
      <c r="I276" s="36">
        <f t="shared" si="65"/>
        <v>0.20928877356782236</v>
      </c>
      <c r="J276" s="31">
        <v>35491734</v>
      </c>
      <c r="K276" s="36">
        <f t="shared" si="66"/>
        <v>0.22139103276509542</v>
      </c>
      <c r="L276" s="31">
        <v>0</v>
      </c>
      <c r="M276" s="36">
        <f t="shared" si="67"/>
        <v>0</v>
      </c>
      <c r="N276" s="31">
        <f t="shared" si="68"/>
        <v>93510715</v>
      </c>
      <c r="O276" s="36">
        <f t="shared" si="69"/>
        <v>0.58330296762768763</v>
      </c>
      <c r="P276" s="31">
        <v>16115673</v>
      </c>
      <c r="Q276" s="31">
        <v>153349008</v>
      </c>
      <c r="R276" s="31">
        <v>168212151</v>
      </c>
      <c r="S276" s="31">
        <v>40661160</v>
      </c>
      <c r="T276" s="36">
        <f t="shared" si="70"/>
        <v>0.2417254625083535</v>
      </c>
      <c r="U276" s="36">
        <f t="shared" si="71"/>
        <v>1.2023116254592656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25420760</v>
      </c>
      <c r="E277" s="31">
        <v>24912660</v>
      </c>
      <c r="F277" s="31">
        <v>14289083</v>
      </c>
      <c r="G277" s="36">
        <f t="shared" si="64"/>
        <v>0.56210290329636092</v>
      </c>
      <c r="H277" s="31">
        <v>6938676</v>
      </c>
      <c r="I277" s="36">
        <f t="shared" si="65"/>
        <v>0.27295312964679264</v>
      </c>
      <c r="J277" s="31">
        <v>6913722</v>
      </c>
      <c r="K277" s="36">
        <f t="shared" si="66"/>
        <v>0.27751841834633473</v>
      </c>
      <c r="L277" s="31">
        <v>0</v>
      </c>
      <c r="M277" s="36">
        <f t="shared" si="67"/>
        <v>0</v>
      </c>
      <c r="N277" s="31">
        <f t="shared" si="68"/>
        <v>28141481</v>
      </c>
      <c r="O277" s="36">
        <f t="shared" si="69"/>
        <v>1.1296056302297708</v>
      </c>
      <c r="P277" s="31">
        <v>6347208</v>
      </c>
      <c r="Q277" s="31">
        <v>25273809</v>
      </c>
      <c r="R277" s="31">
        <v>23995278</v>
      </c>
      <c r="S277" s="31">
        <v>22091096</v>
      </c>
      <c r="T277" s="36">
        <f t="shared" si="70"/>
        <v>0.92064346993604329</v>
      </c>
      <c r="U277" s="36">
        <f t="shared" si="71"/>
        <v>8.9254046818695754E-2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61305029</v>
      </c>
      <c r="E278" s="31">
        <v>57754091</v>
      </c>
      <c r="F278" s="31">
        <v>4365590</v>
      </c>
      <c r="G278" s="36">
        <f t="shared" si="64"/>
        <v>7.1210960523320196E-2</v>
      </c>
      <c r="H278" s="31">
        <v>9773827</v>
      </c>
      <c r="I278" s="36">
        <f t="shared" si="65"/>
        <v>0.15942944909136247</v>
      </c>
      <c r="J278" s="31">
        <v>11151060</v>
      </c>
      <c r="K278" s="36">
        <f t="shared" si="66"/>
        <v>0.19307827042070491</v>
      </c>
      <c r="L278" s="31">
        <v>0</v>
      </c>
      <c r="M278" s="36">
        <f t="shared" si="67"/>
        <v>0</v>
      </c>
      <c r="N278" s="31">
        <f t="shared" si="68"/>
        <v>25290477</v>
      </c>
      <c r="O278" s="36">
        <f t="shared" si="69"/>
        <v>0.43789931695055162</v>
      </c>
      <c r="P278" s="31">
        <v>2471616</v>
      </c>
      <c r="Q278" s="31">
        <v>0</v>
      </c>
      <c r="R278" s="31">
        <v>30533508</v>
      </c>
      <c r="S278" s="31">
        <v>4254137</v>
      </c>
      <c r="T278" s="36">
        <f t="shared" si="70"/>
        <v>0.13932683398186674</v>
      </c>
      <c r="U278" s="36">
        <f t="shared" si="71"/>
        <v>3.5116474403790878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51721597</v>
      </c>
      <c r="E279" s="31">
        <v>55918270</v>
      </c>
      <c r="F279" s="31">
        <v>23749927</v>
      </c>
      <c r="G279" s="36">
        <f t="shared" si="64"/>
        <v>0.45918781278157361</v>
      </c>
      <c r="H279" s="31">
        <v>3337106</v>
      </c>
      <c r="I279" s="36">
        <f t="shared" si="65"/>
        <v>6.4520552217287488E-2</v>
      </c>
      <c r="J279" s="31">
        <v>317907</v>
      </c>
      <c r="K279" s="36">
        <f t="shared" si="66"/>
        <v>5.6852080724242721E-3</v>
      </c>
      <c r="L279" s="31">
        <v>0</v>
      </c>
      <c r="M279" s="36">
        <f t="shared" si="67"/>
        <v>0</v>
      </c>
      <c r="N279" s="31">
        <f t="shared" si="68"/>
        <v>27404940</v>
      </c>
      <c r="O279" s="36">
        <f t="shared" si="69"/>
        <v>0.49008919625017011</v>
      </c>
      <c r="P279" s="31">
        <v>679494</v>
      </c>
      <c r="Q279" s="31">
        <v>67774631</v>
      </c>
      <c r="R279" s="31">
        <v>49729732</v>
      </c>
      <c r="S279" s="31">
        <v>679494</v>
      </c>
      <c r="T279" s="36">
        <f t="shared" si="70"/>
        <v>1.3663737419698944E-2</v>
      </c>
      <c r="U279" s="36">
        <f t="shared" si="71"/>
        <v>-0.532141564163922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63371724</v>
      </c>
      <c r="E280" s="31">
        <v>63371724</v>
      </c>
      <c r="F280" s="31">
        <v>36756388</v>
      </c>
      <c r="G280" s="36">
        <f t="shared" si="64"/>
        <v>0.58001243583021345</v>
      </c>
      <c r="H280" s="31">
        <v>-13113259</v>
      </c>
      <c r="I280" s="36">
        <f t="shared" si="65"/>
        <v>-0.20692602587235909</v>
      </c>
      <c r="J280" s="31">
        <v>2290380</v>
      </c>
      <c r="K280" s="36">
        <f t="shared" si="66"/>
        <v>3.6141986605887508E-2</v>
      </c>
      <c r="L280" s="31">
        <v>0</v>
      </c>
      <c r="M280" s="36">
        <f t="shared" si="67"/>
        <v>0</v>
      </c>
      <c r="N280" s="31">
        <f t="shared" si="68"/>
        <v>25933509</v>
      </c>
      <c r="O280" s="36">
        <f t="shared" si="69"/>
        <v>0.40922839656374188</v>
      </c>
      <c r="P280" s="31">
        <v>3334452</v>
      </c>
      <c r="Q280" s="31">
        <v>55374966</v>
      </c>
      <c r="R280" s="31">
        <v>64740074</v>
      </c>
      <c r="S280" s="31">
        <v>38782131</v>
      </c>
      <c r="T280" s="36">
        <f t="shared" si="70"/>
        <v>0.59904366189016101</v>
      </c>
      <c r="U280" s="36">
        <f t="shared" si="71"/>
        <v>-0.31311651809652685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28968452</v>
      </c>
      <c r="E281" s="31">
        <v>29948608</v>
      </c>
      <c r="F281" s="31">
        <v>9493353</v>
      </c>
      <c r="G281" s="36">
        <f t="shared" si="64"/>
        <v>0.32771350709385505</v>
      </c>
      <c r="H281" s="31">
        <v>4961492</v>
      </c>
      <c r="I281" s="36">
        <f t="shared" si="65"/>
        <v>0.17127225162048701</v>
      </c>
      <c r="J281" s="31">
        <v>3036712</v>
      </c>
      <c r="K281" s="36">
        <f t="shared" si="66"/>
        <v>0.10139743389742856</v>
      </c>
      <c r="L281" s="31">
        <v>0</v>
      </c>
      <c r="M281" s="36">
        <f t="shared" si="67"/>
        <v>0</v>
      </c>
      <c r="N281" s="31">
        <f t="shared" si="68"/>
        <v>17491557</v>
      </c>
      <c r="O281" s="36">
        <f t="shared" si="69"/>
        <v>0.58405242073354457</v>
      </c>
      <c r="P281" s="31">
        <v>5318463</v>
      </c>
      <c r="Q281" s="31">
        <v>38065728</v>
      </c>
      <c r="R281" s="31">
        <v>28884586</v>
      </c>
      <c r="S281" s="31">
        <v>20658205</v>
      </c>
      <c r="T281" s="36">
        <f t="shared" si="70"/>
        <v>0.71519823756518441</v>
      </c>
      <c r="U281" s="36">
        <f t="shared" si="71"/>
        <v>-0.42902451328513524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77370970</v>
      </c>
      <c r="E282" s="31">
        <v>74120158</v>
      </c>
      <c r="F282" s="31">
        <v>11646907</v>
      </c>
      <c r="G282" s="36">
        <f t="shared" si="64"/>
        <v>0.15053329433507168</v>
      </c>
      <c r="H282" s="31">
        <v>25281358</v>
      </c>
      <c r="I282" s="36">
        <f t="shared" si="65"/>
        <v>0.32675508656541336</v>
      </c>
      <c r="J282" s="31">
        <v>24879271</v>
      </c>
      <c r="K282" s="36">
        <f t="shared" si="66"/>
        <v>0.33566133250822267</v>
      </c>
      <c r="L282" s="31">
        <v>0</v>
      </c>
      <c r="M282" s="36">
        <f t="shared" si="67"/>
        <v>0</v>
      </c>
      <c r="N282" s="31">
        <f t="shared" si="68"/>
        <v>61807536</v>
      </c>
      <c r="O282" s="36">
        <f t="shared" si="69"/>
        <v>0.83388294989873069</v>
      </c>
      <c r="P282" s="31">
        <v>22485794</v>
      </c>
      <c r="Q282" s="31">
        <v>78654897</v>
      </c>
      <c r="R282" s="31">
        <v>72538094</v>
      </c>
      <c r="S282" s="31">
        <v>46328124</v>
      </c>
      <c r="T282" s="36">
        <f t="shared" si="70"/>
        <v>0.63867302606544918</v>
      </c>
      <c r="U282" s="36">
        <f t="shared" si="71"/>
        <v>0.10644396190768268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132293907</v>
      </c>
      <c r="E283" s="31">
        <v>135546827</v>
      </c>
      <c r="F283" s="31">
        <v>42647515</v>
      </c>
      <c r="G283" s="36">
        <f t="shared" si="64"/>
        <v>0.32236945727213273</v>
      </c>
      <c r="H283" s="31">
        <v>26599160</v>
      </c>
      <c r="I283" s="36">
        <f t="shared" si="65"/>
        <v>0.201061111605087</v>
      </c>
      <c r="J283" s="31">
        <v>676948</v>
      </c>
      <c r="K283" s="36">
        <f t="shared" si="66"/>
        <v>4.9942002699923027E-3</v>
      </c>
      <c r="L283" s="31">
        <v>0</v>
      </c>
      <c r="M283" s="36">
        <f t="shared" si="67"/>
        <v>0</v>
      </c>
      <c r="N283" s="31">
        <f t="shared" si="68"/>
        <v>69923623</v>
      </c>
      <c r="O283" s="36">
        <f t="shared" si="69"/>
        <v>0.51586322267801965</v>
      </c>
      <c r="P283" s="31">
        <v>4175900</v>
      </c>
      <c r="Q283" s="31">
        <v>131110637</v>
      </c>
      <c r="R283" s="31">
        <v>132206507</v>
      </c>
      <c r="S283" s="31">
        <v>22566777</v>
      </c>
      <c r="T283" s="36">
        <f t="shared" si="70"/>
        <v>0.17069339105979103</v>
      </c>
      <c r="U283" s="36">
        <f t="shared" si="71"/>
        <v>-0.83789171196628276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70659670</v>
      </c>
      <c r="E284" s="31">
        <v>70674049</v>
      </c>
      <c r="F284" s="31">
        <v>31456797</v>
      </c>
      <c r="G284" s="36">
        <f t="shared" si="64"/>
        <v>0.44518743152918772</v>
      </c>
      <c r="H284" s="31">
        <v>21923915</v>
      </c>
      <c r="I284" s="36">
        <f t="shared" si="65"/>
        <v>0.31027480032103177</v>
      </c>
      <c r="J284" s="31">
        <v>16410064</v>
      </c>
      <c r="K284" s="36">
        <f t="shared" si="66"/>
        <v>0.23219363022486514</v>
      </c>
      <c r="L284" s="31">
        <v>0</v>
      </c>
      <c r="M284" s="36">
        <f t="shared" si="67"/>
        <v>0</v>
      </c>
      <c r="N284" s="31">
        <f t="shared" si="68"/>
        <v>69790776</v>
      </c>
      <c r="O284" s="36">
        <f t="shared" si="69"/>
        <v>0.98750215938526464</v>
      </c>
      <c r="P284" s="31">
        <v>11014178</v>
      </c>
      <c r="Q284" s="31">
        <v>69537400</v>
      </c>
      <c r="R284" s="31">
        <v>69777641</v>
      </c>
      <c r="S284" s="31">
        <v>69183004</v>
      </c>
      <c r="T284" s="36">
        <f t="shared" si="70"/>
        <v>0.991478115461083</v>
      </c>
      <c r="U284" s="36">
        <f t="shared" si="71"/>
        <v>0.48990364964139865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672960537</v>
      </c>
      <c r="E285" s="32">
        <f>SUM(E276:E284)</f>
        <v>672558815</v>
      </c>
      <c r="F285" s="32">
        <f>SUM(F276:F284)</f>
        <v>198551482</v>
      </c>
      <c r="G285" s="37">
        <f t="shared" si="64"/>
        <v>0.29504179083832371</v>
      </c>
      <c r="H285" s="32">
        <f>SUM(H276:H284)</f>
        <v>119575334</v>
      </c>
      <c r="I285" s="37">
        <f t="shared" si="65"/>
        <v>0.17768550669115982</v>
      </c>
      <c r="J285" s="32">
        <f>SUM(J276:J284)</f>
        <v>101167798</v>
      </c>
      <c r="K285" s="37">
        <f t="shared" si="66"/>
        <v>0.15042223184599848</v>
      </c>
      <c r="L285" s="32">
        <f>SUM(L276:L284)</f>
        <v>0</v>
      </c>
      <c r="M285" s="37">
        <f t="shared" si="67"/>
        <v>0</v>
      </c>
      <c r="N285" s="32">
        <f t="shared" si="68"/>
        <v>419294614</v>
      </c>
      <c r="O285" s="37">
        <f t="shared" si="69"/>
        <v>0.6234318912316984</v>
      </c>
      <c r="P285" s="32">
        <f>SUM(P276:P284)</f>
        <v>71942778</v>
      </c>
      <c r="Q285" s="32">
        <f>SUM(Q276:Q284)</f>
        <v>619141076</v>
      </c>
      <c r="R285" s="32">
        <f>SUM(R276:R284)</f>
        <v>640617571</v>
      </c>
      <c r="S285" s="32">
        <f>SUM(S276:S284)</f>
        <v>265204128</v>
      </c>
      <c r="T285" s="37">
        <f t="shared" si="70"/>
        <v>0.41398197615157201</v>
      </c>
      <c r="U285" s="37">
        <f t="shared" si="71"/>
        <v>0.4062259035924356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199193611</v>
      </c>
      <c r="E286" s="31">
        <v>199193611</v>
      </c>
      <c r="F286" s="31">
        <v>23404230</v>
      </c>
      <c r="G286" s="36">
        <f t="shared" si="64"/>
        <v>0.11749488290565704</v>
      </c>
      <c r="H286" s="31">
        <v>51126326</v>
      </c>
      <c r="I286" s="36">
        <f t="shared" si="65"/>
        <v>0.25666649519195672</v>
      </c>
      <c r="J286" s="31">
        <v>7473651</v>
      </c>
      <c r="K286" s="36">
        <f t="shared" si="66"/>
        <v>3.7519531688192546E-2</v>
      </c>
      <c r="L286" s="31">
        <v>0</v>
      </c>
      <c r="M286" s="36">
        <f t="shared" si="67"/>
        <v>0</v>
      </c>
      <c r="N286" s="31">
        <f t="shared" si="68"/>
        <v>82004207</v>
      </c>
      <c r="O286" s="36">
        <f t="shared" si="69"/>
        <v>0.41168090978580635</v>
      </c>
      <c r="P286" s="31">
        <v>9837159</v>
      </c>
      <c r="Q286" s="31">
        <v>186909048</v>
      </c>
      <c r="R286" s="31">
        <v>186909048</v>
      </c>
      <c r="S286" s="31">
        <v>58916603</v>
      </c>
      <c r="T286" s="36">
        <f t="shared" si="70"/>
        <v>0.31521536078874041</v>
      </c>
      <c r="U286" s="36">
        <f t="shared" si="71"/>
        <v>-0.24026327113346446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58678936</v>
      </c>
      <c r="E287" s="31">
        <v>58678936</v>
      </c>
      <c r="F287" s="31">
        <v>21830992</v>
      </c>
      <c r="G287" s="36">
        <f t="shared" si="64"/>
        <v>0.37204137443800955</v>
      </c>
      <c r="H287" s="31">
        <v>11978441</v>
      </c>
      <c r="I287" s="36">
        <f t="shared" si="65"/>
        <v>0.20413527948086857</v>
      </c>
      <c r="J287" s="31">
        <v>8764122</v>
      </c>
      <c r="K287" s="36">
        <f t="shared" si="66"/>
        <v>0.14935720715863016</v>
      </c>
      <c r="L287" s="31">
        <v>0</v>
      </c>
      <c r="M287" s="36">
        <f t="shared" si="67"/>
        <v>0</v>
      </c>
      <c r="N287" s="31">
        <f t="shared" si="68"/>
        <v>42573555</v>
      </c>
      <c r="O287" s="36">
        <f t="shared" si="69"/>
        <v>0.72553386107750828</v>
      </c>
      <c r="P287" s="31">
        <v>9466414</v>
      </c>
      <c r="Q287" s="31">
        <v>56452876</v>
      </c>
      <c r="R287" s="31">
        <v>56452876</v>
      </c>
      <c r="S287" s="31">
        <v>40311042</v>
      </c>
      <c r="T287" s="36">
        <f t="shared" si="70"/>
        <v>0.71406533831863583</v>
      </c>
      <c r="U287" s="36">
        <f t="shared" si="71"/>
        <v>-7.4187754729510003E-2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118818648</v>
      </c>
      <c r="E288" s="31">
        <v>118462912</v>
      </c>
      <c r="F288" s="31">
        <v>14818244</v>
      </c>
      <c r="G288" s="36">
        <f t="shared" si="64"/>
        <v>0.12471311742244366</v>
      </c>
      <c r="H288" s="31">
        <v>27305801</v>
      </c>
      <c r="I288" s="36">
        <f t="shared" si="65"/>
        <v>0.22981073644264999</v>
      </c>
      <c r="J288" s="31">
        <v>21772401</v>
      </c>
      <c r="K288" s="36">
        <f t="shared" si="66"/>
        <v>0.18379086443527573</v>
      </c>
      <c r="L288" s="31">
        <v>0</v>
      </c>
      <c r="M288" s="36">
        <f t="shared" si="67"/>
        <v>0</v>
      </c>
      <c r="N288" s="31">
        <f t="shared" si="68"/>
        <v>63896446</v>
      </c>
      <c r="O288" s="36">
        <f t="shared" si="69"/>
        <v>0.53937932911863584</v>
      </c>
      <c r="P288" s="31">
        <v>26224721</v>
      </c>
      <c r="Q288" s="31">
        <v>109612280</v>
      </c>
      <c r="R288" s="31">
        <v>136595560</v>
      </c>
      <c r="S288" s="31">
        <v>59346956</v>
      </c>
      <c r="T288" s="36">
        <f t="shared" si="70"/>
        <v>0.43447207215227202</v>
      </c>
      <c r="U288" s="36">
        <f t="shared" si="71"/>
        <v>-0.16977568607879567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96147699</v>
      </c>
      <c r="E289" s="31">
        <v>78234755</v>
      </c>
      <c r="F289" s="31">
        <v>6432748</v>
      </c>
      <c r="G289" s="36">
        <f t="shared" si="64"/>
        <v>6.6904856454235065E-2</v>
      </c>
      <c r="H289" s="31">
        <v>6599395</v>
      </c>
      <c r="I289" s="36">
        <f t="shared" si="65"/>
        <v>6.8638096060936418E-2</v>
      </c>
      <c r="J289" s="31">
        <v>5756205</v>
      </c>
      <c r="K289" s="36">
        <f t="shared" si="66"/>
        <v>7.3576059642546335E-2</v>
      </c>
      <c r="L289" s="31">
        <v>0</v>
      </c>
      <c r="M289" s="36">
        <f t="shared" si="67"/>
        <v>0</v>
      </c>
      <c r="N289" s="31">
        <f t="shared" si="68"/>
        <v>18788348</v>
      </c>
      <c r="O289" s="36">
        <f t="shared" si="69"/>
        <v>0.24015347143350804</v>
      </c>
      <c r="P289" s="31">
        <v>5968579</v>
      </c>
      <c r="Q289" s="31">
        <v>75718233</v>
      </c>
      <c r="R289" s="31">
        <v>76580143</v>
      </c>
      <c r="S289" s="31">
        <v>17792787</v>
      </c>
      <c r="T289" s="36">
        <f t="shared" si="70"/>
        <v>0.23234204459503294</v>
      </c>
      <c r="U289" s="36">
        <f t="shared" si="71"/>
        <v>-3.5582003689655473E-2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413530668</v>
      </c>
      <c r="E290" s="31">
        <v>423060183</v>
      </c>
      <c r="F290" s="31">
        <v>115891277</v>
      </c>
      <c r="G290" s="36">
        <f t="shared" si="64"/>
        <v>0.28024832489570034</v>
      </c>
      <c r="H290" s="31">
        <v>95749018</v>
      </c>
      <c r="I290" s="36">
        <f t="shared" si="65"/>
        <v>0.23154030742890391</v>
      </c>
      <c r="J290" s="31">
        <v>84343856</v>
      </c>
      <c r="K290" s="36">
        <f t="shared" si="66"/>
        <v>0.19936609349975154</v>
      </c>
      <c r="L290" s="31">
        <v>0</v>
      </c>
      <c r="M290" s="36">
        <f t="shared" si="67"/>
        <v>0</v>
      </c>
      <c r="N290" s="31">
        <f t="shared" si="68"/>
        <v>295984151</v>
      </c>
      <c r="O290" s="36">
        <f t="shared" si="69"/>
        <v>0.69962658480672946</v>
      </c>
      <c r="P290" s="31">
        <v>104799135</v>
      </c>
      <c r="Q290" s="31">
        <v>333220025</v>
      </c>
      <c r="R290" s="31">
        <v>333220025</v>
      </c>
      <c r="S290" s="31">
        <v>292297895</v>
      </c>
      <c r="T290" s="36">
        <f t="shared" si="70"/>
        <v>0.87719186444452135</v>
      </c>
      <c r="U290" s="36">
        <f t="shared" si="71"/>
        <v>-0.19518557094960753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97055203</v>
      </c>
      <c r="E291" s="31">
        <v>90477000</v>
      </c>
      <c r="F291" s="31">
        <v>36127829</v>
      </c>
      <c r="G291" s="36">
        <f t="shared" si="64"/>
        <v>0.37224000242418742</v>
      </c>
      <c r="H291" s="31">
        <v>29133110</v>
      </c>
      <c r="I291" s="36">
        <f t="shared" si="65"/>
        <v>0.30017051223930774</v>
      </c>
      <c r="J291" s="31">
        <v>23210775</v>
      </c>
      <c r="K291" s="36">
        <f t="shared" si="66"/>
        <v>0.25653784939818958</v>
      </c>
      <c r="L291" s="31">
        <v>0</v>
      </c>
      <c r="M291" s="36">
        <f t="shared" si="67"/>
        <v>0</v>
      </c>
      <c r="N291" s="31">
        <f t="shared" si="68"/>
        <v>88471714</v>
      </c>
      <c r="O291" s="36">
        <f t="shared" si="69"/>
        <v>0.97783651093648105</v>
      </c>
      <c r="P291" s="31">
        <v>22185265</v>
      </c>
      <c r="Q291" s="31">
        <v>95359344</v>
      </c>
      <c r="R291" s="31">
        <v>92841106</v>
      </c>
      <c r="S291" s="31">
        <v>86022766</v>
      </c>
      <c r="T291" s="36">
        <f t="shared" si="70"/>
        <v>0.92655903948408369</v>
      </c>
      <c r="U291" s="36">
        <f t="shared" si="71"/>
        <v>4.622482535142125E-2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983424765</v>
      </c>
      <c r="E292" s="32">
        <f>SUM(E286:E291)</f>
        <v>968107397</v>
      </c>
      <c r="F292" s="32">
        <f>SUM(F286:F291)</f>
        <v>218505320</v>
      </c>
      <c r="G292" s="37">
        <f t="shared" si="64"/>
        <v>0.22218814064541073</v>
      </c>
      <c r="H292" s="32">
        <f>SUM(H286:H291)</f>
        <v>221892091</v>
      </c>
      <c r="I292" s="37">
        <f t="shared" si="65"/>
        <v>0.22563199432953063</v>
      </c>
      <c r="J292" s="32">
        <f>SUM(J286:J291)</f>
        <v>151321010</v>
      </c>
      <c r="K292" s="37">
        <f t="shared" si="66"/>
        <v>0.15630601570540423</v>
      </c>
      <c r="L292" s="32">
        <f>SUM(L286:L291)</f>
        <v>0</v>
      </c>
      <c r="M292" s="37">
        <f t="shared" si="67"/>
        <v>0</v>
      </c>
      <c r="N292" s="32">
        <f t="shared" si="68"/>
        <v>591718421</v>
      </c>
      <c r="O292" s="37">
        <f t="shared" si="69"/>
        <v>0.61121154825759483</v>
      </c>
      <c r="P292" s="32">
        <f>SUM(P286:P291)</f>
        <v>178481273</v>
      </c>
      <c r="Q292" s="32">
        <f>SUM(Q286:Q291)</f>
        <v>857271806</v>
      </c>
      <c r="R292" s="32">
        <f>SUM(R286:R291)</f>
        <v>882598758</v>
      </c>
      <c r="S292" s="32">
        <f>SUM(S286:S291)</f>
        <v>554688049</v>
      </c>
      <c r="T292" s="37">
        <f t="shared" si="70"/>
        <v>0.62847136818653893</v>
      </c>
      <c r="U292" s="37">
        <f t="shared" si="71"/>
        <v>-0.1521743012220671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748731588</v>
      </c>
      <c r="E293" s="31">
        <v>748731588</v>
      </c>
      <c r="F293" s="31">
        <v>276354212</v>
      </c>
      <c r="G293" s="36">
        <f t="shared" si="64"/>
        <v>0.36909650458075771</v>
      </c>
      <c r="H293" s="31">
        <v>156695949</v>
      </c>
      <c r="I293" s="36">
        <f t="shared" si="65"/>
        <v>0.20928187285187705</v>
      </c>
      <c r="J293" s="31">
        <v>161622525</v>
      </c>
      <c r="K293" s="36">
        <f t="shared" si="66"/>
        <v>0.21586176887731362</v>
      </c>
      <c r="L293" s="31">
        <v>0</v>
      </c>
      <c r="M293" s="36">
        <f t="shared" si="67"/>
        <v>0</v>
      </c>
      <c r="N293" s="31">
        <f t="shared" si="68"/>
        <v>594672686</v>
      </c>
      <c r="O293" s="36">
        <f t="shared" si="69"/>
        <v>0.79424014630994844</v>
      </c>
      <c r="P293" s="31">
        <v>157610422</v>
      </c>
      <c r="Q293" s="31">
        <v>717072193</v>
      </c>
      <c r="R293" s="31">
        <v>717072193</v>
      </c>
      <c r="S293" s="31">
        <v>588952434</v>
      </c>
      <c r="T293" s="36">
        <f t="shared" si="70"/>
        <v>0.82132934417106873</v>
      </c>
      <c r="U293" s="36">
        <f t="shared" si="71"/>
        <v>2.5455822965818831E-2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210973505</v>
      </c>
      <c r="E294" s="31">
        <v>211023505</v>
      </c>
      <c r="F294" s="31">
        <v>61266250</v>
      </c>
      <c r="G294" s="36">
        <f t="shared" si="64"/>
        <v>0.29039783929266377</v>
      </c>
      <c r="H294" s="31">
        <v>8696822</v>
      </c>
      <c r="I294" s="36">
        <f t="shared" si="65"/>
        <v>4.1222342113527481E-2</v>
      </c>
      <c r="J294" s="31">
        <v>36111190</v>
      </c>
      <c r="K294" s="36">
        <f t="shared" si="66"/>
        <v>0.17112401767755683</v>
      </c>
      <c r="L294" s="31">
        <v>0</v>
      </c>
      <c r="M294" s="36">
        <f t="shared" si="67"/>
        <v>0</v>
      </c>
      <c r="N294" s="31">
        <f t="shared" si="68"/>
        <v>106074262</v>
      </c>
      <c r="O294" s="36">
        <f t="shared" si="69"/>
        <v>0.50266562485539235</v>
      </c>
      <c r="P294" s="31">
        <v>42292765</v>
      </c>
      <c r="Q294" s="31">
        <v>186937509</v>
      </c>
      <c r="R294" s="31">
        <v>203618875</v>
      </c>
      <c r="S294" s="31">
        <v>99735031</v>
      </c>
      <c r="T294" s="36">
        <f t="shared" si="70"/>
        <v>0.48981230742975079</v>
      </c>
      <c r="U294" s="36">
        <f t="shared" si="71"/>
        <v>-0.1461615243174571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30167136</v>
      </c>
      <c r="E295" s="31">
        <v>29866417</v>
      </c>
      <c r="F295" s="31">
        <v>6117678</v>
      </c>
      <c r="G295" s="36">
        <f t="shared" si="64"/>
        <v>0.20279280074847011</v>
      </c>
      <c r="H295" s="31">
        <v>6138606</v>
      </c>
      <c r="I295" s="36">
        <f t="shared" si="65"/>
        <v>0.20348653581168594</v>
      </c>
      <c r="J295" s="31">
        <v>5650665</v>
      </c>
      <c r="K295" s="36">
        <f t="shared" si="66"/>
        <v>0.18919795434450673</v>
      </c>
      <c r="L295" s="31">
        <v>0</v>
      </c>
      <c r="M295" s="36">
        <f t="shared" si="67"/>
        <v>0</v>
      </c>
      <c r="N295" s="31">
        <f t="shared" si="68"/>
        <v>17906949</v>
      </c>
      <c r="O295" s="36">
        <f t="shared" si="69"/>
        <v>0.59956803656762714</v>
      </c>
      <c r="P295" s="31">
        <v>5281054</v>
      </c>
      <c r="Q295" s="31">
        <v>25513094</v>
      </c>
      <c r="R295" s="31">
        <v>26320230</v>
      </c>
      <c r="S295" s="31">
        <v>15813213</v>
      </c>
      <c r="T295" s="36">
        <f t="shared" si="70"/>
        <v>0.60080071488736986</v>
      </c>
      <c r="U295" s="36">
        <f t="shared" si="71"/>
        <v>6.9988112221537557E-2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73878197</v>
      </c>
      <c r="E296" s="31">
        <v>74305282</v>
      </c>
      <c r="F296" s="31">
        <v>8495269</v>
      </c>
      <c r="G296" s="36">
        <f t="shared" si="64"/>
        <v>0.11499020475553837</v>
      </c>
      <c r="H296" s="31">
        <v>16948771</v>
      </c>
      <c r="I296" s="36">
        <f t="shared" si="65"/>
        <v>0.2294150600345593</v>
      </c>
      <c r="J296" s="31">
        <v>16930132</v>
      </c>
      <c r="K296" s="36">
        <f t="shared" si="66"/>
        <v>0.22784560591533723</v>
      </c>
      <c r="L296" s="31">
        <v>0</v>
      </c>
      <c r="M296" s="36">
        <f t="shared" si="67"/>
        <v>0</v>
      </c>
      <c r="N296" s="31">
        <f t="shared" si="68"/>
        <v>42374172</v>
      </c>
      <c r="O296" s="36">
        <f t="shared" si="69"/>
        <v>0.57027133010544262</v>
      </c>
      <c r="P296" s="31">
        <v>16755311</v>
      </c>
      <c r="Q296" s="31">
        <v>67554054</v>
      </c>
      <c r="R296" s="31">
        <v>67554054</v>
      </c>
      <c r="S296" s="31">
        <v>51187233</v>
      </c>
      <c r="T296" s="36">
        <f t="shared" si="70"/>
        <v>0.75772259352488303</v>
      </c>
      <c r="U296" s="36">
        <f t="shared" si="71"/>
        <v>1.043376634429527E-2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155279000</v>
      </c>
      <c r="E297" s="31">
        <v>155279000</v>
      </c>
      <c r="F297" s="31">
        <v>121442441</v>
      </c>
      <c r="G297" s="36">
        <f t="shared" si="64"/>
        <v>0.78209185401760706</v>
      </c>
      <c r="H297" s="31">
        <v>2910717</v>
      </c>
      <c r="I297" s="36">
        <f t="shared" si="65"/>
        <v>1.8745078214053412E-2</v>
      </c>
      <c r="J297" s="31">
        <v>87524511</v>
      </c>
      <c r="K297" s="36">
        <f t="shared" si="66"/>
        <v>0.56365967709735376</v>
      </c>
      <c r="L297" s="31">
        <v>0</v>
      </c>
      <c r="M297" s="36">
        <f t="shared" si="67"/>
        <v>0</v>
      </c>
      <c r="N297" s="31">
        <f t="shared" si="68"/>
        <v>211877669</v>
      </c>
      <c r="O297" s="36">
        <f t="shared" si="69"/>
        <v>1.3644966093290143</v>
      </c>
      <c r="P297" s="31">
        <v>38671134</v>
      </c>
      <c r="Q297" s="31">
        <v>150084200</v>
      </c>
      <c r="R297" s="31">
        <v>150084200</v>
      </c>
      <c r="S297" s="31">
        <v>148388476</v>
      </c>
      <c r="T297" s="36">
        <f t="shared" si="70"/>
        <v>0.98870151554927166</v>
      </c>
      <c r="U297" s="36">
        <f t="shared" si="71"/>
        <v>1.2633034500617439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1219029426</v>
      </c>
      <c r="E298" s="32">
        <f>SUM(E293:E297)</f>
        <v>1219205792</v>
      </c>
      <c r="F298" s="32">
        <f>SUM(F293:F297)</f>
        <v>473675850</v>
      </c>
      <c r="G298" s="37">
        <f t="shared" si="64"/>
        <v>0.38856801968617943</v>
      </c>
      <c r="H298" s="32">
        <f>SUM(H293:H297)</f>
        <v>191390865</v>
      </c>
      <c r="I298" s="37">
        <f t="shared" si="65"/>
        <v>0.15700266205058777</v>
      </c>
      <c r="J298" s="32">
        <f>SUM(J293:J297)</f>
        <v>307839023</v>
      </c>
      <c r="K298" s="37">
        <f t="shared" si="66"/>
        <v>0.25249143747506081</v>
      </c>
      <c r="L298" s="32">
        <f>SUM(L293:L297)</f>
        <v>0</v>
      </c>
      <c r="M298" s="37">
        <f t="shared" si="67"/>
        <v>0</v>
      </c>
      <c r="N298" s="32">
        <f t="shared" si="68"/>
        <v>972905738</v>
      </c>
      <c r="O298" s="37">
        <f t="shared" si="69"/>
        <v>0.79798319888559055</v>
      </c>
      <c r="P298" s="32">
        <f>SUM(P293:P297)</f>
        <v>260610686</v>
      </c>
      <c r="Q298" s="32">
        <f>SUM(Q293:Q297)</f>
        <v>1147161050</v>
      </c>
      <c r="R298" s="32">
        <f>SUM(R293:R297)</f>
        <v>1164649552</v>
      </c>
      <c r="S298" s="32">
        <f>SUM(S293:S297)</f>
        <v>904076387</v>
      </c>
      <c r="T298" s="37">
        <f t="shared" si="70"/>
        <v>0.776264744572709</v>
      </c>
      <c r="U298" s="37">
        <f t="shared" si="71"/>
        <v>0.1812217976357271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4032139213</v>
      </c>
      <c r="E299" s="32">
        <f>SUM(E263:E266,E268:E274,E276:E284,E286:E291,E293:E297)</f>
        <v>4052831732</v>
      </c>
      <c r="F299" s="32">
        <f>SUM(F263:F266,F268:F274,F276:F284,F286:F291,F293:F297)</f>
        <v>1263012763</v>
      </c>
      <c r="G299" s="37">
        <f t="shared" si="64"/>
        <v>0.31323639792195834</v>
      </c>
      <c r="H299" s="32">
        <f>SUM(H263:H266,H268:H274,H276:H284,H286:H291,H293:H297)</f>
        <v>832162375</v>
      </c>
      <c r="I299" s="37">
        <f t="shared" si="65"/>
        <v>0.20638235215615311</v>
      </c>
      <c r="J299" s="32">
        <f>SUM(J263:J266,J268:J274,J276:J284,J286:J291,J293:J297)</f>
        <v>764061568</v>
      </c>
      <c r="K299" s="37">
        <f t="shared" si="66"/>
        <v>0.18852536165446704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2859236706</v>
      </c>
      <c r="O299" s="37">
        <f t="shared" si="69"/>
        <v>0.70549109735405124</v>
      </c>
      <c r="P299" s="32">
        <f>SUM(P263:P266,P268:P274,P276:P284,P286:P291,P293:P297)</f>
        <v>956094724</v>
      </c>
      <c r="Q299" s="32">
        <f>SUM(Q263:Q266,Q268:Q274,Q276:Q284,Q286:Q291,Q293:Q297)</f>
        <v>3676752630</v>
      </c>
      <c r="R299" s="32">
        <f>SUM(R263:R266,R268:R274,R276:R284,R286:R291,R293:R297)</f>
        <v>4056545111</v>
      </c>
      <c r="S299" s="32">
        <f>SUM(S263:S266,S268:S274,S276:S284,S286:S291,S293:S297)</f>
        <v>2787781808</v>
      </c>
      <c r="T299" s="37">
        <f t="shared" si="70"/>
        <v>0.68723056978719743</v>
      </c>
      <c r="U299" s="37">
        <f t="shared" si="71"/>
        <v>-0.20085160097588828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20867645263</v>
      </c>
      <c r="E302" s="31">
        <v>21653103616</v>
      </c>
      <c r="F302" s="31">
        <v>5826441376</v>
      </c>
      <c r="G302" s="36">
        <f t="shared" ref="G302:G339" si="72">IF(($D302     =0),0,($F302     /$D302     ))</f>
        <v>0.27920933591538216</v>
      </c>
      <c r="H302" s="31">
        <v>5947785260</v>
      </c>
      <c r="I302" s="36">
        <f t="shared" ref="I302:I339" si="73">IF(($D302     =0),0,($H302     /$D302     ))</f>
        <v>0.2850242653178458</v>
      </c>
      <c r="J302" s="31">
        <v>5626773454</v>
      </c>
      <c r="K302" s="36">
        <f t="shared" ref="K302:K339" si="74">IF(($E302     =0),0,($J302     /$E302     ))</f>
        <v>0.25985990524897512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17401000090</v>
      </c>
      <c r="O302" s="36">
        <f t="shared" ref="O302:O339" si="77">IF(($E302     =0),0,($N302     /$E302     ))</f>
        <v>0.80362614055668125</v>
      </c>
      <c r="P302" s="31">
        <v>5296346317</v>
      </c>
      <c r="Q302" s="31">
        <v>19700050517</v>
      </c>
      <c r="R302" s="31">
        <v>19910148605</v>
      </c>
      <c r="S302" s="31">
        <v>16314292688</v>
      </c>
      <c r="T302" s="36">
        <f t="shared" ref="T302:T339" si="78">IF(($R302     =0),0,($S302     /$R302     ))</f>
        <v>0.81939582730703586</v>
      </c>
      <c r="U302" s="36">
        <f t="shared" ref="U302:U339" si="79">IF(($P302     =0),0,(($J302     /$P302     )-1))</f>
        <v>6.2387751333293329E-2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20867645263</v>
      </c>
      <c r="E303" s="32">
        <f>E302</f>
        <v>21653103616</v>
      </c>
      <c r="F303" s="32">
        <f>F302</f>
        <v>5826441376</v>
      </c>
      <c r="G303" s="37">
        <f t="shared" si="72"/>
        <v>0.27920933591538216</v>
      </c>
      <c r="H303" s="32">
        <f>H302</f>
        <v>5947785260</v>
      </c>
      <c r="I303" s="37">
        <f t="shared" si="73"/>
        <v>0.2850242653178458</v>
      </c>
      <c r="J303" s="32">
        <f>J302</f>
        <v>5626773454</v>
      </c>
      <c r="K303" s="37">
        <f t="shared" si="74"/>
        <v>0.25985990524897512</v>
      </c>
      <c r="L303" s="32">
        <f>L302</f>
        <v>0</v>
      </c>
      <c r="M303" s="37">
        <f t="shared" si="75"/>
        <v>0</v>
      </c>
      <c r="N303" s="32">
        <f t="shared" si="76"/>
        <v>17401000090</v>
      </c>
      <c r="O303" s="37">
        <f t="shared" si="77"/>
        <v>0.80362614055668125</v>
      </c>
      <c r="P303" s="32">
        <f>P302</f>
        <v>5296346317</v>
      </c>
      <c r="Q303" s="32">
        <f>Q302</f>
        <v>19700050517</v>
      </c>
      <c r="R303" s="32">
        <f>R302</f>
        <v>19910148605</v>
      </c>
      <c r="S303" s="32">
        <f>S302</f>
        <v>16314292688</v>
      </c>
      <c r="T303" s="37">
        <f t="shared" si="78"/>
        <v>0.81939582730703586</v>
      </c>
      <c r="U303" s="37">
        <f t="shared" si="79"/>
        <v>6.2387751333293329E-2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154720232</v>
      </c>
      <c r="E304" s="31">
        <v>157961653</v>
      </c>
      <c r="F304" s="31">
        <v>59016646</v>
      </c>
      <c r="G304" s="36">
        <f t="shared" si="72"/>
        <v>0.38144103868717055</v>
      </c>
      <c r="H304" s="31">
        <v>43901328</v>
      </c>
      <c r="I304" s="36">
        <f t="shared" si="73"/>
        <v>0.28374652385474708</v>
      </c>
      <c r="J304" s="31">
        <v>36531669</v>
      </c>
      <c r="K304" s="36">
        <f t="shared" si="74"/>
        <v>0.231269224563002</v>
      </c>
      <c r="L304" s="31">
        <v>0</v>
      </c>
      <c r="M304" s="36">
        <f t="shared" si="75"/>
        <v>0</v>
      </c>
      <c r="N304" s="31">
        <f t="shared" si="76"/>
        <v>139449643</v>
      </c>
      <c r="O304" s="36">
        <f t="shared" si="77"/>
        <v>0.88280693669367971</v>
      </c>
      <c r="P304" s="31">
        <v>33408079</v>
      </c>
      <c r="Q304" s="31">
        <v>148854115</v>
      </c>
      <c r="R304" s="31">
        <v>147551297</v>
      </c>
      <c r="S304" s="31">
        <v>132634788</v>
      </c>
      <c r="T304" s="36">
        <f t="shared" si="78"/>
        <v>0.8989062834195215</v>
      </c>
      <c r="U304" s="36">
        <f t="shared" si="79"/>
        <v>9.34980427937806E-2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99080334</v>
      </c>
      <c r="E305" s="31">
        <v>107648334</v>
      </c>
      <c r="F305" s="31">
        <v>29385341</v>
      </c>
      <c r="G305" s="36">
        <f t="shared" si="72"/>
        <v>0.29658096429105701</v>
      </c>
      <c r="H305" s="31">
        <v>24535403</v>
      </c>
      <c r="I305" s="36">
        <f t="shared" si="73"/>
        <v>0.2476314119005695</v>
      </c>
      <c r="J305" s="31">
        <v>24117524</v>
      </c>
      <c r="K305" s="36">
        <f t="shared" si="74"/>
        <v>0.22403991872275517</v>
      </c>
      <c r="L305" s="31">
        <v>0</v>
      </c>
      <c r="M305" s="36">
        <f t="shared" si="75"/>
        <v>0</v>
      </c>
      <c r="N305" s="31">
        <f t="shared" si="76"/>
        <v>78038268</v>
      </c>
      <c r="O305" s="36">
        <f t="shared" si="77"/>
        <v>0.7249370714831499</v>
      </c>
      <c r="P305" s="31">
        <v>21254317</v>
      </c>
      <c r="Q305" s="31">
        <v>100485003</v>
      </c>
      <c r="R305" s="31">
        <v>97221437</v>
      </c>
      <c r="S305" s="31">
        <v>71693002</v>
      </c>
      <c r="T305" s="36">
        <f t="shared" si="78"/>
        <v>0.7374196906799475</v>
      </c>
      <c r="U305" s="36">
        <f t="shared" si="79"/>
        <v>0.13471178584567078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164542000</v>
      </c>
      <c r="E306" s="31">
        <v>163396616</v>
      </c>
      <c r="F306" s="31">
        <v>46401488</v>
      </c>
      <c r="G306" s="36">
        <f t="shared" si="72"/>
        <v>0.28200391389432483</v>
      </c>
      <c r="H306" s="31">
        <v>37622030</v>
      </c>
      <c r="I306" s="36">
        <f t="shared" si="73"/>
        <v>0.22864697159387876</v>
      </c>
      <c r="J306" s="31">
        <v>36044432</v>
      </c>
      <c r="K306" s="36">
        <f t="shared" si="74"/>
        <v>0.22059472761663559</v>
      </c>
      <c r="L306" s="31">
        <v>0</v>
      </c>
      <c r="M306" s="36">
        <f t="shared" si="75"/>
        <v>0</v>
      </c>
      <c r="N306" s="31">
        <f t="shared" si="76"/>
        <v>120067950</v>
      </c>
      <c r="O306" s="36">
        <f t="shared" si="77"/>
        <v>0.73482519368699772</v>
      </c>
      <c r="P306" s="31">
        <v>33430449</v>
      </c>
      <c r="Q306" s="31">
        <v>151203000</v>
      </c>
      <c r="R306" s="31">
        <v>154065528</v>
      </c>
      <c r="S306" s="31">
        <v>111742631</v>
      </c>
      <c r="T306" s="36">
        <f t="shared" si="78"/>
        <v>0.7252928831685177</v>
      </c>
      <c r="U306" s="36">
        <f t="shared" si="79"/>
        <v>7.8191680883496373E-2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523130705</v>
      </c>
      <c r="E307" s="31">
        <v>525838953</v>
      </c>
      <c r="F307" s="31">
        <v>147649334</v>
      </c>
      <c r="G307" s="36">
        <f t="shared" si="72"/>
        <v>0.28224176594642825</v>
      </c>
      <c r="H307" s="31">
        <v>133119085</v>
      </c>
      <c r="I307" s="36">
        <f t="shared" si="73"/>
        <v>0.25446620457883468</v>
      </c>
      <c r="J307" s="31">
        <v>129012119</v>
      </c>
      <c r="K307" s="36">
        <f t="shared" si="74"/>
        <v>0.24534530632233326</v>
      </c>
      <c r="L307" s="31">
        <v>0</v>
      </c>
      <c r="M307" s="36">
        <f t="shared" si="75"/>
        <v>0</v>
      </c>
      <c r="N307" s="31">
        <f t="shared" si="76"/>
        <v>409780538</v>
      </c>
      <c r="O307" s="36">
        <f t="shared" si="77"/>
        <v>0.77928904974067226</v>
      </c>
      <c r="P307" s="31">
        <v>120833225</v>
      </c>
      <c r="Q307" s="31">
        <v>488301263</v>
      </c>
      <c r="R307" s="31">
        <v>499133642</v>
      </c>
      <c r="S307" s="31">
        <v>386613004</v>
      </c>
      <c r="T307" s="36">
        <f t="shared" si="78"/>
        <v>0.77456811456519692</v>
      </c>
      <c r="U307" s="36">
        <f t="shared" si="79"/>
        <v>6.7687459305997955E-2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389451914</v>
      </c>
      <c r="E308" s="31">
        <v>418747058</v>
      </c>
      <c r="F308" s="31">
        <v>95556052</v>
      </c>
      <c r="G308" s="36">
        <f t="shared" si="72"/>
        <v>0.24536033478063737</v>
      </c>
      <c r="H308" s="31">
        <v>88408929</v>
      </c>
      <c r="I308" s="36">
        <f t="shared" si="73"/>
        <v>0.22700858776624216</v>
      </c>
      <c r="J308" s="31">
        <v>83073907</v>
      </c>
      <c r="K308" s="36">
        <f t="shared" si="74"/>
        <v>0.19838684335305826</v>
      </c>
      <c r="L308" s="31">
        <v>0</v>
      </c>
      <c r="M308" s="36">
        <f t="shared" si="75"/>
        <v>0</v>
      </c>
      <c r="N308" s="31">
        <f t="shared" si="76"/>
        <v>267038888</v>
      </c>
      <c r="O308" s="36">
        <f t="shared" si="77"/>
        <v>0.63770928750023603</v>
      </c>
      <c r="P308" s="31">
        <v>80464856</v>
      </c>
      <c r="Q308" s="31">
        <v>377304529</v>
      </c>
      <c r="R308" s="31">
        <v>384388783</v>
      </c>
      <c r="S308" s="31">
        <v>252152649</v>
      </c>
      <c r="T308" s="36">
        <f t="shared" si="78"/>
        <v>0.65598336931699697</v>
      </c>
      <c r="U308" s="36">
        <f t="shared" si="79"/>
        <v>3.2424727138019138E-2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155454694</v>
      </c>
      <c r="E309" s="31">
        <v>161125820</v>
      </c>
      <c r="F309" s="31">
        <v>51608718</v>
      </c>
      <c r="G309" s="36">
        <f t="shared" si="72"/>
        <v>0.3319855880324849</v>
      </c>
      <c r="H309" s="31">
        <v>43340041</v>
      </c>
      <c r="I309" s="36">
        <f t="shared" si="73"/>
        <v>0.27879531897570103</v>
      </c>
      <c r="J309" s="31">
        <v>34688279</v>
      </c>
      <c r="K309" s="36">
        <f t="shared" si="74"/>
        <v>0.21528690435834555</v>
      </c>
      <c r="L309" s="31">
        <v>0</v>
      </c>
      <c r="M309" s="36">
        <f t="shared" si="75"/>
        <v>0</v>
      </c>
      <c r="N309" s="31">
        <f t="shared" si="76"/>
        <v>129637038</v>
      </c>
      <c r="O309" s="36">
        <f t="shared" si="77"/>
        <v>0.80457022965034408</v>
      </c>
      <c r="P309" s="31">
        <v>50684015</v>
      </c>
      <c r="Q309" s="31">
        <v>148049015</v>
      </c>
      <c r="R309" s="31">
        <v>146637100</v>
      </c>
      <c r="S309" s="31">
        <v>131537654</v>
      </c>
      <c r="T309" s="36">
        <f t="shared" si="78"/>
        <v>0.89702847369458338</v>
      </c>
      <c r="U309" s="36">
        <f t="shared" si="79"/>
        <v>-0.31559725487414525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1486379879</v>
      </c>
      <c r="E310" s="32">
        <f>SUM(E304:E309)</f>
        <v>1534718434</v>
      </c>
      <c r="F310" s="32">
        <f>SUM(F304:F309)</f>
        <v>429617579</v>
      </c>
      <c r="G310" s="37">
        <f t="shared" si="72"/>
        <v>0.2890361912656112</v>
      </c>
      <c r="H310" s="32">
        <f>SUM(H304:H309)</f>
        <v>370926816</v>
      </c>
      <c r="I310" s="37">
        <f t="shared" si="73"/>
        <v>0.24955048251161102</v>
      </c>
      <c r="J310" s="32">
        <f>SUM(J304:J309)</f>
        <v>343467930</v>
      </c>
      <c r="K310" s="37">
        <f t="shared" si="74"/>
        <v>0.22379866064735104</v>
      </c>
      <c r="L310" s="32">
        <f>SUM(L304:L309)</f>
        <v>0</v>
      </c>
      <c r="M310" s="37">
        <f t="shared" si="75"/>
        <v>0</v>
      </c>
      <c r="N310" s="32">
        <f t="shared" si="76"/>
        <v>1144012325</v>
      </c>
      <c r="O310" s="37">
        <f t="shared" si="77"/>
        <v>0.74542163543205342</v>
      </c>
      <c r="P310" s="32">
        <f>SUM(P304:P309)</f>
        <v>340074941</v>
      </c>
      <c r="Q310" s="32">
        <f>SUM(Q304:Q309)</f>
        <v>1414196925</v>
      </c>
      <c r="R310" s="32">
        <f>SUM(R304:R309)</f>
        <v>1428997787</v>
      </c>
      <c r="S310" s="32">
        <f>SUM(S304:S309)</f>
        <v>1086373728</v>
      </c>
      <c r="T310" s="37">
        <f t="shared" si="78"/>
        <v>0.76023471686454058</v>
      </c>
      <c r="U310" s="37">
        <f t="shared" si="79"/>
        <v>9.9771802945045618E-3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164336306</v>
      </c>
      <c r="E311" s="31">
        <v>165077219</v>
      </c>
      <c r="F311" s="31">
        <v>69358013</v>
      </c>
      <c r="G311" s="36">
        <f t="shared" si="72"/>
        <v>0.42204923968535596</v>
      </c>
      <c r="H311" s="31">
        <v>25560368</v>
      </c>
      <c r="I311" s="36">
        <f t="shared" si="73"/>
        <v>0.15553695115916746</v>
      </c>
      <c r="J311" s="31">
        <v>24849050</v>
      </c>
      <c r="K311" s="36">
        <f t="shared" si="74"/>
        <v>0.15052985597001123</v>
      </c>
      <c r="L311" s="31">
        <v>0</v>
      </c>
      <c r="M311" s="36">
        <f t="shared" si="75"/>
        <v>0</v>
      </c>
      <c r="N311" s="31">
        <f t="shared" si="76"/>
        <v>119767431</v>
      </c>
      <c r="O311" s="36">
        <f t="shared" si="77"/>
        <v>0.7255236774978624</v>
      </c>
      <c r="P311" s="31">
        <v>25665675</v>
      </c>
      <c r="Q311" s="31">
        <v>153758411</v>
      </c>
      <c r="R311" s="31">
        <v>160194151</v>
      </c>
      <c r="S311" s="31">
        <v>114856589</v>
      </c>
      <c r="T311" s="36">
        <f t="shared" si="78"/>
        <v>0.71698366190660734</v>
      </c>
      <c r="U311" s="36">
        <f t="shared" si="79"/>
        <v>-3.1817787765176631E-2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654813010</v>
      </c>
      <c r="E312" s="31">
        <v>676529911</v>
      </c>
      <c r="F312" s="31">
        <v>200853156</v>
      </c>
      <c r="G312" s="36">
        <f t="shared" si="72"/>
        <v>0.30673360628555624</v>
      </c>
      <c r="H312" s="31">
        <v>166423473</v>
      </c>
      <c r="I312" s="36">
        <f t="shared" si="73"/>
        <v>0.25415419434015218</v>
      </c>
      <c r="J312" s="31">
        <v>170711866</v>
      </c>
      <c r="K312" s="36">
        <f t="shared" si="74"/>
        <v>0.25233454312118359</v>
      </c>
      <c r="L312" s="31">
        <v>0</v>
      </c>
      <c r="M312" s="36">
        <f t="shared" si="75"/>
        <v>0</v>
      </c>
      <c r="N312" s="31">
        <f t="shared" si="76"/>
        <v>537988495</v>
      </c>
      <c r="O312" s="36">
        <f t="shared" si="77"/>
        <v>0.79521760420730314</v>
      </c>
      <c r="P312" s="31">
        <v>154627642</v>
      </c>
      <c r="Q312" s="31">
        <v>583605309</v>
      </c>
      <c r="R312" s="31">
        <v>627194490</v>
      </c>
      <c r="S312" s="31">
        <v>491680281</v>
      </c>
      <c r="T312" s="36">
        <f t="shared" si="78"/>
        <v>0.78393590638846333</v>
      </c>
      <c r="U312" s="36">
        <f t="shared" si="79"/>
        <v>0.10401907312277325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739808066</v>
      </c>
      <c r="E313" s="31">
        <v>735569476</v>
      </c>
      <c r="F313" s="31">
        <v>253753965</v>
      </c>
      <c r="G313" s="36">
        <f t="shared" si="72"/>
        <v>0.34299972744552371</v>
      </c>
      <c r="H313" s="31">
        <v>167256933</v>
      </c>
      <c r="I313" s="36">
        <f t="shared" si="73"/>
        <v>0.22608152125770414</v>
      </c>
      <c r="J313" s="31">
        <v>162486628</v>
      </c>
      <c r="K313" s="36">
        <f t="shared" si="74"/>
        <v>0.22089909016289849</v>
      </c>
      <c r="L313" s="31">
        <v>0</v>
      </c>
      <c r="M313" s="36">
        <f t="shared" si="75"/>
        <v>0</v>
      </c>
      <c r="N313" s="31">
        <f t="shared" si="76"/>
        <v>583497526</v>
      </c>
      <c r="O313" s="36">
        <f t="shared" si="77"/>
        <v>0.79325956967795652</v>
      </c>
      <c r="P313" s="31">
        <v>153619932</v>
      </c>
      <c r="Q313" s="31">
        <v>648380475</v>
      </c>
      <c r="R313" s="31">
        <v>658530475</v>
      </c>
      <c r="S313" s="31">
        <v>554416737</v>
      </c>
      <c r="T313" s="36">
        <f t="shared" si="78"/>
        <v>0.84189989385077435</v>
      </c>
      <c r="U313" s="36">
        <f t="shared" si="79"/>
        <v>5.7718395552993629E-2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330944885</v>
      </c>
      <c r="E314" s="31">
        <v>332209417</v>
      </c>
      <c r="F314" s="31">
        <v>147736746</v>
      </c>
      <c r="G314" s="36">
        <f t="shared" si="72"/>
        <v>0.44640891186458431</v>
      </c>
      <c r="H314" s="31">
        <v>58500138</v>
      </c>
      <c r="I314" s="36">
        <f t="shared" si="73"/>
        <v>0.17676701061568001</v>
      </c>
      <c r="J314" s="31">
        <v>61892536</v>
      </c>
      <c r="K314" s="36">
        <f t="shared" si="74"/>
        <v>0.18630578434204953</v>
      </c>
      <c r="L314" s="31">
        <v>0</v>
      </c>
      <c r="M314" s="36">
        <f t="shared" si="75"/>
        <v>0</v>
      </c>
      <c r="N314" s="31">
        <f t="shared" si="76"/>
        <v>268129420</v>
      </c>
      <c r="O314" s="36">
        <f t="shared" si="77"/>
        <v>0.80710963109152323</v>
      </c>
      <c r="P314" s="31">
        <v>53488762</v>
      </c>
      <c r="Q314" s="31">
        <v>294529652</v>
      </c>
      <c r="R314" s="31">
        <v>299380897</v>
      </c>
      <c r="S314" s="31">
        <v>243201978</v>
      </c>
      <c r="T314" s="36">
        <f t="shared" si="78"/>
        <v>0.81234968709443078</v>
      </c>
      <c r="U314" s="36">
        <f t="shared" si="79"/>
        <v>0.15711289036751319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211454596</v>
      </c>
      <c r="E315" s="31">
        <v>217864126</v>
      </c>
      <c r="F315" s="31">
        <v>64545986</v>
      </c>
      <c r="G315" s="36">
        <f t="shared" si="72"/>
        <v>0.30524749625210323</v>
      </c>
      <c r="H315" s="31">
        <v>57490468</v>
      </c>
      <c r="I315" s="36">
        <f t="shared" si="73"/>
        <v>0.27188091007489856</v>
      </c>
      <c r="J315" s="31">
        <v>53499613</v>
      </c>
      <c r="K315" s="36">
        <f t="shared" si="74"/>
        <v>0.24556412284232604</v>
      </c>
      <c r="L315" s="31">
        <v>0</v>
      </c>
      <c r="M315" s="36">
        <f t="shared" si="75"/>
        <v>0</v>
      </c>
      <c r="N315" s="31">
        <f t="shared" si="76"/>
        <v>175536067</v>
      </c>
      <c r="O315" s="36">
        <f t="shared" si="77"/>
        <v>0.80571349777888623</v>
      </c>
      <c r="P315" s="31">
        <v>58312685</v>
      </c>
      <c r="Q315" s="31">
        <v>216777905</v>
      </c>
      <c r="R315" s="31">
        <v>217474901</v>
      </c>
      <c r="S315" s="31">
        <v>180017499</v>
      </c>
      <c r="T315" s="36">
        <f t="shared" si="78"/>
        <v>0.82776218392208856</v>
      </c>
      <c r="U315" s="36">
        <f t="shared" si="79"/>
        <v>-8.2539022169876075E-2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272196600</v>
      </c>
      <c r="E316" s="31">
        <v>272268950</v>
      </c>
      <c r="F316" s="31">
        <v>114320256</v>
      </c>
      <c r="G316" s="36">
        <f t="shared" si="72"/>
        <v>0.41999149144405185</v>
      </c>
      <c r="H316" s="31">
        <v>91401277</v>
      </c>
      <c r="I316" s="36">
        <f t="shared" si="73"/>
        <v>0.33579139857000417</v>
      </c>
      <c r="J316" s="31">
        <v>69117983</v>
      </c>
      <c r="K316" s="36">
        <f t="shared" si="74"/>
        <v>0.25385921898181929</v>
      </c>
      <c r="L316" s="31">
        <v>0</v>
      </c>
      <c r="M316" s="36">
        <f t="shared" si="75"/>
        <v>0</v>
      </c>
      <c r="N316" s="31">
        <f t="shared" si="76"/>
        <v>274839516</v>
      </c>
      <c r="O316" s="36">
        <f t="shared" si="77"/>
        <v>1.0094412748864681</v>
      </c>
      <c r="P316" s="31">
        <v>66240417</v>
      </c>
      <c r="Q316" s="31">
        <v>265524600</v>
      </c>
      <c r="R316" s="31">
        <v>261920800</v>
      </c>
      <c r="S316" s="31">
        <v>264894806</v>
      </c>
      <c r="T316" s="36">
        <f t="shared" si="78"/>
        <v>1.0113546003219294</v>
      </c>
      <c r="U316" s="36">
        <f t="shared" si="79"/>
        <v>4.3441242225271681E-2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2373553463</v>
      </c>
      <c r="E317" s="32">
        <f>SUM(E311:E316)</f>
        <v>2399519099</v>
      </c>
      <c r="F317" s="32">
        <f>SUM(F311:F316)</f>
        <v>850568122</v>
      </c>
      <c r="G317" s="37">
        <f t="shared" si="72"/>
        <v>0.35835220704274484</v>
      </c>
      <c r="H317" s="32">
        <f>SUM(H311:H316)</f>
        <v>566632657</v>
      </c>
      <c r="I317" s="37">
        <f t="shared" si="73"/>
        <v>0.23872757274395551</v>
      </c>
      <c r="J317" s="32">
        <f>SUM(J311:J316)</f>
        <v>542557676</v>
      </c>
      <c r="K317" s="37">
        <f t="shared" si="74"/>
        <v>0.22611100542025733</v>
      </c>
      <c r="L317" s="32">
        <f>SUM(L311:L316)</f>
        <v>0</v>
      </c>
      <c r="M317" s="37">
        <f t="shared" si="75"/>
        <v>0</v>
      </c>
      <c r="N317" s="32">
        <f t="shared" si="76"/>
        <v>1959758455</v>
      </c>
      <c r="O317" s="37">
        <f t="shared" si="77"/>
        <v>0.81672967546569208</v>
      </c>
      <c r="P317" s="32">
        <f>SUM(P311:P316)</f>
        <v>511955113</v>
      </c>
      <c r="Q317" s="32">
        <f>SUM(Q311:Q316)</f>
        <v>2162576352</v>
      </c>
      <c r="R317" s="32">
        <f>SUM(R311:R316)</f>
        <v>2224695714</v>
      </c>
      <c r="S317" s="32">
        <f>SUM(S311:S316)</f>
        <v>1849067890</v>
      </c>
      <c r="T317" s="37">
        <f t="shared" si="78"/>
        <v>0.83115541526143288</v>
      </c>
      <c r="U317" s="37">
        <f t="shared" si="79"/>
        <v>5.9775871405351122E-2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315213886</v>
      </c>
      <c r="E318" s="31">
        <v>295058484</v>
      </c>
      <c r="F318" s="31">
        <v>124053163</v>
      </c>
      <c r="G318" s="36">
        <f t="shared" si="72"/>
        <v>0.39355234178991721</v>
      </c>
      <c r="H318" s="31">
        <v>78886989</v>
      </c>
      <c r="I318" s="36">
        <f t="shared" si="73"/>
        <v>0.25026495501533835</v>
      </c>
      <c r="J318" s="31">
        <v>39674777</v>
      </c>
      <c r="K318" s="36">
        <f t="shared" si="74"/>
        <v>0.13446411186739507</v>
      </c>
      <c r="L318" s="31">
        <v>0</v>
      </c>
      <c r="M318" s="36">
        <f t="shared" si="75"/>
        <v>0</v>
      </c>
      <c r="N318" s="31">
        <f t="shared" si="76"/>
        <v>242614929</v>
      </c>
      <c r="O318" s="36">
        <f t="shared" si="77"/>
        <v>0.82226047429973237</v>
      </c>
      <c r="P318" s="31">
        <v>71505989</v>
      </c>
      <c r="Q318" s="31">
        <v>344343329</v>
      </c>
      <c r="R318" s="31">
        <v>281563684</v>
      </c>
      <c r="S318" s="31">
        <v>269315191</v>
      </c>
      <c r="T318" s="36">
        <f t="shared" si="78"/>
        <v>0.95649832099795939</v>
      </c>
      <c r="U318" s="36">
        <f t="shared" si="79"/>
        <v>-0.44515448908762034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479789500</v>
      </c>
      <c r="E319" s="31">
        <v>493134632</v>
      </c>
      <c r="F319" s="31">
        <v>120795260</v>
      </c>
      <c r="G319" s="36">
        <f t="shared" si="72"/>
        <v>0.25176720207507669</v>
      </c>
      <c r="H319" s="31">
        <v>118520357</v>
      </c>
      <c r="I319" s="36">
        <f t="shared" si="73"/>
        <v>0.24702574149705236</v>
      </c>
      <c r="J319" s="31">
        <v>126796274</v>
      </c>
      <c r="K319" s="36">
        <f t="shared" si="74"/>
        <v>0.25712303653416901</v>
      </c>
      <c r="L319" s="31">
        <v>0</v>
      </c>
      <c r="M319" s="36">
        <f t="shared" si="75"/>
        <v>0</v>
      </c>
      <c r="N319" s="31">
        <f t="shared" si="76"/>
        <v>366111891</v>
      </c>
      <c r="O319" s="36">
        <f t="shared" si="77"/>
        <v>0.74241772376676229</v>
      </c>
      <c r="P319" s="31">
        <v>127226493</v>
      </c>
      <c r="Q319" s="31">
        <v>442793838</v>
      </c>
      <c r="R319" s="31">
        <v>468544238</v>
      </c>
      <c r="S319" s="31">
        <v>349484136</v>
      </c>
      <c r="T319" s="36">
        <f t="shared" si="78"/>
        <v>0.74589357344738061</v>
      </c>
      <c r="U319" s="36">
        <f t="shared" si="79"/>
        <v>-3.3815205454102992E-3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138249549</v>
      </c>
      <c r="E320" s="31">
        <v>139709999</v>
      </c>
      <c r="F320" s="31">
        <v>52856731</v>
      </c>
      <c r="G320" s="36">
        <f t="shared" si="72"/>
        <v>0.38232841540770596</v>
      </c>
      <c r="H320" s="31">
        <v>23809152</v>
      </c>
      <c r="I320" s="36">
        <f t="shared" si="73"/>
        <v>0.172218659461956</v>
      </c>
      <c r="J320" s="31">
        <v>22962950</v>
      </c>
      <c r="K320" s="36">
        <f t="shared" si="74"/>
        <v>0.16436153578384893</v>
      </c>
      <c r="L320" s="31">
        <v>0</v>
      </c>
      <c r="M320" s="36">
        <f t="shared" si="75"/>
        <v>0</v>
      </c>
      <c r="N320" s="31">
        <f t="shared" si="76"/>
        <v>99628833</v>
      </c>
      <c r="O320" s="36">
        <f t="shared" si="77"/>
        <v>0.71311168644414635</v>
      </c>
      <c r="P320" s="31">
        <v>22656122</v>
      </c>
      <c r="Q320" s="31">
        <v>130606985</v>
      </c>
      <c r="R320" s="31">
        <v>128711985</v>
      </c>
      <c r="S320" s="31">
        <v>96620012</v>
      </c>
      <c r="T320" s="36">
        <f t="shared" si="78"/>
        <v>0.75066833908279795</v>
      </c>
      <c r="U320" s="36">
        <f t="shared" si="79"/>
        <v>1.3542829615765584E-2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88656762</v>
      </c>
      <c r="E321" s="31">
        <v>92715952</v>
      </c>
      <c r="F321" s="31">
        <v>25468855</v>
      </c>
      <c r="G321" s="36">
        <f t="shared" si="72"/>
        <v>0.28727481610483363</v>
      </c>
      <c r="H321" s="31">
        <v>23364833</v>
      </c>
      <c r="I321" s="36">
        <f t="shared" si="73"/>
        <v>0.26354259362641735</v>
      </c>
      <c r="J321" s="31">
        <v>20045855</v>
      </c>
      <c r="K321" s="36">
        <f t="shared" si="74"/>
        <v>0.21620718514544293</v>
      </c>
      <c r="L321" s="31">
        <v>0</v>
      </c>
      <c r="M321" s="36">
        <f t="shared" si="75"/>
        <v>0</v>
      </c>
      <c r="N321" s="31">
        <f t="shared" si="76"/>
        <v>68879543</v>
      </c>
      <c r="O321" s="36">
        <f t="shared" si="77"/>
        <v>0.74290930000912891</v>
      </c>
      <c r="P321" s="31">
        <v>20685094</v>
      </c>
      <c r="Q321" s="31">
        <v>87206789</v>
      </c>
      <c r="R321" s="31">
        <v>95015872</v>
      </c>
      <c r="S321" s="31">
        <v>65960972</v>
      </c>
      <c r="T321" s="36">
        <f t="shared" si="78"/>
        <v>0.69421003682416349</v>
      </c>
      <c r="U321" s="36">
        <f t="shared" si="79"/>
        <v>-3.0903364519397347E-2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79719764</v>
      </c>
      <c r="E322" s="31">
        <v>81785167</v>
      </c>
      <c r="F322" s="31">
        <v>39100596</v>
      </c>
      <c r="G322" s="36">
        <f t="shared" si="72"/>
        <v>0.49047556136769294</v>
      </c>
      <c r="H322" s="31">
        <v>30549321</v>
      </c>
      <c r="I322" s="36">
        <f t="shared" si="73"/>
        <v>0.38320887402526682</v>
      </c>
      <c r="J322" s="31">
        <v>-1946260</v>
      </c>
      <c r="K322" s="36">
        <f t="shared" si="74"/>
        <v>-2.3797224746144981E-2</v>
      </c>
      <c r="L322" s="31">
        <v>0</v>
      </c>
      <c r="M322" s="36">
        <f t="shared" si="75"/>
        <v>0</v>
      </c>
      <c r="N322" s="31">
        <f t="shared" si="76"/>
        <v>67703657</v>
      </c>
      <c r="O322" s="36">
        <f t="shared" si="77"/>
        <v>0.82782317972157471</v>
      </c>
      <c r="P322" s="31">
        <v>21638513</v>
      </c>
      <c r="Q322" s="31">
        <v>75297700</v>
      </c>
      <c r="R322" s="31">
        <v>76188804</v>
      </c>
      <c r="S322" s="31">
        <v>82834030</v>
      </c>
      <c r="T322" s="36">
        <f t="shared" si="78"/>
        <v>1.087220505522045</v>
      </c>
      <c r="U322" s="36">
        <f t="shared" si="79"/>
        <v>-1.0899442581844696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1101629461</v>
      </c>
      <c r="E323" s="32">
        <f>SUM(E318:E322)</f>
        <v>1102404234</v>
      </c>
      <c r="F323" s="32">
        <f>SUM(F318:F322)</f>
        <v>362274605</v>
      </c>
      <c r="G323" s="37">
        <f t="shared" si="72"/>
        <v>0.32885341017581954</v>
      </c>
      <c r="H323" s="32">
        <f>SUM(H318:H322)</f>
        <v>275130652</v>
      </c>
      <c r="I323" s="37">
        <f t="shared" si="73"/>
        <v>0.24974881458802961</v>
      </c>
      <c r="J323" s="32">
        <f>SUM(J318:J322)</f>
        <v>207533596</v>
      </c>
      <c r="K323" s="37">
        <f t="shared" si="74"/>
        <v>0.18825544169671612</v>
      </c>
      <c r="L323" s="32">
        <f>SUM(L318:L322)</f>
        <v>0</v>
      </c>
      <c r="M323" s="37">
        <f t="shared" si="75"/>
        <v>0</v>
      </c>
      <c r="N323" s="32">
        <f t="shared" si="76"/>
        <v>844938853</v>
      </c>
      <c r="O323" s="37">
        <f t="shared" si="77"/>
        <v>0.76645102308269986</v>
      </c>
      <c r="P323" s="32">
        <f>SUM(P318:P322)</f>
        <v>263712211</v>
      </c>
      <c r="Q323" s="32">
        <f>SUM(Q318:Q322)</f>
        <v>1080248641</v>
      </c>
      <c r="R323" s="32">
        <f>SUM(R318:R322)</f>
        <v>1050024583</v>
      </c>
      <c r="S323" s="32">
        <f>SUM(S318:S322)</f>
        <v>864214341</v>
      </c>
      <c r="T323" s="37">
        <f t="shared" si="78"/>
        <v>0.82304200776983139</v>
      </c>
      <c r="U323" s="37">
        <f t="shared" si="79"/>
        <v>-0.21303001020305423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44319400</v>
      </c>
      <c r="E324" s="31">
        <v>44319400</v>
      </c>
      <c r="F324" s="31">
        <v>9897410</v>
      </c>
      <c r="G324" s="36">
        <f t="shared" si="72"/>
        <v>0.22332003592106392</v>
      </c>
      <c r="H324" s="31">
        <v>9874859</v>
      </c>
      <c r="I324" s="36">
        <f t="shared" si="73"/>
        <v>0.22281120683041739</v>
      </c>
      <c r="J324" s="31">
        <v>9236518</v>
      </c>
      <c r="K324" s="36">
        <f t="shared" si="74"/>
        <v>0.20840801093877626</v>
      </c>
      <c r="L324" s="31">
        <v>0</v>
      </c>
      <c r="M324" s="36">
        <f t="shared" si="75"/>
        <v>0</v>
      </c>
      <c r="N324" s="31">
        <f t="shared" si="76"/>
        <v>29008787</v>
      </c>
      <c r="O324" s="36">
        <f t="shared" si="77"/>
        <v>0.65453925369025756</v>
      </c>
      <c r="P324" s="31">
        <v>8925248</v>
      </c>
      <c r="Q324" s="31">
        <v>41064260</v>
      </c>
      <c r="R324" s="31">
        <v>41064260</v>
      </c>
      <c r="S324" s="31">
        <v>31626306</v>
      </c>
      <c r="T324" s="36">
        <f t="shared" si="78"/>
        <v>0.77016622240361809</v>
      </c>
      <c r="U324" s="36">
        <f t="shared" si="79"/>
        <v>3.4875221394408351E-2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193602773</v>
      </c>
      <c r="E325" s="31">
        <v>193602773</v>
      </c>
      <c r="F325" s="31">
        <v>50341158</v>
      </c>
      <c r="G325" s="36">
        <f t="shared" si="72"/>
        <v>0.26002291816347073</v>
      </c>
      <c r="H325" s="31">
        <v>41066031</v>
      </c>
      <c r="I325" s="36">
        <f t="shared" si="73"/>
        <v>0.21211489052380464</v>
      </c>
      <c r="J325" s="31">
        <v>44042612</v>
      </c>
      <c r="K325" s="36">
        <f t="shared" si="74"/>
        <v>0.22748957216640694</v>
      </c>
      <c r="L325" s="31">
        <v>0</v>
      </c>
      <c r="M325" s="36">
        <f t="shared" si="75"/>
        <v>0</v>
      </c>
      <c r="N325" s="31">
        <f t="shared" si="76"/>
        <v>135449801</v>
      </c>
      <c r="O325" s="36">
        <f t="shared" si="77"/>
        <v>0.69962738085368226</v>
      </c>
      <c r="P325" s="31">
        <v>43193923</v>
      </c>
      <c r="Q325" s="31">
        <v>170125246</v>
      </c>
      <c r="R325" s="31">
        <v>184745246</v>
      </c>
      <c r="S325" s="31">
        <v>130275177</v>
      </c>
      <c r="T325" s="36">
        <f t="shared" si="78"/>
        <v>0.70516118720586729</v>
      </c>
      <c r="U325" s="36">
        <f t="shared" si="79"/>
        <v>1.9648342661535922E-2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390099108</v>
      </c>
      <c r="E326" s="31">
        <v>381177467</v>
      </c>
      <c r="F326" s="31">
        <v>95315624</v>
      </c>
      <c r="G326" s="36">
        <f t="shared" si="72"/>
        <v>0.24433694424135929</v>
      </c>
      <c r="H326" s="31">
        <v>89164046</v>
      </c>
      <c r="I326" s="36">
        <f t="shared" si="73"/>
        <v>0.22856767465359085</v>
      </c>
      <c r="J326" s="31">
        <v>90436748</v>
      </c>
      <c r="K326" s="36">
        <f t="shared" si="74"/>
        <v>0.23725628041911512</v>
      </c>
      <c r="L326" s="31">
        <v>0</v>
      </c>
      <c r="M326" s="36">
        <f t="shared" si="75"/>
        <v>0</v>
      </c>
      <c r="N326" s="31">
        <f t="shared" si="76"/>
        <v>274916418</v>
      </c>
      <c r="O326" s="36">
        <f t="shared" si="77"/>
        <v>0.72122945819355055</v>
      </c>
      <c r="P326" s="31">
        <v>81627898</v>
      </c>
      <c r="Q326" s="31">
        <v>331901833</v>
      </c>
      <c r="R326" s="31">
        <v>358461109</v>
      </c>
      <c r="S326" s="31">
        <v>271008214</v>
      </c>
      <c r="T326" s="36">
        <f t="shared" si="78"/>
        <v>0.75603240406199823</v>
      </c>
      <c r="U326" s="36">
        <f t="shared" si="79"/>
        <v>0.10791469847722901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597740285</v>
      </c>
      <c r="E327" s="31">
        <v>639257538</v>
      </c>
      <c r="F327" s="31">
        <v>188273192</v>
      </c>
      <c r="G327" s="36">
        <f t="shared" si="72"/>
        <v>0.31497490921161519</v>
      </c>
      <c r="H327" s="31">
        <v>138320630</v>
      </c>
      <c r="I327" s="36">
        <f t="shared" si="73"/>
        <v>0.23140590231424674</v>
      </c>
      <c r="J327" s="31">
        <v>158721100</v>
      </c>
      <c r="K327" s="36">
        <f t="shared" si="74"/>
        <v>0.24828975892342156</v>
      </c>
      <c r="L327" s="31">
        <v>0</v>
      </c>
      <c r="M327" s="36">
        <f t="shared" si="75"/>
        <v>0</v>
      </c>
      <c r="N327" s="31">
        <f t="shared" si="76"/>
        <v>485314922</v>
      </c>
      <c r="O327" s="36">
        <f t="shared" si="77"/>
        <v>0.75918529411224556</v>
      </c>
      <c r="P327" s="31">
        <v>143715365</v>
      </c>
      <c r="Q327" s="31">
        <v>578417359</v>
      </c>
      <c r="R327" s="31">
        <v>578432941</v>
      </c>
      <c r="S327" s="31">
        <v>460042030</v>
      </c>
      <c r="T327" s="36">
        <f t="shared" si="78"/>
        <v>0.79532474275181364</v>
      </c>
      <c r="U327" s="36">
        <f t="shared" si="79"/>
        <v>0.10441287888737572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176366800</v>
      </c>
      <c r="E328" s="31">
        <v>173946100</v>
      </c>
      <c r="F328" s="31">
        <v>177195690</v>
      </c>
      <c r="G328" s="36">
        <f t="shared" si="72"/>
        <v>1.004699807446753</v>
      </c>
      <c r="H328" s="31">
        <v>321912</v>
      </c>
      <c r="I328" s="36">
        <f t="shared" si="73"/>
        <v>1.8252414853589223E-3</v>
      </c>
      <c r="J328" s="31">
        <v>1542849</v>
      </c>
      <c r="K328" s="36">
        <f t="shared" si="74"/>
        <v>8.8696958425627248E-3</v>
      </c>
      <c r="L328" s="31">
        <v>0</v>
      </c>
      <c r="M328" s="36">
        <f t="shared" si="75"/>
        <v>0</v>
      </c>
      <c r="N328" s="31">
        <f t="shared" si="76"/>
        <v>179060451</v>
      </c>
      <c r="O328" s="36">
        <f t="shared" si="77"/>
        <v>1.0294019296782164</v>
      </c>
      <c r="P328" s="31">
        <v>1197535</v>
      </c>
      <c r="Q328" s="31">
        <v>169337400</v>
      </c>
      <c r="R328" s="31">
        <v>170012400</v>
      </c>
      <c r="S328" s="31">
        <v>165163392</v>
      </c>
      <c r="T328" s="36">
        <f t="shared" si="78"/>
        <v>0.97147850392089052</v>
      </c>
      <c r="U328" s="36">
        <f t="shared" si="79"/>
        <v>0.2883539938289903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250973956</v>
      </c>
      <c r="E329" s="31">
        <v>265759081</v>
      </c>
      <c r="F329" s="31">
        <v>72574577</v>
      </c>
      <c r="G329" s="36">
        <f t="shared" si="72"/>
        <v>0.28917174577269683</v>
      </c>
      <c r="H329" s="31">
        <v>64030445</v>
      </c>
      <c r="I329" s="36">
        <f t="shared" si="73"/>
        <v>0.25512784681132411</v>
      </c>
      <c r="J329" s="31">
        <v>73118745</v>
      </c>
      <c r="K329" s="36">
        <f t="shared" si="74"/>
        <v>0.27513168966745488</v>
      </c>
      <c r="L329" s="31">
        <v>0</v>
      </c>
      <c r="M329" s="36">
        <f t="shared" si="75"/>
        <v>0</v>
      </c>
      <c r="N329" s="31">
        <f t="shared" si="76"/>
        <v>209723767</v>
      </c>
      <c r="O329" s="36">
        <f t="shared" si="77"/>
        <v>0.78914995570744018</v>
      </c>
      <c r="P329" s="31">
        <v>59832235</v>
      </c>
      <c r="Q329" s="31">
        <v>229663223</v>
      </c>
      <c r="R329" s="31">
        <v>232919336</v>
      </c>
      <c r="S329" s="31">
        <v>177310943</v>
      </c>
      <c r="T329" s="36">
        <f t="shared" si="78"/>
        <v>0.76125471609621964</v>
      </c>
      <c r="U329" s="36">
        <f t="shared" si="79"/>
        <v>0.22206273925752562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407849835</v>
      </c>
      <c r="E330" s="31">
        <v>422803252</v>
      </c>
      <c r="F330" s="31">
        <v>164096381</v>
      </c>
      <c r="G330" s="36">
        <f t="shared" si="72"/>
        <v>0.40234509595915369</v>
      </c>
      <c r="H330" s="31">
        <v>85792923</v>
      </c>
      <c r="I330" s="36">
        <f t="shared" si="73"/>
        <v>0.21035419322898585</v>
      </c>
      <c r="J330" s="31">
        <v>84886786</v>
      </c>
      <c r="K330" s="36">
        <f t="shared" si="74"/>
        <v>0.20077136492791214</v>
      </c>
      <c r="L330" s="31">
        <v>0</v>
      </c>
      <c r="M330" s="36">
        <f t="shared" si="75"/>
        <v>0</v>
      </c>
      <c r="N330" s="31">
        <f t="shared" si="76"/>
        <v>334776090</v>
      </c>
      <c r="O330" s="36">
        <f t="shared" si="77"/>
        <v>0.79180112361103594</v>
      </c>
      <c r="P330" s="31">
        <v>77909407</v>
      </c>
      <c r="Q330" s="31">
        <v>375927748</v>
      </c>
      <c r="R330" s="31">
        <v>397062666</v>
      </c>
      <c r="S330" s="31">
        <v>314544153</v>
      </c>
      <c r="T330" s="36">
        <f t="shared" si="78"/>
        <v>0.7921776080554499</v>
      </c>
      <c r="U330" s="36">
        <f t="shared" si="79"/>
        <v>8.9557593475201314E-2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103342616</v>
      </c>
      <c r="E331" s="31">
        <v>103542616</v>
      </c>
      <c r="F331" s="31">
        <v>16126559</v>
      </c>
      <c r="G331" s="36">
        <f t="shared" si="72"/>
        <v>0.15604945591855349</v>
      </c>
      <c r="H331" s="31">
        <v>13922398</v>
      </c>
      <c r="I331" s="36">
        <f t="shared" si="73"/>
        <v>0.13472078159894849</v>
      </c>
      <c r="J331" s="31">
        <v>17793148</v>
      </c>
      <c r="K331" s="36">
        <f t="shared" si="74"/>
        <v>0.171843716987023</v>
      </c>
      <c r="L331" s="31">
        <v>0</v>
      </c>
      <c r="M331" s="36">
        <f t="shared" si="75"/>
        <v>0</v>
      </c>
      <c r="N331" s="31">
        <f t="shared" si="76"/>
        <v>47842105</v>
      </c>
      <c r="O331" s="36">
        <f t="shared" si="77"/>
        <v>0.46205231090549226</v>
      </c>
      <c r="P331" s="31">
        <v>1437476</v>
      </c>
      <c r="Q331" s="31">
        <v>7708983</v>
      </c>
      <c r="R331" s="31">
        <v>22980015</v>
      </c>
      <c r="S331" s="31">
        <v>3727019</v>
      </c>
      <c r="T331" s="36">
        <f t="shared" si="78"/>
        <v>0.16218522920894526</v>
      </c>
      <c r="U331" s="36">
        <f t="shared" si="79"/>
        <v>11.378048746552986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2164294773</v>
      </c>
      <c r="E332" s="32">
        <f>SUM(E324:E331)</f>
        <v>2224408227</v>
      </c>
      <c r="F332" s="32">
        <f>SUM(F324:F331)</f>
        <v>773820591</v>
      </c>
      <c r="G332" s="37">
        <f t="shared" si="72"/>
        <v>0.35753937063174712</v>
      </c>
      <c r="H332" s="32">
        <f>SUM(H324:H331)</f>
        <v>442493244</v>
      </c>
      <c r="I332" s="37">
        <f t="shared" si="73"/>
        <v>0.20445146821966659</v>
      </c>
      <c r="J332" s="32">
        <f>SUM(J324:J331)</f>
        <v>479778506</v>
      </c>
      <c r="K332" s="37">
        <f t="shared" si="74"/>
        <v>0.21568815479839529</v>
      </c>
      <c r="L332" s="32">
        <f>SUM(L324:L331)</f>
        <v>0</v>
      </c>
      <c r="M332" s="37">
        <f t="shared" si="75"/>
        <v>0</v>
      </c>
      <c r="N332" s="32">
        <f t="shared" si="76"/>
        <v>1696092341</v>
      </c>
      <c r="O332" s="37">
        <f t="shared" si="77"/>
        <v>0.76249148893297991</v>
      </c>
      <c r="P332" s="32">
        <f>SUM(P324:P331)</f>
        <v>417839087</v>
      </c>
      <c r="Q332" s="32">
        <f>SUM(Q324:Q331)</f>
        <v>1904146052</v>
      </c>
      <c r="R332" s="32">
        <f>SUM(R324:R331)</f>
        <v>1985677973</v>
      </c>
      <c r="S332" s="32">
        <f>SUM(S324:S331)</f>
        <v>1553697234</v>
      </c>
      <c r="T332" s="37">
        <f t="shared" si="78"/>
        <v>0.78245176464975574</v>
      </c>
      <c r="U332" s="37">
        <f t="shared" si="79"/>
        <v>0.14823749363591721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32532000</v>
      </c>
      <c r="E333" s="31">
        <v>40960409</v>
      </c>
      <c r="F333" s="31">
        <v>17626797</v>
      </c>
      <c r="G333" s="36">
        <f t="shared" si="72"/>
        <v>0.54182949096274435</v>
      </c>
      <c r="H333" s="31">
        <v>9124775</v>
      </c>
      <c r="I333" s="36">
        <f t="shared" si="73"/>
        <v>0.28048613672691503</v>
      </c>
      <c r="J333" s="31">
        <v>6717847</v>
      </c>
      <c r="K333" s="36">
        <f t="shared" si="74"/>
        <v>0.16400829884291437</v>
      </c>
      <c r="L333" s="31">
        <v>0</v>
      </c>
      <c r="M333" s="36">
        <f t="shared" si="75"/>
        <v>0</v>
      </c>
      <c r="N333" s="31">
        <f t="shared" si="76"/>
        <v>33469419</v>
      </c>
      <c r="O333" s="36">
        <f t="shared" si="77"/>
        <v>0.81711632811088386</v>
      </c>
      <c r="P333" s="31">
        <v>6962215</v>
      </c>
      <c r="Q333" s="31">
        <v>34464222</v>
      </c>
      <c r="R333" s="31">
        <v>34785668</v>
      </c>
      <c r="S333" s="31">
        <v>34146330</v>
      </c>
      <c r="T333" s="36">
        <f t="shared" si="78"/>
        <v>0.98162064905581226</v>
      </c>
      <c r="U333" s="36">
        <f t="shared" si="79"/>
        <v>-3.5099174616124329E-2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17987557</v>
      </c>
      <c r="E334" s="31">
        <v>18752354</v>
      </c>
      <c r="F334" s="31">
        <v>3799895</v>
      </c>
      <c r="G334" s="36">
        <f t="shared" si="72"/>
        <v>0.21125131111467776</v>
      </c>
      <c r="H334" s="31">
        <v>3914355</v>
      </c>
      <c r="I334" s="36">
        <f t="shared" si="73"/>
        <v>0.21761459880293915</v>
      </c>
      <c r="J334" s="31">
        <v>3966222</v>
      </c>
      <c r="K334" s="36">
        <f t="shared" si="74"/>
        <v>0.21150528621633316</v>
      </c>
      <c r="L334" s="31">
        <v>0</v>
      </c>
      <c r="M334" s="36">
        <f t="shared" si="75"/>
        <v>0</v>
      </c>
      <c r="N334" s="31">
        <f t="shared" si="76"/>
        <v>11680472</v>
      </c>
      <c r="O334" s="36">
        <f t="shared" si="77"/>
        <v>0.62288030612050094</v>
      </c>
      <c r="P334" s="31">
        <v>3456558</v>
      </c>
      <c r="Q334" s="31">
        <v>16220876</v>
      </c>
      <c r="R334" s="31">
        <v>17022230</v>
      </c>
      <c r="S334" s="31">
        <v>11790334</v>
      </c>
      <c r="T334" s="36">
        <f t="shared" si="78"/>
        <v>0.69264332581571275</v>
      </c>
      <c r="U334" s="36">
        <f t="shared" si="79"/>
        <v>0.14744841544681164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188712111</v>
      </c>
      <c r="E335" s="31">
        <v>199021444</v>
      </c>
      <c r="F335" s="31">
        <v>31110877</v>
      </c>
      <c r="G335" s="36">
        <f t="shared" si="72"/>
        <v>0.16485893160296428</v>
      </c>
      <c r="H335" s="31">
        <v>57726249</v>
      </c>
      <c r="I335" s="36">
        <f t="shared" si="73"/>
        <v>0.30589583622431099</v>
      </c>
      <c r="J335" s="31">
        <v>52385733</v>
      </c>
      <c r="K335" s="36">
        <f t="shared" si="74"/>
        <v>0.26321652555188979</v>
      </c>
      <c r="L335" s="31">
        <v>0</v>
      </c>
      <c r="M335" s="36">
        <f t="shared" si="75"/>
        <v>0</v>
      </c>
      <c r="N335" s="31">
        <f t="shared" si="76"/>
        <v>141222859</v>
      </c>
      <c r="O335" s="36">
        <f t="shared" si="77"/>
        <v>0.70958614389311736</v>
      </c>
      <c r="P335" s="31">
        <v>39210988</v>
      </c>
      <c r="Q335" s="31">
        <v>115322772</v>
      </c>
      <c r="R335" s="31">
        <v>187958436</v>
      </c>
      <c r="S335" s="31">
        <v>83528229</v>
      </c>
      <c r="T335" s="36">
        <f t="shared" si="78"/>
        <v>0.4443973400587351</v>
      </c>
      <c r="U335" s="36">
        <f t="shared" si="79"/>
        <v>0.33599625186695126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4236212</v>
      </c>
      <c r="E336" s="31">
        <v>4407413</v>
      </c>
      <c r="F336" s="31">
        <v>625040</v>
      </c>
      <c r="G336" s="36">
        <f t="shared" si="72"/>
        <v>0.14754691219419613</v>
      </c>
      <c r="H336" s="31">
        <v>564605</v>
      </c>
      <c r="I336" s="36">
        <f t="shared" si="73"/>
        <v>0.13328062901478963</v>
      </c>
      <c r="J336" s="31">
        <v>500390</v>
      </c>
      <c r="K336" s="36">
        <f t="shared" si="74"/>
        <v>0.11353372148242064</v>
      </c>
      <c r="L336" s="31">
        <v>0</v>
      </c>
      <c r="M336" s="36">
        <f t="shared" si="75"/>
        <v>0</v>
      </c>
      <c r="N336" s="31">
        <f t="shared" si="76"/>
        <v>1690035</v>
      </c>
      <c r="O336" s="36">
        <f t="shared" si="77"/>
        <v>0.38345283276153153</v>
      </c>
      <c r="P336" s="31">
        <v>836538</v>
      </c>
      <c r="Q336" s="31">
        <v>4707490</v>
      </c>
      <c r="R336" s="31">
        <v>5594169</v>
      </c>
      <c r="S336" s="31">
        <v>14049088</v>
      </c>
      <c r="T336" s="36">
        <f t="shared" si="78"/>
        <v>2.5113806894285817</v>
      </c>
      <c r="U336" s="36">
        <f t="shared" si="79"/>
        <v>-0.40183231365460981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243467880</v>
      </c>
      <c r="E337" s="32">
        <f>SUM(E333:E336)</f>
        <v>263141620</v>
      </c>
      <c r="F337" s="32">
        <f>SUM(F333:F336)</f>
        <v>53162609</v>
      </c>
      <c r="G337" s="37">
        <f t="shared" si="72"/>
        <v>0.2183557395743537</v>
      </c>
      <c r="H337" s="32">
        <f>SUM(H333:H336)</f>
        <v>71329984</v>
      </c>
      <c r="I337" s="37">
        <f t="shared" si="73"/>
        <v>0.29297492548092996</v>
      </c>
      <c r="J337" s="32">
        <f>SUM(J333:J336)</f>
        <v>63570192</v>
      </c>
      <c r="K337" s="37">
        <f t="shared" si="74"/>
        <v>0.24158166997679806</v>
      </c>
      <c r="L337" s="32">
        <f>SUM(L333:L336)</f>
        <v>0</v>
      </c>
      <c r="M337" s="37">
        <f t="shared" si="75"/>
        <v>0</v>
      </c>
      <c r="N337" s="32">
        <f t="shared" si="76"/>
        <v>188062785</v>
      </c>
      <c r="O337" s="37">
        <f t="shared" si="77"/>
        <v>0.71468278184196021</v>
      </c>
      <c r="P337" s="32">
        <f>SUM(P333:P336)</f>
        <v>50466299</v>
      </c>
      <c r="Q337" s="32">
        <f>SUM(Q333:Q336)</f>
        <v>170715360</v>
      </c>
      <c r="R337" s="32">
        <f>SUM(R333:R336)</f>
        <v>245360503</v>
      </c>
      <c r="S337" s="32">
        <f>SUM(S333:S336)</f>
        <v>143513981</v>
      </c>
      <c r="T337" s="37">
        <f t="shared" si="78"/>
        <v>0.58491068955788694</v>
      </c>
      <c r="U337" s="37">
        <f t="shared" si="79"/>
        <v>0.2596563104419447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28236970719</v>
      </c>
      <c r="E338" s="32">
        <f>SUM(E302,E304:E309,E311:E316,E318:E322,E324:E331,E333:E336)</f>
        <v>29177295230</v>
      </c>
      <c r="F338" s="32">
        <f>SUM(F302,F304:F309,F311:F316,F318:F322,F324:F331,F333:F336)</f>
        <v>8295884882</v>
      </c>
      <c r="G338" s="37">
        <f t="shared" si="72"/>
        <v>0.29379514412351226</v>
      </c>
      <c r="H338" s="32">
        <f>SUM(H302,H304:H309,H311:H316,H318:H322,H324:H331,H333:H336)</f>
        <v>7674298613</v>
      </c>
      <c r="I338" s="37">
        <f t="shared" si="73"/>
        <v>0.27178193756585028</v>
      </c>
      <c r="J338" s="32">
        <f>SUM(J302,J304:J309,J311:J316,J318:J322,J324:J331,J333:J336)</f>
        <v>7263681354</v>
      </c>
      <c r="K338" s="37">
        <f t="shared" si="74"/>
        <v>0.24894978430116807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23233864849</v>
      </c>
      <c r="O338" s="37">
        <f t="shared" si="77"/>
        <v>0.796299474157941</v>
      </c>
      <c r="P338" s="32">
        <f>SUM(P302,P304:P309,P311:P316,P318:P322,P324:P331,P333:P336)</f>
        <v>6880393968</v>
      </c>
      <c r="Q338" s="32">
        <f>SUM(Q302,Q304:Q309,Q311:Q316,Q318:Q322,Q324:Q331,Q333:Q336)</f>
        <v>26431933847</v>
      </c>
      <c r="R338" s="32">
        <f>SUM(R302,R304:R309,R311:R316,R318:R322,R324:R331,R333:R336)</f>
        <v>26844905165</v>
      </c>
      <c r="S338" s="32">
        <f>SUM(S302,S304:S309,S311:S316,S318:S322,S324:S331,S333:S336)</f>
        <v>21811159862</v>
      </c>
      <c r="T338" s="37">
        <f t="shared" si="78"/>
        <v>0.8124878716441537</v>
      </c>
      <c r="U338" s="37">
        <f t="shared" si="79"/>
        <v>5.5707185923165259E-2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210189590293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213492747437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70692485112</v>
      </c>
      <c r="G339" s="39">
        <f t="shared" si="72"/>
        <v>0.336327241579643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58000303135</v>
      </c>
      <c r="I339" s="39">
        <f t="shared" si="73"/>
        <v>0.27594279552164674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56540268562</v>
      </c>
      <c r="K339" s="39">
        <f t="shared" si="74"/>
        <v>0.26483461026555283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185233056809</v>
      </c>
      <c r="O339" s="39">
        <f t="shared" si="77"/>
        <v>0.86763161293645719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52080622563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196872987350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199249465531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176248807733</v>
      </c>
      <c r="T339" s="39">
        <f t="shared" si="78"/>
        <v>0.88456351570779257</v>
      </c>
      <c r="U339" s="39">
        <f t="shared" si="79"/>
        <v>8.5629659929762347E-2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9" manualBreakCount="9">
    <brk id="55" max="16383" man="1"/>
    <brk id="85" max="16383" man="1"/>
    <brk id="103" max="16383" man="1"/>
    <brk id="170" max="16383" man="1"/>
    <brk id="205" max="16383" man="1"/>
    <brk id="232" max="16383" man="1"/>
    <brk id="260" max="16383" man="1"/>
    <brk id="300" max="16383" man="1"/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view="pageBreakPreview" zoomScale="60" zoomScaleNormal="100" workbookViewId="0">
      <selection activeCell="A86" sqref="A86:XFD86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       +$J8</f>
        <v>0</v>
      </c>
      <c r="O8" s="36">
        <f>IF(($E8       =0),0,($N8       /$E8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IF(($R8       =0),0,($S8       /$R8       ))</f>
        <v>0</v>
      </c>
      <c r="U8" s="36">
        <f>IF(($P8       =0),0,(($J8       /$P8       )-1))</f>
        <v>0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0</v>
      </c>
      <c r="E9" s="31">
        <v>202280</v>
      </c>
      <c r="F9" s="31">
        <v>556</v>
      </c>
      <c r="G9" s="36">
        <f>IF(($D9       =0),0,($F9       /$D9       ))</f>
        <v>0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       +$J9</f>
        <v>556</v>
      </c>
      <c r="O9" s="36">
        <f>IF(($E9       =0),0,($N9       /$E9       ))</f>
        <v>2.7486652165315405E-3</v>
      </c>
      <c r="P9" s="31">
        <v>0</v>
      </c>
      <c r="Q9" s="31">
        <v>0</v>
      </c>
      <c r="R9" s="31">
        <v>0</v>
      </c>
      <c r="S9" s="31">
        <v>0</v>
      </c>
      <c r="T9" s="36">
        <f>IF(($R9       =0),0,($S9       /$R9       ))</f>
        <v>0</v>
      </c>
      <c r="U9" s="36">
        <f>IF(($P9       =0),0,(($J9       /$P9       )-1))</f>
        <v>0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0</v>
      </c>
      <c r="E10" s="32">
        <f>SUM(E8:E9)</f>
        <v>202280</v>
      </c>
      <c r="F10" s="32">
        <f>SUM(F8:F9)</f>
        <v>556</v>
      </c>
      <c r="G10" s="37">
        <f t="shared" ref="G10:G54" si="0">IF(($D10      =0),0,($F10      /$D10      ))</f>
        <v>0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556</v>
      </c>
      <c r="O10" s="37">
        <f t="shared" ref="O10:O54" si="5">IF(($E10      =0),0,($N10      /$E10      ))</f>
        <v>2.7486652165315405E-3</v>
      </c>
      <c r="P10" s="32">
        <f>SUM(P8:P9)</f>
        <v>0</v>
      </c>
      <c r="Q10" s="32">
        <f>SUM(Q8:Q9)</f>
        <v>0</v>
      </c>
      <c r="R10" s="32">
        <f>SUM(R8:R9)</f>
        <v>0</v>
      </c>
      <c r="S10" s="32">
        <f>SUM(S8:S9)</f>
        <v>0</v>
      </c>
      <c r="T10" s="37">
        <f t="shared" ref="T10:T54" si="6">IF(($R10      =0),0,($S10      /$R10      ))</f>
        <v>0</v>
      </c>
      <c r="U10" s="37">
        <f t="shared" ref="U10:U54" si="7">IF(($P10      =0),0,(($J10      /$P10      )-1))</f>
        <v>0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0</v>
      </c>
      <c r="E14" s="31">
        <v>0</v>
      </c>
      <c r="F14" s="31">
        <v>0</v>
      </c>
      <c r="G14" s="36">
        <f t="shared" si="0"/>
        <v>0</v>
      </c>
      <c r="H14" s="31">
        <v>264500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264500</v>
      </c>
      <c r="O14" s="36">
        <f t="shared" si="5"/>
        <v>0</v>
      </c>
      <c r="P14" s="31">
        <v>143131</v>
      </c>
      <c r="Q14" s="31">
        <v>0</v>
      </c>
      <c r="R14" s="31">
        <v>0</v>
      </c>
      <c r="S14" s="31">
        <v>444320</v>
      </c>
      <c r="T14" s="36">
        <f t="shared" si="6"/>
        <v>0</v>
      </c>
      <c r="U14" s="36">
        <f t="shared" si="7"/>
        <v>-1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0</v>
      </c>
      <c r="O16" s="36">
        <f t="shared" si="5"/>
        <v>0</v>
      </c>
      <c r="P16" s="31">
        <v>0</v>
      </c>
      <c r="Q16" s="31">
        <v>0</v>
      </c>
      <c r="R16" s="31">
        <v>0</v>
      </c>
      <c r="S16" s="31">
        <v>0</v>
      </c>
      <c r="T16" s="36">
        <f t="shared" si="6"/>
        <v>0</v>
      </c>
      <c r="U16" s="36">
        <f t="shared" si="7"/>
        <v>0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0</v>
      </c>
      <c r="E19" s="32">
        <f>SUM(E11:E18)</f>
        <v>0</v>
      </c>
      <c r="F19" s="32">
        <f>SUM(F11:F18)</f>
        <v>0</v>
      </c>
      <c r="G19" s="37">
        <f t="shared" si="0"/>
        <v>0</v>
      </c>
      <c r="H19" s="32">
        <f>SUM(H11:H18)</f>
        <v>264500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264500</v>
      </c>
      <c r="O19" s="37">
        <f t="shared" si="5"/>
        <v>0</v>
      </c>
      <c r="P19" s="32">
        <f>SUM(P11:P18)</f>
        <v>143131</v>
      </c>
      <c r="Q19" s="32">
        <f>SUM(Q11:Q18)</f>
        <v>0</v>
      </c>
      <c r="R19" s="32">
        <f>SUM(R11:R18)</f>
        <v>0</v>
      </c>
      <c r="S19" s="32">
        <f>SUM(S11:S18)</f>
        <v>444320</v>
      </c>
      <c r="T19" s="37">
        <f t="shared" si="6"/>
        <v>0</v>
      </c>
      <c r="U19" s="37">
        <f t="shared" si="7"/>
        <v>-1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335000</v>
      </c>
      <c r="E25" s="31">
        <v>335000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335000</v>
      </c>
      <c r="R25" s="31">
        <v>335000</v>
      </c>
      <c r="S25" s="31">
        <v>0</v>
      </c>
      <c r="T25" s="36">
        <f t="shared" si="6"/>
        <v>0</v>
      </c>
      <c r="U25" s="36">
        <f t="shared" si="7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335000</v>
      </c>
      <c r="E27" s="32">
        <f>SUM(E20:E26)</f>
        <v>335000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335000</v>
      </c>
      <c r="R27" s="32">
        <f>SUM(R20:R26)</f>
        <v>335000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0</v>
      </c>
      <c r="E35" s="32">
        <f>SUM(E28:E34)</f>
        <v>0</v>
      </c>
      <c r="F35" s="32">
        <f>SUM(F28:F34)</f>
        <v>0</v>
      </c>
      <c r="G35" s="37">
        <f t="shared" si="0"/>
        <v>0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0</v>
      </c>
      <c r="O35" s="37">
        <f t="shared" si="5"/>
        <v>0</v>
      </c>
      <c r="P35" s="32">
        <f>SUM(P28:P34)</f>
        <v>0</v>
      </c>
      <c r="Q35" s="32">
        <f>SUM(Q28:Q34)</f>
        <v>0</v>
      </c>
      <c r="R35" s="32">
        <f>SUM(R28:R34)</f>
        <v>0</v>
      </c>
      <c r="S35" s="32">
        <f>SUM(S28:S34)</f>
        <v>0</v>
      </c>
      <c r="T35" s="37">
        <f t="shared" si="6"/>
        <v>0</v>
      </c>
      <c r="U35" s="37">
        <f t="shared" si="7"/>
        <v>0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6"/>
        <v>0</v>
      </c>
      <c r="U40" s="37">
        <f t="shared" si="7"/>
        <v>0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10414618</v>
      </c>
      <c r="E46" s="31">
        <v>10414618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9996222</v>
      </c>
      <c r="R46" s="31">
        <v>9996222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10414618</v>
      </c>
      <c r="E47" s="32">
        <f>SUM(E41:E46)</f>
        <v>10414618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9996222</v>
      </c>
      <c r="R47" s="32">
        <f>SUM(R41:R46)</f>
        <v>9996222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168748</v>
      </c>
      <c r="Q48" s="31">
        <v>0</v>
      </c>
      <c r="R48" s="31">
        <v>0</v>
      </c>
      <c r="S48" s="31">
        <v>489585</v>
      </c>
      <c r="T48" s="36">
        <f t="shared" si="6"/>
        <v>0</v>
      </c>
      <c r="U48" s="36">
        <f t="shared" si="7"/>
        <v>-1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168748</v>
      </c>
      <c r="Q53" s="32">
        <f>SUM(Q48:Q52)</f>
        <v>0</v>
      </c>
      <c r="R53" s="32">
        <f>SUM(R48:R52)</f>
        <v>0</v>
      </c>
      <c r="S53" s="32">
        <f>SUM(S48:S52)</f>
        <v>489585</v>
      </c>
      <c r="T53" s="37">
        <f t="shared" si="6"/>
        <v>0</v>
      </c>
      <c r="U53" s="37">
        <f t="shared" si="7"/>
        <v>-1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10749618</v>
      </c>
      <c r="E54" s="32">
        <f>SUM(E8:E9,E11:E18,E20:E26,E28:E34,E36:E39,E41:E46,E48:E52)</f>
        <v>10951898</v>
      </c>
      <c r="F54" s="32">
        <f>SUM(F8:F9,F11:F18,F20:F26,F28:F34,F36:F39,F41:F46,F48:F52)</f>
        <v>556</v>
      </c>
      <c r="G54" s="37">
        <f t="shared" si="0"/>
        <v>5.1722768195111679E-5</v>
      </c>
      <c r="H54" s="32">
        <f>SUM(H8:H9,H11:H18,H20:H26,H28:H34,H36:H39,H41:H46,H48:H52)</f>
        <v>264500</v>
      </c>
      <c r="I54" s="37">
        <f t="shared" si="1"/>
        <v>2.4605525517278848E-2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265056</v>
      </c>
      <c r="O54" s="37">
        <f t="shared" si="5"/>
        <v>2.4201832412975358E-2</v>
      </c>
      <c r="P54" s="32">
        <f>SUM(P8:P9,P11:P18,P20:P26,P28:P34,P36:P39,P41:P46,P48:P52)</f>
        <v>311879</v>
      </c>
      <c r="Q54" s="32">
        <f>SUM(Q8:Q9,Q11:Q18,Q20:Q26,Q28:Q34,Q36:Q39,Q41:Q46,Q48:Q52)</f>
        <v>10331222</v>
      </c>
      <c r="R54" s="32">
        <f>SUM(R8:R9,R11:R18,R20:R26,R28:R34,R36:R39,R41:R46,R48:R52)</f>
        <v>10331222</v>
      </c>
      <c r="S54" s="32">
        <f>SUM(S8:S9,S11:S18,S20:S26,S28:S34,S36:S39,S41:S46,S48:S52)</f>
        <v>933905</v>
      </c>
      <c r="T54" s="37">
        <f t="shared" si="6"/>
        <v>9.0396373246069056E-2</v>
      </c>
      <c r="U54" s="37">
        <f t="shared" si="7"/>
        <v>-1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0</v>
      </c>
      <c r="E57" s="31">
        <v>0</v>
      </c>
      <c r="F57" s="31">
        <v>0</v>
      </c>
      <c r="G57" s="36">
        <f t="shared" ref="G57:G85" si="8">IF(($D57      =0),0,($F57      /$D57      ))</f>
        <v>0</v>
      </c>
      <c r="H57" s="31">
        <v>0</v>
      </c>
      <c r="I57" s="36">
        <f t="shared" ref="I57:I85" si="9">IF(($D57      =0),0,($H57      /$D57      ))</f>
        <v>0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0</v>
      </c>
      <c r="O57" s="36">
        <f t="shared" ref="O57:O85" si="13">IF(($E57      =0),0,($N57      /$E57      ))</f>
        <v>0</v>
      </c>
      <c r="P57" s="31">
        <v>0</v>
      </c>
      <c r="Q57" s="31">
        <v>0</v>
      </c>
      <c r="R57" s="31">
        <v>0</v>
      </c>
      <c r="S57" s="31">
        <v>0</v>
      </c>
      <c r="T57" s="36">
        <f t="shared" ref="T57:T85" si="14">IF(($R57      =0),0,($S57      /$R57      ))</f>
        <v>0</v>
      </c>
      <c r="U57" s="36">
        <f t="shared" ref="U57:U85" si="15">IF(($P57      =0),0,(($J57      /$P57      )-1))</f>
        <v>0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0</v>
      </c>
      <c r="E58" s="32">
        <f>E57</f>
        <v>0</v>
      </c>
      <c r="F58" s="32">
        <f>F57</f>
        <v>0</v>
      </c>
      <c r="G58" s="37">
        <f t="shared" si="8"/>
        <v>0</v>
      </c>
      <c r="H58" s="32">
        <f>H57</f>
        <v>0</v>
      </c>
      <c r="I58" s="37">
        <f t="shared" si="9"/>
        <v>0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0</v>
      </c>
      <c r="O58" s="37">
        <f t="shared" si="13"/>
        <v>0</v>
      </c>
      <c r="P58" s="32">
        <f>P57</f>
        <v>0</v>
      </c>
      <c r="Q58" s="32">
        <f>Q57</f>
        <v>0</v>
      </c>
      <c r="R58" s="32">
        <f>R57</f>
        <v>0</v>
      </c>
      <c r="S58" s="32">
        <f>S57</f>
        <v>0</v>
      </c>
      <c r="T58" s="37">
        <f t="shared" si="14"/>
        <v>0</v>
      </c>
      <c r="U58" s="37">
        <f t="shared" si="15"/>
        <v>0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1470631</v>
      </c>
      <c r="E59" s="31">
        <v>1470631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1408651</v>
      </c>
      <c r="R59" s="31">
        <v>1408651</v>
      </c>
      <c r="S59" s="31">
        <v>0</v>
      </c>
      <c r="T59" s="36">
        <f t="shared" si="14"/>
        <v>0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1470631</v>
      </c>
      <c r="E63" s="32">
        <f>SUM(E59:E62)</f>
        <v>1470631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1408651</v>
      </c>
      <c r="R63" s="32">
        <f>SUM(R59:R62)</f>
        <v>1408651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3028008</v>
      </c>
      <c r="E65" s="31">
        <v>3028008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1682266</v>
      </c>
      <c r="R65" s="31">
        <v>1682266</v>
      </c>
      <c r="S65" s="31">
        <v>0</v>
      </c>
      <c r="T65" s="36">
        <f t="shared" si="14"/>
        <v>0</v>
      </c>
      <c r="U65" s="36">
        <f t="shared" si="15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3028008</v>
      </c>
      <c r="E70" s="32">
        <f>SUM(E64:E69)</f>
        <v>3028008</v>
      </c>
      <c r="F70" s="32">
        <f>SUM(F64:F69)</f>
        <v>0</v>
      </c>
      <c r="G70" s="37">
        <f t="shared" si="8"/>
        <v>0</v>
      </c>
      <c r="H70" s="32">
        <f>SUM(H64:H69)</f>
        <v>0</v>
      </c>
      <c r="I70" s="37">
        <f t="shared" si="9"/>
        <v>0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0</v>
      </c>
      <c r="O70" s="37">
        <f t="shared" si="13"/>
        <v>0</v>
      </c>
      <c r="P70" s="32">
        <f>SUM(P64:P69)</f>
        <v>0</v>
      </c>
      <c r="Q70" s="32">
        <f>SUM(Q64:Q69)</f>
        <v>1682266</v>
      </c>
      <c r="R70" s="32">
        <f>SUM(R64:R69)</f>
        <v>1682266</v>
      </c>
      <c r="S70" s="32">
        <f>SUM(S64:S69)</f>
        <v>0</v>
      </c>
      <c r="T70" s="37">
        <f t="shared" si="14"/>
        <v>0</v>
      </c>
      <c r="U70" s="37">
        <f t="shared" si="15"/>
        <v>0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2423015</v>
      </c>
      <c r="E76" s="31">
        <v>2423015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2338332</v>
      </c>
      <c r="R76" s="31">
        <v>2338332</v>
      </c>
      <c r="S76" s="31">
        <v>0</v>
      </c>
      <c r="T76" s="36">
        <f t="shared" si="14"/>
        <v>0</v>
      </c>
      <c r="U76" s="36">
        <f t="shared" si="15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2423015</v>
      </c>
      <c r="E78" s="32">
        <f>SUM(E71:E77)</f>
        <v>2423015</v>
      </c>
      <c r="F78" s="32">
        <f>SUM(F71:F77)</f>
        <v>0</v>
      </c>
      <c r="G78" s="37">
        <f t="shared" si="8"/>
        <v>0</v>
      </c>
      <c r="H78" s="32">
        <f>SUM(H71:H77)</f>
        <v>0</v>
      </c>
      <c r="I78" s="37">
        <f t="shared" si="9"/>
        <v>0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0</v>
      </c>
      <c r="O78" s="37">
        <f t="shared" si="13"/>
        <v>0</v>
      </c>
      <c r="P78" s="32">
        <f>SUM(P71:P77)</f>
        <v>0</v>
      </c>
      <c r="Q78" s="32">
        <f>SUM(Q71:Q77)</f>
        <v>2338332</v>
      </c>
      <c r="R78" s="32">
        <f>SUM(R71:R77)</f>
        <v>2338332</v>
      </c>
      <c r="S78" s="32">
        <f>SUM(S71:S77)</f>
        <v>0</v>
      </c>
      <c r="T78" s="37">
        <f t="shared" si="14"/>
        <v>0</v>
      </c>
      <c r="U78" s="37">
        <f t="shared" si="15"/>
        <v>0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6921654</v>
      </c>
      <c r="E85" s="32">
        <f>SUM(E57,E59:E62,E64:E69,E71:E77,E79:E83)</f>
        <v>6921654</v>
      </c>
      <c r="F85" s="32">
        <f>SUM(F57,F59:F62,F64:F69,F71:F77,F79:F83)</f>
        <v>0</v>
      </c>
      <c r="G85" s="37">
        <f t="shared" si="8"/>
        <v>0</v>
      </c>
      <c r="H85" s="32">
        <f>SUM(H57,H59:H62,H64:H69,H71:H77,H79:H83)</f>
        <v>0</v>
      </c>
      <c r="I85" s="37">
        <f t="shared" si="9"/>
        <v>0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0</v>
      </c>
      <c r="O85" s="37">
        <f t="shared" si="13"/>
        <v>0</v>
      </c>
      <c r="P85" s="32">
        <f>SUM(P57,P59:P62,P64:P69,P71:P77,P79:P83)</f>
        <v>0</v>
      </c>
      <c r="Q85" s="32">
        <f>SUM(Q57,Q59:Q62,Q64:Q69,Q71:Q77,Q79:Q83)</f>
        <v>5429249</v>
      </c>
      <c r="R85" s="32">
        <f>SUM(R57,R59:R62,R64:R69,R71:R77,R79:R83)</f>
        <v>5429249</v>
      </c>
      <c r="S85" s="32">
        <f>SUM(S57,S59:S62,S64:S69,S71:S77,S79:S83)</f>
        <v>0</v>
      </c>
      <c r="T85" s="37">
        <f t="shared" si="14"/>
        <v>0</v>
      </c>
      <c r="U85" s="37">
        <f t="shared" si="15"/>
        <v>0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0</v>
      </c>
      <c r="O88" s="36">
        <f t="shared" ref="O88:O99" si="21">IF(($E88      =0),0,($N88      /$E88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IF(($R88      =0),0,($S88      /$R88      ))</f>
        <v>0</v>
      </c>
      <c r="U88" s="36">
        <f t="shared" ref="U88:U99" si="23">IF(($P88      =0),0,(($J88      /$P88      )-1))</f>
        <v>0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0</v>
      </c>
      <c r="E89" s="31">
        <v>0</v>
      </c>
      <c r="F89" s="31">
        <v>0</v>
      </c>
      <c r="G89" s="36">
        <f t="shared" si="16"/>
        <v>0</v>
      </c>
      <c r="H89" s="31">
        <v>0</v>
      </c>
      <c r="I89" s="36">
        <f t="shared" si="17"/>
        <v>0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0</v>
      </c>
      <c r="O89" s="36">
        <f t="shared" si="21"/>
        <v>0</v>
      </c>
      <c r="P89" s="31">
        <v>0</v>
      </c>
      <c r="Q89" s="31">
        <v>0</v>
      </c>
      <c r="R89" s="31">
        <v>0</v>
      </c>
      <c r="S89" s="31">
        <v>6370</v>
      </c>
      <c r="T89" s="36">
        <f t="shared" si="22"/>
        <v>0</v>
      </c>
      <c r="U89" s="36">
        <f t="shared" si="23"/>
        <v>0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0</v>
      </c>
      <c r="E90" s="31">
        <v>0</v>
      </c>
      <c r="F90" s="31">
        <v>0</v>
      </c>
      <c r="G90" s="36">
        <f t="shared" si="16"/>
        <v>0</v>
      </c>
      <c r="H90" s="31">
        <v>0</v>
      </c>
      <c r="I90" s="36">
        <f t="shared" si="17"/>
        <v>0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0</v>
      </c>
      <c r="O90" s="36">
        <f t="shared" si="21"/>
        <v>0</v>
      </c>
      <c r="P90" s="31">
        <v>0</v>
      </c>
      <c r="Q90" s="31">
        <v>238010</v>
      </c>
      <c r="R90" s="31">
        <v>238010</v>
      </c>
      <c r="S90" s="31">
        <v>0</v>
      </c>
      <c r="T90" s="36">
        <f t="shared" si="22"/>
        <v>0</v>
      </c>
      <c r="U90" s="36">
        <f t="shared" si="23"/>
        <v>0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0</v>
      </c>
      <c r="E91" s="32">
        <f>SUM(E88:E90)</f>
        <v>0</v>
      </c>
      <c r="F91" s="32">
        <f>SUM(F88:F90)</f>
        <v>0</v>
      </c>
      <c r="G91" s="37">
        <f t="shared" si="16"/>
        <v>0</v>
      </c>
      <c r="H91" s="32">
        <f>SUM(H88:H90)</f>
        <v>0</v>
      </c>
      <c r="I91" s="37">
        <f t="shared" si="17"/>
        <v>0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0</v>
      </c>
      <c r="O91" s="37">
        <f t="shared" si="21"/>
        <v>0</v>
      </c>
      <c r="P91" s="32">
        <f>SUM(P88:P90)</f>
        <v>0</v>
      </c>
      <c r="Q91" s="32">
        <f>SUM(Q88:Q90)</f>
        <v>238010</v>
      </c>
      <c r="R91" s="32">
        <f>SUM(R88:R90)</f>
        <v>238010</v>
      </c>
      <c r="S91" s="32">
        <f>SUM(S88:S90)</f>
        <v>6370</v>
      </c>
      <c r="T91" s="37">
        <f t="shared" si="22"/>
        <v>2.6763581362127642E-2</v>
      </c>
      <c r="U91" s="37">
        <f t="shared" si="23"/>
        <v>0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0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0</v>
      </c>
      <c r="O92" s="36">
        <f t="shared" si="21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22"/>
        <v>0</v>
      </c>
      <c r="U92" s="36">
        <f t="shared" si="23"/>
        <v>0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6"/>
        <v>0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0</v>
      </c>
      <c r="O94" s="36">
        <f t="shared" si="21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22"/>
        <v>0</v>
      </c>
      <c r="U94" s="36">
        <f t="shared" si="23"/>
        <v>0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0</v>
      </c>
      <c r="E96" s="32">
        <f>SUM(E92:E95)</f>
        <v>0</v>
      </c>
      <c r="F96" s="32">
        <f>SUM(F92:F95)</f>
        <v>0</v>
      </c>
      <c r="G96" s="37">
        <f t="shared" si="16"/>
        <v>0</v>
      </c>
      <c r="H96" s="32">
        <f>SUM(H92:H95)</f>
        <v>0</v>
      </c>
      <c r="I96" s="37">
        <f t="shared" si="17"/>
        <v>0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0</v>
      </c>
      <c r="O96" s="37">
        <f t="shared" si="21"/>
        <v>0</v>
      </c>
      <c r="P96" s="32">
        <f>SUM(P92:P95)</f>
        <v>0</v>
      </c>
      <c r="Q96" s="32">
        <f>SUM(Q92:Q95)</f>
        <v>0</v>
      </c>
      <c r="R96" s="32">
        <f>SUM(R92:R95)</f>
        <v>0</v>
      </c>
      <c r="S96" s="32">
        <f>SUM(S92:S95)</f>
        <v>0</v>
      </c>
      <c r="T96" s="37">
        <f t="shared" si="22"/>
        <v>0</v>
      </c>
      <c r="U96" s="37">
        <f t="shared" si="23"/>
        <v>0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22"/>
        <v>0</v>
      </c>
      <c r="U97" s="36">
        <f t="shared" si="23"/>
        <v>0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9105089</v>
      </c>
      <c r="E99" s="31">
        <v>9105089</v>
      </c>
      <c r="F99" s="31">
        <v>3654320</v>
      </c>
      <c r="G99" s="36">
        <f t="shared" si="16"/>
        <v>0.40134917956320909</v>
      </c>
      <c r="H99" s="31">
        <v>2921688</v>
      </c>
      <c r="I99" s="36">
        <f t="shared" si="17"/>
        <v>0.32088516652610427</v>
      </c>
      <c r="J99" s="31">
        <v>2527252</v>
      </c>
      <c r="K99" s="36">
        <f t="shared" si="18"/>
        <v>0.27756477723611489</v>
      </c>
      <c r="L99" s="31">
        <v>0</v>
      </c>
      <c r="M99" s="36">
        <f t="shared" si="19"/>
        <v>0</v>
      </c>
      <c r="N99" s="31">
        <f t="shared" si="20"/>
        <v>9103260</v>
      </c>
      <c r="O99" s="36">
        <f t="shared" si="21"/>
        <v>0.9997991233254282</v>
      </c>
      <c r="P99" s="31">
        <v>3058784</v>
      </c>
      <c r="Q99" s="31">
        <v>12235164</v>
      </c>
      <c r="R99" s="31">
        <v>12235164</v>
      </c>
      <c r="S99" s="31">
        <v>12189550</v>
      </c>
      <c r="T99" s="36">
        <f t="shared" si="22"/>
        <v>0.99627189304532415</v>
      </c>
      <c r="U99" s="36">
        <f t="shared" si="23"/>
        <v>-0.17377232259616893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9105089</v>
      </c>
      <c r="E101" s="32">
        <f>SUM(E97:E100)</f>
        <v>9105089</v>
      </c>
      <c r="F101" s="32">
        <f>SUM(F97:F100)</f>
        <v>3654320</v>
      </c>
      <c r="G101" s="37">
        <f>IF(($D101     =0),0,($F101     /$D101     ))</f>
        <v>0.40134917956320909</v>
      </c>
      <c r="H101" s="32">
        <f>SUM(H97:H100)</f>
        <v>2921688</v>
      </c>
      <c r="I101" s="37">
        <f>IF(($D101     =0),0,($H101     /$D101     ))</f>
        <v>0.32088516652610427</v>
      </c>
      <c r="J101" s="32">
        <f>SUM(J97:J100)</f>
        <v>2527252</v>
      </c>
      <c r="K101" s="37">
        <f>IF(($E101     =0),0,($J101     /$E101     ))</f>
        <v>0.27756477723611489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9103260</v>
      </c>
      <c r="O101" s="37">
        <f>IF(($E101     =0),0,($N101     /$E101     ))</f>
        <v>0.9997991233254282</v>
      </c>
      <c r="P101" s="32">
        <f>SUM(P97:P100)</f>
        <v>3058784</v>
      </c>
      <c r="Q101" s="32">
        <f>SUM(Q97:Q100)</f>
        <v>12235164</v>
      </c>
      <c r="R101" s="32">
        <f>SUM(R97:R100)</f>
        <v>12235164</v>
      </c>
      <c r="S101" s="32">
        <f>SUM(S97:S100)</f>
        <v>12189550</v>
      </c>
      <c r="T101" s="37">
        <f>IF(($R101     =0),0,($S101     /$R101     ))</f>
        <v>0.99627189304532415</v>
      </c>
      <c r="U101" s="37">
        <f>IF(($P101     =0),0,(($J101     /$P101     )-1))</f>
        <v>-0.17377232259616893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9105089</v>
      </c>
      <c r="E102" s="32">
        <f>SUM(E88:E90,E92:E95,E97:E100)</f>
        <v>9105089</v>
      </c>
      <c r="F102" s="32">
        <f>SUM(F88:F90,F92:F95,F97:F100)</f>
        <v>3654320</v>
      </c>
      <c r="G102" s="37">
        <f>IF(($D102     =0),0,($F102     /$D102     ))</f>
        <v>0.40134917956320909</v>
      </c>
      <c r="H102" s="32">
        <f>SUM(H88:H90,H92:H95,H97:H100)</f>
        <v>2921688</v>
      </c>
      <c r="I102" s="37">
        <f>IF(($D102     =0),0,($H102     /$D102     ))</f>
        <v>0.32088516652610427</v>
      </c>
      <c r="J102" s="32">
        <f>SUM(J88:J90,J92:J95,J97:J100)</f>
        <v>2527252</v>
      </c>
      <c r="K102" s="37">
        <f>IF(($E102     =0),0,($J102     /$E102     ))</f>
        <v>0.27756477723611489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9103260</v>
      </c>
      <c r="O102" s="37">
        <f>IF(($E102     =0),0,($N102     /$E102     ))</f>
        <v>0.9997991233254282</v>
      </c>
      <c r="P102" s="32">
        <f>SUM(P88:P90,P92:P95,P97:P100)</f>
        <v>3058784</v>
      </c>
      <c r="Q102" s="32">
        <f>SUM(Q88:Q90,Q92:Q95,Q97:Q100)</f>
        <v>12473174</v>
      </c>
      <c r="R102" s="32">
        <f>SUM(R88:R90,R92:R95,R97:R100)</f>
        <v>12473174</v>
      </c>
      <c r="S102" s="32">
        <f>SUM(S88:S90,S92:S95,S97:S100)</f>
        <v>12195920</v>
      </c>
      <c r="T102" s="37">
        <f>IF(($R102     =0),0,($S102     /$R102     ))</f>
        <v>0.97777197688415152</v>
      </c>
      <c r="U102" s="37">
        <f>IF(($P102     =0),0,(($J102     /$P102     )-1))</f>
        <v>-0.17377232259616893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140000</v>
      </c>
      <c r="E105" s="31">
        <v>140000</v>
      </c>
      <c r="F105" s="31">
        <v>41550</v>
      </c>
      <c r="G105" s="36">
        <f t="shared" ref="G105:G136" si="24">IF(($D105     =0),0,($F105     /$D105     ))</f>
        <v>0.29678571428571426</v>
      </c>
      <c r="H105" s="31">
        <v>1835</v>
      </c>
      <c r="I105" s="36">
        <f t="shared" ref="I105:I136" si="25">IF(($D105     =0),0,($H105     /$D105     ))</f>
        <v>1.3107142857142857E-2</v>
      </c>
      <c r="J105" s="31">
        <v>11311</v>
      </c>
      <c r="K105" s="36">
        <f t="shared" ref="K105:K136" si="26">IF(($E105     =0),0,($J105     /$E105     ))</f>
        <v>8.0792857142857138E-2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54696</v>
      </c>
      <c r="O105" s="36">
        <f t="shared" ref="O105:O136" si="29">IF(($E105     =0),0,($N105     /$E105     ))</f>
        <v>0.3906857142857143</v>
      </c>
      <c r="P105" s="31">
        <v>59589</v>
      </c>
      <c r="Q105" s="31">
        <v>0</v>
      </c>
      <c r="R105" s="31">
        <v>0</v>
      </c>
      <c r="S105" s="31">
        <v>143666</v>
      </c>
      <c r="T105" s="36">
        <f t="shared" ref="T105:T136" si="30">IF(($R105     =0),0,($S105     /$R105     ))</f>
        <v>0</v>
      </c>
      <c r="U105" s="36">
        <f t="shared" ref="U105:U136" si="31">IF(($P105     =0),0,(($J105     /$P105     )-1))</f>
        <v>-0.81018308748258905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140000</v>
      </c>
      <c r="E106" s="32">
        <f>E105</f>
        <v>140000</v>
      </c>
      <c r="F106" s="32">
        <f>F105</f>
        <v>41550</v>
      </c>
      <c r="G106" s="37">
        <f t="shared" si="24"/>
        <v>0.29678571428571426</v>
      </c>
      <c r="H106" s="32">
        <f>H105</f>
        <v>1835</v>
      </c>
      <c r="I106" s="37">
        <f t="shared" si="25"/>
        <v>1.3107142857142857E-2</v>
      </c>
      <c r="J106" s="32">
        <f>J105</f>
        <v>11311</v>
      </c>
      <c r="K106" s="37">
        <f t="shared" si="26"/>
        <v>8.0792857142857138E-2</v>
      </c>
      <c r="L106" s="32">
        <f>L105</f>
        <v>0</v>
      </c>
      <c r="M106" s="37">
        <f t="shared" si="27"/>
        <v>0</v>
      </c>
      <c r="N106" s="32">
        <f t="shared" si="28"/>
        <v>54696</v>
      </c>
      <c r="O106" s="37">
        <f t="shared" si="29"/>
        <v>0.3906857142857143</v>
      </c>
      <c r="P106" s="32">
        <f>P105</f>
        <v>59589</v>
      </c>
      <c r="Q106" s="32">
        <f>Q105</f>
        <v>0</v>
      </c>
      <c r="R106" s="32">
        <f>R105</f>
        <v>0</v>
      </c>
      <c r="S106" s="32">
        <f>S105</f>
        <v>143666</v>
      </c>
      <c r="T106" s="37">
        <f t="shared" si="30"/>
        <v>0</v>
      </c>
      <c r="U106" s="37">
        <f t="shared" si="31"/>
        <v>-0.81018308748258905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0</v>
      </c>
      <c r="E112" s="32">
        <f>SUM(E107:E111)</f>
        <v>0</v>
      </c>
      <c r="F112" s="32">
        <f>SUM(F107:F111)</f>
        <v>0</v>
      </c>
      <c r="G112" s="37">
        <f t="shared" si="24"/>
        <v>0</v>
      </c>
      <c r="H112" s="32">
        <f>SUM(H107:H111)</f>
        <v>0</v>
      </c>
      <c r="I112" s="37">
        <f t="shared" si="25"/>
        <v>0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0</v>
      </c>
      <c r="O112" s="37">
        <f t="shared" si="29"/>
        <v>0</v>
      </c>
      <c r="P112" s="32">
        <f>SUM(P107:P111)</f>
        <v>0</v>
      </c>
      <c r="Q112" s="32">
        <f>SUM(Q107:Q111)</f>
        <v>0</v>
      </c>
      <c r="R112" s="32">
        <f>SUM(R107:R111)</f>
        <v>0</v>
      </c>
      <c r="S112" s="32">
        <f>SUM(S107:S111)</f>
        <v>0</v>
      </c>
      <c r="T112" s="37">
        <f t="shared" si="30"/>
        <v>0</v>
      </c>
      <c r="U112" s="37">
        <f t="shared" si="31"/>
        <v>0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4"/>
        <v>0</v>
      </c>
      <c r="H117" s="31">
        <v>1</v>
      </c>
      <c r="I117" s="36">
        <f t="shared" si="25"/>
        <v>0</v>
      </c>
      <c r="J117" s="31">
        <v>-1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0</v>
      </c>
      <c r="O117" s="36">
        <f t="shared" si="29"/>
        <v>0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30"/>
        <v>0</v>
      </c>
      <c r="U117" s="36">
        <f t="shared" si="31"/>
        <v>0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0</v>
      </c>
      <c r="E121" s="32">
        <f>SUM(E113:E120)</f>
        <v>0</v>
      </c>
      <c r="F121" s="32">
        <f>SUM(F113:F120)</f>
        <v>0</v>
      </c>
      <c r="G121" s="37">
        <f t="shared" si="24"/>
        <v>0</v>
      </c>
      <c r="H121" s="32">
        <f>SUM(H113:H120)</f>
        <v>1</v>
      </c>
      <c r="I121" s="37">
        <f t="shared" si="25"/>
        <v>0</v>
      </c>
      <c r="J121" s="32">
        <f>SUM(J113:J120)</f>
        <v>-1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0</v>
      </c>
      <c r="O121" s="37">
        <f t="shared" si="29"/>
        <v>0</v>
      </c>
      <c r="P121" s="32">
        <f>SUM(P113:P120)</f>
        <v>0</v>
      </c>
      <c r="Q121" s="32">
        <f>SUM(Q113:Q120)</f>
        <v>0</v>
      </c>
      <c r="R121" s="32">
        <f>SUM(R113:R120)</f>
        <v>0</v>
      </c>
      <c r="S121" s="32">
        <f>SUM(S113:S120)</f>
        <v>0</v>
      </c>
      <c r="T121" s="37">
        <f t="shared" si="30"/>
        <v>0</v>
      </c>
      <c r="U121" s="37">
        <f t="shared" si="31"/>
        <v>0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0</v>
      </c>
      <c r="E133" s="31">
        <v>0</v>
      </c>
      <c r="F133" s="31">
        <v>0</v>
      </c>
      <c r="G133" s="36">
        <f t="shared" si="24"/>
        <v>0</v>
      </c>
      <c r="H133" s="31">
        <v>0</v>
      </c>
      <c r="I133" s="36">
        <f t="shared" si="25"/>
        <v>0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0</v>
      </c>
      <c r="O133" s="36">
        <f t="shared" si="29"/>
        <v>0</v>
      </c>
      <c r="P133" s="31">
        <v>0</v>
      </c>
      <c r="Q133" s="31">
        <v>0</v>
      </c>
      <c r="R133" s="31">
        <v>0</v>
      </c>
      <c r="S133" s="31">
        <v>0</v>
      </c>
      <c r="T133" s="36">
        <f t="shared" si="30"/>
        <v>0</v>
      </c>
      <c r="U133" s="36">
        <f t="shared" si="31"/>
        <v>0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0</v>
      </c>
      <c r="E137" s="32">
        <f>SUM(E133:E136)</f>
        <v>0</v>
      </c>
      <c r="F137" s="32">
        <f>SUM(F133:F136)</f>
        <v>0</v>
      </c>
      <c r="G137" s="37">
        <f t="shared" ref="G137:G170" si="32">IF(($D137     =0),0,($F137     /$D137     ))</f>
        <v>0</v>
      </c>
      <c r="H137" s="32">
        <f>SUM(H133:H136)</f>
        <v>0</v>
      </c>
      <c r="I137" s="37">
        <f t="shared" ref="I137:I170" si="33">IF(($D137     =0),0,($H137     /$D137     ))</f>
        <v>0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0</v>
      </c>
      <c r="O137" s="37">
        <f t="shared" ref="O137:O170" si="37">IF(($E137     =0),0,($N137     /$E137     ))</f>
        <v>0</v>
      </c>
      <c r="P137" s="32">
        <f>SUM(P133:P136)</f>
        <v>0</v>
      </c>
      <c r="Q137" s="32">
        <f>SUM(Q133:Q136)</f>
        <v>0</v>
      </c>
      <c r="R137" s="32">
        <f>SUM(R133:R136)</f>
        <v>0</v>
      </c>
      <c r="S137" s="32">
        <f>SUM(S133:S136)</f>
        <v>0</v>
      </c>
      <c r="T137" s="37">
        <f t="shared" ref="T137:T170" si="38">IF(($R137     =0),0,($S137     /$R137     ))</f>
        <v>0</v>
      </c>
      <c r="U137" s="37">
        <f t="shared" ref="U137:U170" si="39">IF(($P137     =0),0,(($J137     /$P137     )-1))</f>
        <v>0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32"/>
        <v>0</v>
      </c>
      <c r="H144" s="32">
        <f>SUM(H138:H143)</f>
        <v>0</v>
      </c>
      <c r="I144" s="37">
        <f t="shared" si="33"/>
        <v>0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0</v>
      </c>
      <c r="O144" s="37">
        <f t="shared" si="37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8"/>
        <v>0</v>
      </c>
      <c r="U144" s="37">
        <f t="shared" si="39"/>
        <v>0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0</v>
      </c>
      <c r="O150" s="37">
        <f t="shared" si="37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8"/>
        <v>0</v>
      </c>
      <c r="U150" s="37">
        <f t="shared" si="39"/>
        <v>0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67900</v>
      </c>
      <c r="E152" s="31">
        <v>67900</v>
      </c>
      <c r="F152" s="31">
        <v>16800</v>
      </c>
      <c r="G152" s="36">
        <f t="shared" si="32"/>
        <v>0.24742268041237114</v>
      </c>
      <c r="H152" s="31">
        <v>16800</v>
      </c>
      <c r="I152" s="36">
        <f t="shared" si="33"/>
        <v>0.24742268041237114</v>
      </c>
      <c r="J152" s="31">
        <v>16800</v>
      </c>
      <c r="K152" s="36">
        <f t="shared" si="34"/>
        <v>0.24742268041237114</v>
      </c>
      <c r="L152" s="31">
        <v>0</v>
      </c>
      <c r="M152" s="36">
        <f t="shared" si="35"/>
        <v>0</v>
      </c>
      <c r="N152" s="31">
        <f t="shared" si="36"/>
        <v>50400</v>
      </c>
      <c r="O152" s="36">
        <f t="shared" si="37"/>
        <v>0.74226804123711343</v>
      </c>
      <c r="P152" s="31">
        <v>6825</v>
      </c>
      <c r="Q152" s="31">
        <v>27400</v>
      </c>
      <c r="R152" s="31">
        <v>27499</v>
      </c>
      <c r="S152" s="31">
        <v>20475</v>
      </c>
      <c r="T152" s="36">
        <f t="shared" si="38"/>
        <v>0.74457252991017853</v>
      </c>
      <c r="U152" s="36">
        <f t="shared" si="39"/>
        <v>1.4615384615384617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67900</v>
      </c>
      <c r="E157" s="32">
        <f>SUM(E151:E156)</f>
        <v>67900</v>
      </c>
      <c r="F157" s="32">
        <f>SUM(F151:F156)</f>
        <v>16800</v>
      </c>
      <c r="G157" s="37">
        <f t="shared" si="32"/>
        <v>0.24742268041237114</v>
      </c>
      <c r="H157" s="32">
        <f>SUM(H151:H156)</f>
        <v>16800</v>
      </c>
      <c r="I157" s="37">
        <f t="shared" si="33"/>
        <v>0.24742268041237114</v>
      </c>
      <c r="J157" s="32">
        <f>SUM(J151:J156)</f>
        <v>16800</v>
      </c>
      <c r="K157" s="37">
        <f t="shared" si="34"/>
        <v>0.24742268041237114</v>
      </c>
      <c r="L157" s="32">
        <f>SUM(L151:L156)</f>
        <v>0</v>
      </c>
      <c r="M157" s="37">
        <f t="shared" si="35"/>
        <v>0</v>
      </c>
      <c r="N157" s="32">
        <f t="shared" si="36"/>
        <v>50400</v>
      </c>
      <c r="O157" s="37">
        <f t="shared" si="37"/>
        <v>0.74226804123711343</v>
      </c>
      <c r="P157" s="32">
        <f>SUM(P151:P156)</f>
        <v>6825</v>
      </c>
      <c r="Q157" s="32">
        <f>SUM(Q151:Q156)</f>
        <v>27400</v>
      </c>
      <c r="R157" s="32">
        <f>SUM(R151:R156)</f>
        <v>27499</v>
      </c>
      <c r="S157" s="32">
        <f>SUM(S151:S156)</f>
        <v>20475</v>
      </c>
      <c r="T157" s="37">
        <f t="shared" si="38"/>
        <v>0.74457252991017853</v>
      </c>
      <c r="U157" s="37">
        <f t="shared" si="39"/>
        <v>1.4615384615384617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1018458</v>
      </c>
      <c r="E159" s="31">
        <v>1018458</v>
      </c>
      <c r="F159" s="31">
        <v>424359</v>
      </c>
      <c r="G159" s="36">
        <f t="shared" si="32"/>
        <v>0.41666813948145137</v>
      </c>
      <c r="H159" s="31">
        <v>339486</v>
      </c>
      <c r="I159" s="36">
        <f t="shared" si="33"/>
        <v>0.33333333333333331</v>
      </c>
      <c r="J159" s="31">
        <v>254613</v>
      </c>
      <c r="K159" s="36">
        <f t="shared" si="34"/>
        <v>0.24999852718521529</v>
      </c>
      <c r="L159" s="31">
        <v>0</v>
      </c>
      <c r="M159" s="36">
        <f t="shared" si="35"/>
        <v>0</v>
      </c>
      <c r="N159" s="31">
        <f t="shared" si="36"/>
        <v>1018458</v>
      </c>
      <c r="O159" s="36">
        <f t="shared" si="37"/>
        <v>1</v>
      </c>
      <c r="P159" s="31">
        <v>318212</v>
      </c>
      <c r="Q159" s="31">
        <v>969960</v>
      </c>
      <c r="R159" s="31">
        <v>969960</v>
      </c>
      <c r="S159" s="31">
        <v>1277246</v>
      </c>
      <c r="T159" s="36">
        <f t="shared" si="38"/>
        <v>1.3168027547527734</v>
      </c>
      <c r="U159" s="36">
        <f t="shared" si="39"/>
        <v>-0.19986361293728705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5642795</v>
      </c>
      <c r="E160" s="31">
        <v>6316520</v>
      </c>
      <c r="F160" s="31">
        <v>2351181</v>
      </c>
      <c r="G160" s="36">
        <f t="shared" si="32"/>
        <v>0.41666957598140636</v>
      </c>
      <c r="H160" s="31">
        <v>1842299</v>
      </c>
      <c r="I160" s="36">
        <f t="shared" si="33"/>
        <v>0.3264869625779423</v>
      </c>
      <c r="J160" s="31">
        <v>1410692</v>
      </c>
      <c r="K160" s="36">
        <f t="shared" si="34"/>
        <v>0.22333373439805462</v>
      </c>
      <c r="L160" s="31">
        <v>0</v>
      </c>
      <c r="M160" s="36">
        <f t="shared" si="35"/>
        <v>0</v>
      </c>
      <c r="N160" s="31">
        <f t="shared" si="36"/>
        <v>5604172</v>
      </c>
      <c r="O160" s="36">
        <f t="shared" si="37"/>
        <v>0.88722461101999206</v>
      </c>
      <c r="P160" s="31">
        <v>1448931</v>
      </c>
      <c r="Q160" s="31">
        <v>5795697</v>
      </c>
      <c r="R160" s="31">
        <v>5969641</v>
      </c>
      <c r="S160" s="31">
        <v>5795697</v>
      </c>
      <c r="T160" s="36">
        <f t="shared" si="38"/>
        <v>0.97086189940065071</v>
      </c>
      <c r="U160" s="36">
        <f t="shared" si="39"/>
        <v>-2.6391180808471915E-2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6661253</v>
      </c>
      <c r="E163" s="32">
        <f>SUM(E158:E162)</f>
        <v>7334978</v>
      </c>
      <c r="F163" s="32">
        <f>SUM(F158:F162)</f>
        <v>2775540</v>
      </c>
      <c r="G163" s="37">
        <f t="shared" si="32"/>
        <v>0.41666935635082469</v>
      </c>
      <c r="H163" s="32">
        <f>SUM(H158:H162)</f>
        <v>2181785</v>
      </c>
      <c r="I163" s="37">
        <f t="shared" si="33"/>
        <v>0.32753372376037959</v>
      </c>
      <c r="J163" s="32">
        <f>SUM(J158:J162)</f>
        <v>1665305</v>
      </c>
      <c r="K163" s="37">
        <f t="shared" si="34"/>
        <v>0.22703612744305438</v>
      </c>
      <c r="L163" s="32">
        <f>SUM(L158:L162)</f>
        <v>0</v>
      </c>
      <c r="M163" s="37">
        <f t="shared" si="35"/>
        <v>0</v>
      </c>
      <c r="N163" s="32">
        <f t="shared" si="36"/>
        <v>6622630</v>
      </c>
      <c r="O163" s="37">
        <f t="shared" si="37"/>
        <v>0.90288341696457708</v>
      </c>
      <c r="P163" s="32">
        <f>SUM(P158:P162)</f>
        <v>1767143</v>
      </c>
      <c r="Q163" s="32">
        <f>SUM(Q158:Q162)</f>
        <v>6765657</v>
      </c>
      <c r="R163" s="32">
        <f>SUM(R158:R162)</f>
        <v>6939601</v>
      </c>
      <c r="S163" s="32">
        <f>SUM(S158:S162)</f>
        <v>7072943</v>
      </c>
      <c r="T163" s="37">
        <f t="shared" si="38"/>
        <v>1.0192146493724927</v>
      </c>
      <c r="U163" s="37">
        <f t="shared" si="39"/>
        <v>-5.7628612964542247E-2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6869153</v>
      </c>
      <c r="E170" s="32">
        <f>SUM(E105,E107:E111,E113:E120,E122:E125,E127:E131,E133:E136,E138:E143,E145:E149,E151:E156,E158:E162,E164:E168)</f>
        <v>7542878</v>
      </c>
      <c r="F170" s="32">
        <f>SUM(F105,F107:F111,F113:F120,F122:F125,F127:F131,F133:F136,F138:F143,F145:F149,F151:F156,F158:F162,F164:F168)</f>
        <v>2833890</v>
      </c>
      <c r="G170" s="37">
        <f t="shared" si="32"/>
        <v>0.41255304693315176</v>
      </c>
      <c r="H170" s="32">
        <f>SUM(H105,H107:H111,H113:H120,H122:H125,H127:H131,H133:H136,H138:H143,H145:H149,H151:H156,H158:H162,H164:H168)</f>
        <v>2200421</v>
      </c>
      <c r="I170" s="37">
        <f t="shared" si="33"/>
        <v>0.32033367141480179</v>
      </c>
      <c r="J170" s="32">
        <f>SUM(J105,J107:J111,J113:J120,J122:J125,J127:J131,J133:J136,J138:J143,J145:J149,J151:J156,J158:J162,J164:J168)</f>
        <v>1693415</v>
      </c>
      <c r="K170" s="37">
        <f t="shared" si="34"/>
        <v>0.22450515572438001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6727726</v>
      </c>
      <c r="O170" s="37">
        <f t="shared" si="37"/>
        <v>0.89193090488802818</v>
      </c>
      <c r="P170" s="32">
        <f>SUM(P105,P107:P111,P113:P120,P122:P125,P127:P131,P133:P136,P138:P143,P145:P149,P151:P156,P158:P162,P164:P168)</f>
        <v>1833557</v>
      </c>
      <c r="Q170" s="32">
        <f>SUM(Q105,Q107:Q111,Q113:Q120,Q122:Q125,Q127:Q131,Q133:Q136,Q138:Q143,Q145:Q149,Q151:Q156,Q158:Q162,Q164:Q168)</f>
        <v>6793057</v>
      </c>
      <c r="R170" s="32">
        <f>SUM(R105,R107:R111,R113:R120,R122:R125,R127:R131,R133:R136,R138:R143,R145:R149,R151:R156,R158:R162,R164:R168)</f>
        <v>6967100</v>
      </c>
      <c r="S170" s="32">
        <f>SUM(S105,S107:S111,S113:S120,S122:S125,S127:S131,S133:S136,S138:S143,S145:S149,S151:S156,S158:S162,S164:S168)</f>
        <v>7237084</v>
      </c>
      <c r="T170" s="37">
        <f t="shared" si="38"/>
        <v>1.0387512738442106</v>
      </c>
      <c r="U170" s="37">
        <f t="shared" si="39"/>
        <v>-7.6431766233610365E-2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3550000</v>
      </c>
      <c r="E184" s="31">
        <v>3550000</v>
      </c>
      <c r="F184" s="31">
        <v>1479166</v>
      </c>
      <c r="G184" s="36">
        <f t="shared" si="40"/>
        <v>0.41666647887323943</v>
      </c>
      <c r="H184" s="31">
        <v>1182019</v>
      </c>
      <c r="I184" s="36">
        <f t="shared" si="41"/>
        <v>0.33296309859154932</v>
      </c>
      <c r="J184" s="31">
        <v>887500</v>
      </c>
      <c r="K184" s="36">
        <f t="shared" si="42"/>
        <v>0.25</v>
      </c>
      <c r="L184" s="31">
        <v>0</v>
      </c>
      <c r="M184" s="36">
        <f t="shared" si="43"/>
        <v>0</v>
      </c>
      <c r="N184" s="31">
        <f t="shared" si="44"/>
        <v>3548685</v>
      </c>
      <c r="O184" s="36">
        <f t="shared" si="45"/>
        <v>0.99962957746478875</v>
      </c>
      <c r="P184" s="31">
        <v>666508</v>
      </c>
      <c r="Q184" s="31">
        <v>2666031</v>
      </c>
      <c r="R184" s="31">
        <v>2666031</v>
      </c>
      <c r="S184" s="31">
        <v>2655379</v>
      </c>
      <c r="T184" s="36">
        <f t="shared" si="46"/>
        <v>0.99600454758403034</v>
      </c>
      <c r="U184" s="36">
        <f t="shared" si="47"/>
        <v>0.33156691292527629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3550000</v>
      </c>
      <c r="E185" s="32">
        <f>SUM(E180:E184)</f>
        <v>3550000</v>
      </c>
      <c r="F185" s="32">
        <f>SUM(F180:F184)</f>
        <v>1479166</v>
      </c>
      <c r="G185" s="37">
        <f t="shared" si="40"/>
        <v>0.41666647887323943</v>
      </c>
      <c r="H185" s="32">
        <f>SUM(H180:H184)</f>
        <v>1182019</v>
      </c>
      <c r="I185" s="37">
        <f t="shared" si="41"/>
        <v>0.33296309859154932</v>
      </c>
      <c r="J185" s="32">
        <f>SUM(J180:J184)</f>
        <v>887500</v>
      </c>
      <c r="K185" s="37">
        <f t="shared" si="42"/>
        <v>0.25</v>
      </c>
      <c r="L185" s="32">
        <f>SUM(L180:L184)</f>
        <v>0</v>
      </c>
      <c r="M185" s="37">
        <f t="shared" si="43"/>
        <v>0</v>
      </c>
      <c r="N185" s="32">
        <f t="shared" si="44"/>
        <v>3548685</v>
      </c>
      <c r="O185" s="37">
        <f t="shared" si="45"/>
        <v>0.99962957746478875</v>
      </c>
      <c r="P185" s="32">
        <f>SUM(P180:P184)</f>
        <v>666508</v>
      </c>
      <c r="Q185" s="32">
        <f>SUM(Q180:Q184)</f>
        <v>2666031</v>
      </c>
      <c r="R185" s="32">
        <f>SUM(R180:R184)</f>
        <v>2666031</v>
      </c>
      <c r="S185" s="32">
        <f>SUM(S180:S184)</f>
        <v>2655379</v>
      </c>
      <c r="T185" s="37">
        <f t="shared" si="46"/>
        <v>0.99600454758403034</v>
      </c>
      <c r="U185" s="37">
        <f t="shared" si="47"/>
        <v>0.33156691292527629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60000</v>
      </c>
      <c r="F187" s="31">
        <v>13325</v>
      </c>
      <c r="G187" s="36">
        <f t="shared" si="40"/>
        <v>0</v>
      </c>
      <c r="H187" s="31">
        <v>13325</v>
      </c>
      <c r="I187" s="36">
        <f t="shared" si="41"/>
        <v>0</v>
      </c>
      <c r="J187" s="31">
        <v>14151</v>
      </c>
      <c r="K187" s="36">
        <f t="shared" si="42"/>
        <v>0.23585</v>
      </c>
      <c r="L187" s="31">
        <v>0</v>
      </c>
      <c r="M187" s="36">
        <f t="shared" si="43"/>
        <v>0</v>
      </c>
      <c r="N187" s="31">
        <f t="shared" si="44"/>
        <v>40801</v>
      </c>
      <c r="O187" s="36">
        <f t="shared" si="45"/>
        <v>0.68001666666666671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212</v>
      </c>
      <c r="E188" s="31">
        <v>212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568</v>
      </c>
      <c r="R188" s="31">
        <v>200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10879000</v>
      </c>
      <c r="E190" s="31">
        <v>10209000</v>
      </c>
      <c r="F190" s="31">
        <v>4532923</v>
      </c>
      <c r="G190" s="36">
        <f t="shared" si="40"/>
        <v>0.41666724882801726</v>
      </c>
      <c r="H190" s="31">
        <v>3626333</v>
      </c>
      <c r="I190" s="36">
        <f t="shared" si="41"/>
        <v>0.33333330269326222</v>
      </c>
      <c r="J190" s="31">
        <v>2719744</v>
      </c>
      <c r="K190" s="36">
        <f t="shared" si="42"/>
        <v>0.26640650406504063</v>
      </c>
      <c r="L190" s="31">
        <v>0</v>
      </c>
      <c r="M190" s="36">
        <f t="shared" si="43"/>
        <v>0</v>
      </c>
      <c r="N190" s="31">
        <f t="shared" si="44"/>
        <v>10879000</v>
      </c>
      <c r="O190" s="36">
        <f t="shared" si="45"/>
        <v>1.0656283671270448</v>
      </c>
      <c r="P190" s="31">
        <v>2534744</v>
      </c>
      <c r="Q190" s="31">
        <v>10139000</v>
      </c>
      <c r="R190" s="31">
        <v>10152000</v>
      </c>
      <c r="S190" s="31">
        <v>10139001</v>
      </c>
      <c r="T190" s="36">
        <f t="shared" si="46"/>
        <v>0.99871956264775419</v>
      </c>
      <c r="U190" s="36">
        <f t="shared" si="47"/>
        <v>7.2985674292946445E-2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10879212</v>
      </c>
      <c r="E191" s="32">
        <f>SUM(E186:E190)</f>
        <v>10269212</v>
      </c>
      <c r="F191" s="32">
        <f>SUM(F186:F190)</f>
        <v>4546248</v>
      </c>
      <c r="G191" s="37">
        <f t="shared" si="40"/>
        <v>0.41788394232964665</v>
      </c>
      <c r="H191" s="32">
        <f>SUM(H186:H190)</f>
        <v>3639658</v>
      </c>
      <c r="I191" s="37">
        <f t="shared" si="41"/>
        <v>0.33455162009895567</v>
      </c>
      <c r="J191" s="32">
        <f>SUM(J186:J190)</f>
        <v>2733895</v>
      </c>
      <c r="K191" s="37">
        <f t="shared" si="42"/>
        <v>0.26622247159762596</v>
      </c>
      <c r="L191" s="32">
        <f>SUM(L186:L190)</f>
        <v>0</v>
      </c>
      <c r="M191" s="37">
        <f t="shared" si="43"/>
        <v>0</v>
      </c>
      <c r="N191" s="32">
        <f t="shared" si="44"/>
        <v>10919801</v>
      </c>
      <c r="O191" s="37">
        <f t="shared" si="45"/>
        <v>1.06335335174695</v>
      </c>
      <c r="P191" s="32">
        <f>SUM(P186:P190)</f>
        <v>2534744</v>
      </c>
      <c r="Q191" s="32">
        <f>SUM(Q186:Q190)</f>
        <v>10139568</v>
      </c>
      <c r="R191" s="32">
        <f>SUM(R186:R190)</f>
        <v>10152200</v>
      </c>
      <c r="S191" s="32">
        <f>SUM(S186:S190)</f>
        <v>10139001</v>
      </c>
      <c r="T191" s="37">
        <f t="shared" si="46"/>
        <v>0.99869988770906803</v>
      </c>
      <c r="U191" s="37">
        <f t="shared" si="47"/>
        <v>7.8568486600619325E-2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0</v>
      </c>
      <c r="O198" s="37">
        <f t="shared" si="45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6"/>
        <v>0</v>
      </c>
      <c r="U198" s="37">
        <f t="shared" si="47"/>
        <v>0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14161362</v>
      </c>
      <c r="E200" s="31">
        <v>14161362</v>
      </c>
      <c r="F200" s="31">
        <v>7516133</v>
      </c>
      <c r="G200" s="36">
        <f t="shared" si="40"/>
        <v>0.53074930222107164</v>
      </c>
      <c r="H200" s="31">
        <v>6421451</v>
      </c>
      <c r="I200" s="36">
        <f t="shared" si="41"/>
        <v>0.45344868664468857</v>
      </c>
      <c r="J200" s="31">
        <v>4856688</v>
      </c>
      <c r="K200" s="36">
        <f t="shared" si="42"/>
        <v>0.34295345320598403</v>
      </c>
      <c r="L200" s="31">
        <v>0</v>
      </c>
      <c r="M200" s="36">
        <f t="shared" si="43"/>
        <v>0</v>
      </c>
      <c r="N200" s="31">
        <f t="shared" si="44"/>
        <v>18794272</v>
      </c>
      <c r="O200" s="36">
        <f t="shared" si="45"/>
        <v>1.3271514420717443</v>
      </c>
      <c r="P200" s="31">
        <v>4879894</v>
      </c>
      <c r="Q200" s="31">
        <v>18884271</v>
      </c>
      <c r="R200" s="31">
        <v>18884271</v>
      </c>
      <c r="S200" s="31">
        <v>18884271</v>
      </c>
      <c r="T200" s="36">
        <f t="shared" si="46"/>
        <v>1</v>
      </c>
      <c r="U200" s="36">
        <f t="shared" si="47"/>
        <v>-4.7554311630539914E-3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14161362</v>
      </c>
      <c r="E204" s="32">
        <f>SUM(E199:E203)</f>
        <v>14161362</v>
      </c>
      <c r="F204" s="32">
        <f>SUM(F199:F203)</f>
        <v>7516133</v>
      </c>
      <c r="G204" s="37">
        <f t="shared" si="40"/>
        <v>0.53074930222107164</v>
      </c>
      <c r="H204" s="32">
        <f>SUM(H199:H203)</f>
        <v>6421451</v>
      </c>
      <c r="I204" s="37">
        <f t="shared" si="41"/>
        <v>0.45344868664468857</v>
      </c>
      <c r="J204" s="32">
        <f>SUM(J199:J203)</f>
        <v>4856688</v>
      </c>
      <c r="K204" s="37">
        <f t="shared" si="42"/>
        <v>0.34295345320598403</v>
      </c>
      <c r="L204" s="32">
        <f>SUM(L199:L203)</f>
        <v>0</v>
      </c>
      <c r="M204" s="37">
        <f t="shared" si="43"/>
        <v>0</v>
      </c>
      <c r="N204" s="32">
        <f t="shared" si="44"/>
        <v>18794272</v>
      </c>
      <c r="O204" s="37">
        <f t="shared" si="45"/>
        <v>1.3271514420717443</v>
      </c>
      <c r="P204" s="32">
        <f>SUM(P199:P203)</f>
        <v>4879894</v>
      </c>
      <c r="Q204" s="32">
        <f>SUM(Q199:Q203)</f>
        <v>18884271</v>
      </c>
      <c r="R204" s="32">
        <f>SUM(R199:R203)</f>
        <v>18884271</v>
      </c>
      <c r="S204" s="32">
        <f>SUM(S199:S203)</f>
        <v>18884271</v>
      </c>
      <c r="T204" s="37">
        <f t="shared" si="46"/>
        <v>1</v>
      </c>
      <c r="U204" s="37">
        <f t="shared" si="47"/>
        <v>-4.7554311630539914E-3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28590574</v>
      </c>
      <c r="E205" s="32">
        <f>SUM(E173:E178,E180:E184,E186:E190,E192:E197,E199:E203)</f>
        <v>27980574</v>
      </c>
      <c r="F205" s="32">
        <f>SUM(F173:F178,F180:F184,F186:F190,F192:F197,F199:F203)</f>
        <v>13541547</v>
      </c>
      <c r="G205" s="37">
        <f t="shared" si="40"/>
        <v>0.47363676573964553</v>
      </c>
      <c r="H205" s="32">
        <f>SUM(H173:H178,H180:H184,H186:H190,H192:H197,H199:H203)</f>
        <v>11243128</v>
      </c>
      <c r="I205" s="37">
        <f t="shared" si="41"/>
        <v>0.39324596980809129</v>
      </c>
      <c r="J205" s="32">
        <f>SUM(J173:J178,J180:J184,J186:J190,J192:J197,J199:J203)</f>
        <v>8478083</v>
      </c>
      <c r="K205" s="37">
        <f t="shared" si="42"/>
        <v>0.30299889487613801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33262758</v>
      </c>
      <c r="O205" s="37">
        <f t="shared" si="45"/>
        <v>1.1887804017172772</v>
      </c>
      <c r="P205" s="32">
        <f>SUM(P173:P178,P180:P184,P186:P190,P192:P197,P199:P203)</f>
        <v>8081146</v>
      </c>
      <c r="Q205" s="32">
        <f>SUM(Q173:Q178,Q180:Q184,Q186:Q190,Q192:Q197,Q199:Q203)</f>
        <v>31689870</v>
      </c>
      <c r="R205" s="32">
        <f>SUM(R173:R178,R180:R184,R186:R190,R192:R197,R199:R203)</f>
        <v>31702502</v>
      </c>
      <c r="S205" s="32">
        <f>SUM(S173:S178,S180:S184,S186:S190,S192:S197,S199:S203)</f>
        <v>31678651</v>
      </c>
      <c r="T205" s="37">
        <f t="shared" si="46"/>
        <v>0.99924766190378289</v>
      </c>
      <c r="U205" s="37">
        <f t="shared" si="47"/>
        <v>4.9118899720410836E-2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5565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5565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283690</v>
      </c>
      <c r="T214" s="36">
        <f t="shared" si="54"/>
        <v>0</v>
      </c>
      <c r="U214" s="36">
        <f t="shared" si="55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650</v>
      </c>
      <c r="E215" s="31">
        <v>650</v>
      </c>
      <c r="F215" s="31">
        <v>187</v>
      </c>
      <c r="G215" s="36">
        <f t="shared" si="48"/>
        <v>0.28769230769230769</v>
      </c>
      <c r="H215" s="31">
        <v>221</v>
      </c>
      <c r="I215" s="36">
        <f t="shared" si="49"/>
        <v>0.34</v>
      </c>
      <c r="J215" s="31">
        <v>86</v>
      </c>
      <c r="K215" s="36">
        <f t="shared" si="50"/>
        <v>0.13230769230769232</v>
      </c>
      <c r="L215" s="31">
        <v>0</v>
      </c>
      <c r="M215" s="36">
        <f t="shared" si="51"/>
        <v>0</v>
      </c>
      <c r="N215" s="31">
        <f t="shared" si="52"/>
        <v>494</v>
      </c>
      <c r="O215" s="36">
        <f t="shared" si="53"/>
        <v>0.76</v>
      </c>
      <c r="P215" s="31">
        <v>292</v>
      </c>
      <c r="Q215" s="31">
        <v>2540</v>
      </c>
      <c r="R215" s="31">
        <v>2540</v>
      </c>
      <c r="S215" s="31">
        <v>678</v>
      </c>
      <c r="T215" s="36">
        <f t="shared" si="54"/>
        <v>0.26692913385826772</v>
      </c>
      <c r="U215" s="36">
        <f t="shared" si="55"/>
        <v>-0.70547945205479445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650</v>
      </c>
      <c r="E216" s="32">
        <f>SUM(E208:E215)</f>
        <v>650</v>
      </c>
      <c r="F216" s="32">
        <f>SUM(F208:F215)</f>
        <v>187</v>
      </c>
      <c r="G216" s="37">
        <f t="shared" si="48"/>
        <v>0.28769230769230769</v>
      </c>
      <c r="H216" s="32">
        <f>SUM(H208:H215)</f>
        <v>221</v>
      </c>
      <c r="I216" s="37">
        <f t="shared" si="49"/>
        <v>0.34</v>
      </c>
      <c r="J216" s="32">
        <f>SUM(J208:J215)</f>
        <v>5651</v>
      </c>
      <c r="K216" s="37">
        <f t="shared" si="50"/>
        <v>8.6938461538461542</v>
      </c>
      <c r="L216" s="32">
        <f>SUM(L208:L215)</f>
        <v>0</v>
      </c>
      <c r="M216" s="37">
        <f t="shared" si="51"/>
        <v>0</v>
      </c>
      <c r="N216" s="32">
        <f t="shared" si="52"/>
        <v>6059</v>
      </c>
      <c r="O216" s="37">
        <f t="shared" si="53"/>
        <v>9.3215384615384611</v>
      </c>
      <c r="P216" s="32">
        <f>SUM(P208:P215)</f>
        <v>292</v>
      </c>
      <c r="Q216" s="32">
        <f>SUM(Q208:Q215)</f>
        <v>2540</v>
      </c>
      <c r="R216" s="32">
        <f>SUM(R208:R215)</f>
        <v>2540</v>
      </c>
      <c r="S216" s="32">
        <f>SUM(S208:S215)</f>
        <v>284368</v>
      </c>
      <c r="T216" s="37">
        <f t="shared" si="54"/>
        <v>111.95590551181103</v>
      </c>
      <c r="U216" s="37">
        <f t="shared" si="55"/>
        <v>18.352739726027398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54"/>
        <v>0</v>
      </c>
      <c r="U219" s="36">
        <f t="shared" si="55"/>
        <v>0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0</v>
      </c>
      <c r="E224" s="32">
        <f>SUM(E217:E223)</f>
        <v>0</v>
      </c>
      <c r="F224" s="32">
        <f>SUM(F217:F223)</f>
        <v>0</v>
      </c>
      <c r="G224" s="37">
        <f t="shared" si="48"/>
        <v>0</v>
      </c>
      <c r="H224" s="32">
        <f>SUM(H217:H223)</f>
        <v>0</v>
      </c>
      <c r="I224" s="37">
        <f t="shared" si="49"/>
        <v>0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0</v>
      </c>
      <c r="O224" s="37">
        <f t="shared" si="53"/>
        <v>0</v>
      </c>
      <c r="P224" s="32">
        <f>SUM(P217:P223)</f>
        <v>0</v>
      </c>
      <c r="Q224" s="32">
        <f>SUM(Q217:Q223)</f>
        <v>0</v>
      </c>
      <c r="R224" s="32">
        <f>SUM(R217:R223)</f>
        <v>0</v>
      </c>
      <c r="S224" s="32">
        <f>SUM(S217:S223)</f>
        <v>0</v>
      </c>
      <c r="T224" s="37">
        <f t="shared" si="54"/>
        <v>0</v>
      </c>
      <c r="U224" s="37">
        <f t="shared" si="55"/>
        <v>0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0</v>
      </c>
      <c r="Q230" s="32">
        <f>SUM(Q225:Q229)</f>
        <v>0</v>
      </c>
      <c r="R230" s="32">
        <f>SUM(R225:R229)</f>
        <v>0</v>
      </c>
      <c r="S230" s="32">
        <f>SUM(S225:S229)</f>
        <v>0</v>
      </c>
      <c r="T230" s="37">
        <f t="shared" si="54"/>
        <v>0</v>
      </c>
      <c r="U230" s="37">
        <f t="shared" si="55"/>
        <v>0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650</v>
      </c>
      <c r="E231" s="32">
        <f>SUM(E208:E215,E217:E223,E225:E229)</f>
        <v>650</v>
      </c>
      <c r="F231" s="32">
        <f>SUM(F208:F215,F217:F223,F225:F229)</f>
        <v>187</v>
      </c>
      <c r="G231" s="37">
        <f t="shared" si="48"/>
        <v>0.28769230769230769</v>
      </c>
      <c r="H231" s="32">
        <f>SUM(H208:H215,H217:H223,H225:H229)</f>
        <v>221</v>
      </c>
      <c r="I231" s="37">
        <f t="shared" si="49"/>
        <v>0.34</v>
      </c>
      <c r="J231" s="32">
        <f>SUM(J208:J215,J217:J223,J225:J229)</f>
        <v>5651</v>
      </c>
      <c r="K231" s="37">
        <f t="shared" si="50"/>
        <v>8.6938461538461542</v>
      </c>
      <c r="L231" s="32">
        <f>SUM(L208:L215,L217:L223,L225:L229)</f>
        <v>0</v>
      </c>
      <c r="M231" s="37">
        <f t="shared" si="51"/>
        <v>0</v>
      </c>
      <c r="N231" s="32">
        <f t="shared" si="52"/>
        <v>6059</v>
      </c>
      <c r="O231" s="37">
        <f t="shared" si="53"/>
        <v>9.3215384615384611</v>
      </c>
      <c r="P231" s="32">
        <f>SUM(P208:P215,P217:P223,P225:P229)</f>
        <v>292</v>
      </c>
      <c r="Q231" s="32">
        <f>SUM(Q208:Q215,Q217:Q223,Q225:Q229)</f>
        <v>2540</v>
      </c>
      <c r="R231" s="32">
        <f>SUM(R208:R215,R217:R223,R225:R229)</f>
        <v>2540</v>
      </c>
      <c r="S231" s="32">
        <f>SUM(S208:S215,S217:S223,S225:S229)</f>
        <v>284368</v>
      </c>
      <c r="T231" s="37">
        <f t="shared" si="54"/>
        <v>111.95590551181103</v>
      </c>
      <c r="U231" s="37">
        <f t="shared" si="55"/>
        <v>18.352739726027398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0</v>
      </c>
      <c r="E240" s="32">
        <f>SUM(E234:E239)</f>
        <v>0</v>
      </c>
      <c r="F240" s="32">
        <f>SUM(F234:F239)</f>
        <v>0</v>
      </c>
      <c r="G240" s="37">
        <f t="shared" si="56"/>
        <v>0</v>
      </c>
      <c r="H240" s="32">
        <f>SUM(H234:H239)</f>
        <v>0</v>
      </c>
      <c r="I240" s="37">
        <f t="shared" si="57"/>
        <v>0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0</v>
      </c>
      <c r="O240" s="37">
        <f t="shared" si="61"/>
        <v>0</v>
      </c>
      <c r="P240" s="32">
        <f>SUM(P234:P239)</f>
        <v>0</v>
      </c>
      <c r="Q240" s="32">
        <f>SUM(Q234:Q239)</f>
        <v>0</v>
      </c>
      <c r="R240" s="32">
        <f>SUM(R234:R239)</f>
        <v>0</v>
      </c>
      <c r="S240" s="32">
        <f>SUM(S234:S239)</f>
        <v>0</v>
      </c>
      <c r="T240" s="37">
        <f t="shared" si="62"/>
        <v>0</v>
      </c>
      <c r="U240" s="37">
        <f t="shared" si="63"/>
        <v>0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4868743</v>
      </c>
      <c r="E245" s="31">
        <v>4868744</v>
      </c>
      <c r="F245" s="31">
        <v>2028648</v>
      </c>
      <c r="G245" s="36">
        <f t="shared" si="56"/>
        <v>0.41666771074176639</v>
      </c>
      <c r="H245" s="31">
        <v>23537721</v>
      </c>
      <c r="I245" s="36">
        <f t="shared" si="57"/>
        <v>4.8344554230938046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25566369</v>
      </c>
      <c r="O245" s="36">
        <f t="shared" si="61"/>
        <v>5.2511220552980395</v>
      </c>
      <c r="P245" s="31">
        <v>1934129</v>
      </c>
      <c r="Q245" s="31">
        <v>7886420</v>
      </c>
      <c r="R245" s="31">
        <v>7886420</v>
      </c>
      <c r="S245" s="31">
        <v>4512925</v>
      </c>
      <c r="T245" s="36">
        <f t="shared" si="62"/>
        <v>0.57224000243456474</v>
      </c>
      <c r="U245" s="36">
        <f t="shared" si="63"/>
        <v>-1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8826405</v>
      </c>
      <c r="R246" s="31">
        <v>8826405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4868743</v>
      </c>
      <c r="E247" s="32">
        <f>SUM(E241:E246)</f>
        <v>4868744</v>
      </c>
      <c r="F247" s="32">
        <f>SUM(F241:F246)</f>
        <v>2028648</v>
      </c>
      <c r="G247" s="37">
        <f t="shared" si="56"/>
        <v>0.41666771074176639</v>
      </c>
      <c r="H247" s="32">
        <f>SUM(H241:H246)</f>
        <v>23537721</v>
      </c>
      <c r="I247" s="37">
        <f t="shared" si="57"/>
        <v>4.8344554230938046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25566369</v>
      </c>
      <c r="O247" s="37">
        <f t="shared" si="61"/>
        <v>5.2511220552980395</v>
      </c>
      <c r="P247" s="32">
        <f>SUM(P241:P246)</f>
        <v>1934129</v>
      </c>
      <c r="Q247" s="32">
        <f>SUM(Q241:Q246)</f>
        <v>16712825</v>
      </c>
      <c r="R247" s="32">
        <f>SUM(R241:R246)</f>
        <v>16712825</v>
      </c>
      <c r="S247" s="32">
        <f>SUM(S241:S246)</f>
        <v>4512925</v>
      </c>
      <c r="T247" s="37">
        <f t="shared" si="62"/>
        <v>0.27002765840006104</v>
      </c>
      <c r="U247" s="37">
        <f t="shared" si="63"/>
        <v>-1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24198989</v>
      </c>
      <c r="E253" s="31">
        <v>24198989</v>
      </c>
      <c r="F253" s="31">
        <v>27715374</v>
      </c>
      <c r="G253" s="36">
        <f t="shared" si="56"/>
        <v>1.1453112359363442</v>
      </c>
      <c r="H253" s="31">
        <v>8066315</v>
      </c>
      <c r="I253" s="36">
        <f t="shared" si="57"/>
        <v>0.33333272724740692</v>
      </c>
      <c r="J253" s="31">
        <v>6049747</v>
      </c>
      <c r="K253" s="36">
        <f t="shared" si="58"/>
        <v>0.2499999896689899</v>
      </c>
      <c r="L253" s="31">
        <v>0</v>
      </c>
      <c r="M253" s="36">
        <f t="shared" si="59"/>
        <v>0</v>
      </c>
      <c r="N253" s="31">
        <f t="shared" si="60"/>
        <v>41831436</v>
      </c>
      <c r="O253" s="36">
        <f t="shared" si="61"/>
        <v>1.7286439528527411</v>
      </c>
      <c r="P253" s="31">
        <v>5719215</v>
      </c>
      <c r="Q253" s="31">
        <v>22876725</v>
      </c>
      <c r="R253" s="31">
        <v>22876725</v>
      </c>
      <c r="S253" s="31">
        <v>22876725</v>
      </c>
      <c r="T253" s="36">
        <f t="shared" si="62"/>
        <v>1</v>
      </c>
      <c r="U253" s="36">
        <f t="shared" si="63"/>
        <v>5.7793246101082163E-2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24198989</v>
      </c>
      <c r="E254" s="32">
        <f>SUM(E248:E253)</f>
        <v>24198989</v>
      </c>
      <c r="F254" s="32">
        <f>SUM(F248:F253)</f>
        <v>27715374</v>
      </c>
      <c r="G254" s="37">
        <f t="shared" si="56"/>
        <v>1.1453112359363442</v>
      </c>
      <c r="H254" s="32">
        <f>SUM(H248:H253)</f>
        <v>8066315</v>
      </c>
      <c r="I254" s="37">
        <f t="shared" si="57"/>
        <v>0.33333272724740692</v>
      </c>
      <c r="J254" s="32">
        <f>SUM(J248:J253)</f>
        <v>6049747</v>
      </c>
      <c r="K254" s="37">
        <f t="shared" si="58"/>
        <v>0.2499999896689899</v>
      </c>
      <c r="L254" s="32">
        <f>SUM(L248:L253)</f>
        <v>0</v>
      </c>
      <c r="M254" s="37">
        <f t="shared" si="59"/>
        <v>0</v>
      </c>
      <c r="N254" s="32">
        <f t="shared" si="60"/>
        <v>41831436</v>
      </c>
      <c r="O254" s="37">
        <f t="shared" si="61"/>
        <v>1.7286439528527411</v>
      </c>
      <c r="P254" s="32">
        <f>SUM(P248:P253)</f>
        <v>5719215</v>
      </c>
      <c r="Q254" s="32">
        <f>SUM(Q248:Q253)</f>
        <v>22876725</v>
      </c>
      <c r="R254" s="32">
        <f>SUM(R248:R253)</f>
        <v>22876725</v>
      </c>
      <c r="S254" s="32">
        <f>SUM(S248:S253)</f>
        <v>22876725</v>
      </c>
      <c r="T254" s="37">
        <f t="shared" si="62"/>
        <v>1</v>
      </c>
      <c r="U254" s="37">
        <f t="shared" si="63"/>
        <v>5.7793246101082163E-2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0</v>
      </c>
      <c r="E255" s="31">
        <v>0</v>
      </c>
      <c r="F255" s="31">
        <v>0</v>
      </c>
      <c r="G255" s="36">
        <f t="shared" si="56"/>
        <v>0</v>
      </c>
      <c r="H255" s="31">
        <v>0</v>
      </c>
      <c r="I255" s="36">
        <f t="shared" si="57"/>
        <v>0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0</v>
      </c>
      <c r="O255" s="36">
        <f t="shared" si="61"/>
        <v>0</v>
      </c>
      <c r="P255" s="31">
        <v>0</v>
      </c>
      <c r="Q255" s="31">
        <v>0</v>
      </c>
      <c r="R255" s="31">
        <v>0</v>
      </c>
      <c r="S255" s="31">
        <v>0</v>
      </c>
      <c r="T255" s="36">
        <f t="shared" si="62"/>
        <v>0</v>
      </c>
      <c r="U255" s="36">
        <f t="shared" si="63"/>
        <v>0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0</v>
      </c>
      <c r="E259" s="32">
        <f>SUM(E255:E258)</f>
        <v>0</v>
      </c>
      <c r="F259" s="32">
        <f>SUM(F255:F258)</f>
        <v>0</v>
      </c>
      <c r="G259" s="37">
        <f t="shared" si="56"/>
        <v>0</v>
      </c>
      <c r="H259" s="32">
        <f>SUM(H255:H258)</f>
        <v>0</v>
      </c>
      <c r="I259" s="37">
        <f t="shared" si="57"/>
        <v>0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0</v>
      </c>
      <c r="O259" s="37">
        <f t="shared" si="61"/>
        <v>0</v>
      </c>
      <c r="P259" s="32">
        <f>SUM(P255:P258)</f>
        <v>0</v>
      </c>
      <c r="Q259" s="32">
        <f>SUM(Q255:Q258)</f>
        <v>0</v>
      </c>
      <c r="R259" s="32">
        <f>SUM(R255:R258)</f>
        <v>0</v>
      </c>
      <c r="S259" s="32">
        <f>SUM(S255:S258)</f>
        <v>0</v>
      </c>
      <c r="T259" s="37">
        <f t="shared" si="62"/>
        <v>0</v>
      </c>
      <c r="U259" s="37">
        <f t="shared" si="63"/>
        <v>0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29067732</v>
      </c>
      <c r="E260" s="32">
        <f>SUM(E234:E239,E241:E246,E248:E253,E255:E258)</f>
        <v>29067733</v>
      </c>
      <c r="F260" s="32">
        <f>SUM(F234:F239,F241:F246,F248:F253,F255:F258)</f>
        <v>29744022</v>
      </c>
      <c r="G260" s="37">
        <f t="shared" si="56"/>
        <v>1.0232660050670619</v>
      </c>
      <c r="H260" s="32">
        <f>SUM(H234:H239,H241:H246,H248:H253,H255:H258)</f>
        <v>31604036</v>
      </c>
      <c r="I260" s="37">
        <f t="shared" si="57"/>
        <v>1.0872549671229941</v>
      </c>
      <c r="J260" s="32">
        <f>SUM(J234:J239,J241:J246,J248:J253,J255:J258)</f>
        <v>6049747</v>
      </c>
      <c r="K260" s="37">
        <f t="shared" si="58"/>
        <v>0.20812586244685818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67397805</v>
      </c>
      <c r="O260" s="37">
        <f t="shared" si="61"/>
        <v>2.3186467620299114</v>
      </c>
      <c r="P260" s="32">
        <f>SUM(P234:P239,P241:P246,P248:P253,P255:P258)</f>
        <v>7653344</v>
      </c>
      <c r="Q260" s="32">
        <f>SUM(Q234:Q239,Q241:Q246,Q248:Q253,Q255:Q258)</f>
        <v>39589550</v>
      </c>
      <c r="R260" s="32">
        <f>SUM(R234:R239,R241:R246,R248:R253,R255:R258)</f>
        <v>39589550</v>
      </c>
      <c r="S260" s="32">
        <f>SUM(S234:S239,S241:S246,S248:S253,S255:S258)</f>
        <v>27389650</v>
      </c>
      <c r="T260" s="37">
        <f t="shared" si="62"/>
        <v>0.691840397276554</v>
      </c>
      <c r="U260" s="37">
        <f t="shared" si="63"/>
        <v>-0.2095289327122889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1752252</v>
      </c>
      <c r="E264" s="31">
        <v>1752252</v>
      </c>
      <c r="F264" s="31">
        <v>730107</v>
      </c>
      <c r="G264" s="36">
        <f t="shared" si="64"/>
        <v>0.41666780805500581</v>
      </c>
      <c r="H264" s="31">
        <v>584054</v>
      </c>
      <c r="I264" s="36">
        <f t="shared" si="65"/>
        <v>0.33331621250824656</v>
      </c>
      <c r="J264" s="31">
        <v>438063</v>
      </c>
      <c r="K264" s="36">
        <f t="shared" si="66"/>
        <v>0.25</v>
      </c>
      <c r="L264" s="31">
        <v>0</v>
      </c>
      <c r="M264" s="36">
        <f t="shared" si="67"/>
        <v>0</v>
      </c>
      <c r="N264" s="31">
        <f t="shared" si="68"/>
        <v>1752224</v>
      </c>
      <c r="O264" s="36">
        <f t="shared" si="69"/>
        <v>0.99998402056325231</v>
      </c>
      <c r="P264" s="31">
        <v>419605</v>
      </c>
      <c r="Q264" s="31">
        <v>1678400</v>
      </c>
      <c r="R264" s="31">
        <v>1678400</v>
      </c>
      <c r="S264" s="31">
        <v>1677851</v>
      </c>
      <c r="T264" s="36">
        <f t="shared" si="70"/>
        <v>0.99967290276453769</v>
      </c>
      <c r="U264" s="36">
        <f t="shared" si="71"/>
        <v>4.3988989645023402E-2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6422873</v>
      </c>
      <c r="E266" s="31">
        <v>6423015</v>
      </c>
      <c r="F266" s="31">
        <v>1423781</v>
      </c>
      <c r="G266" s="36">
        <f t="shared" si="64"/>
        <v>0.22167354079708568</v>
      </c>
      <c r="H266" s="31">
        <v>1950385</v>
      </c>
      <c r="I266" s="36">
        <f t="shared" si="65"/>
        <v>0.30366239531748485</v>
      </c>
      <c r="J266" s="31">
        <v>1444464</v>
      </c>
      <c r="K266" s="36">
        <f t="shared" si="66"/>
        <v>0.22488877886786812</v>
      </c>
      <c r="L266" s="31">
        <v>0</v>
      </c>
      <c r="M266" s="36">
        <f t="shared" si="67"/>
        <v>0</v>
      </c>
      <c r="N266" s="31">
        <f t="shared" si="68"/>
        <v>4818630</v>
      </c>
      <c r="O266" s="36">
        <f t="shared" si="69"/>
        <v>0.75021310085684056</v>
      </c>
      <c r="P266" s="31">
        <v>1400417</v>
      </c>
      <c r="Q266" s="31">
        <v>4882302</v>
      </c>
      <c r="R266" s="31">
        <v>6005654</v>
      </c>
      <c r="S266" s="31">
        <v>5366387</v>
      </c>
      <c r="T266" s="36">
        <f t="shared" si="70"/>
        <v>0.89355580591222872</v>
      </c>
      <c r="U266" s="36">
        <f t="shared" si="71"/>
        <v>3.1452774423618157E-2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8175125</v>
      </c>
      <c r="E267" s="32">
        <f>SUM(E263:E266)</f>
        <v>8175267</v>
      </c>
      <c r="F267" s="32">
        <f>SUM(F263:F266)</f>
        <v>2153888</v>
      </c>
      <c r="G267" s="37">
        <f t="shared" si="64"/>
        <v>0.26346850965581564</v>
      </c>
      <c r="H267" s="32">
        <f>SUM(H263:H266)</f>
        <v>2534439</v>
      </c>
      <c r="I267" s="37">
        <f t="shared" si="65"/>
        <v>0.31001837892386969</v>
      </c>
      <c r="J267" s="32">
        <f>SUM(J263:J266)</f>
        <v>1882527</v>
      </c>
      <c r="K267" s="37">
        <f t="shared" si="66"/>
        <v>0.23027101133210695</v>
      </c>
      <c r="L267" s="32">
        <f>SUM(L263:L266)</f>
        <v>0</v>
      </c>
      <c r="M267" s="37">
        <f t="shared" si="67"/>
        <v>0</v>
      </c>
      <c r="N267" s="32">
        <f t="shared" si="68"/>
        <v>6570854</v>
      </c>
      <c r="O267" s="37">
        <f t="shared" si="69"/>
        <v>0.80374793875233674</v>
      </c>
      <c r="P267" s="32">
        <f>SUM(P263:P266)</f>
        <v>1820022</v>
      </c>
      <c r="Q267" s="32">
        <f>SUM(Q263:Q266)</f>
        <v>6560702</v>
      </c>
      <c r="R267" s="32">
        <f>SUM(R263:R266)</f>
        <v>7684054</v>
      </c>
      <c r="S267" s="32">
        <f>SUM(S263:S266)</f>
        <v>7044238</v>
      </c>
      <c r="T267" s="37">
        <f t="shared" si="70"/>
        <v>0.91673457786736012</v>
      </c>
      <c r="U267" s="37">
        <f t="shared" si="71"/>
        <v>3.4342991458345073E-2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0</v>
      </c>
      <c r="E275" s="32">
        <f>SUM(E268:E274)</f>
        <v>0</v>
      </c>
      <c r="F275" s="32">
        <f>SUM(F268:F274)</f>
        <v>0</v>
      </c>
      <c r="G275" s="37">
        <f t="shared" si="64"/>
        <v>0</v>
      </c>
      <c r="H275" s="32">
        <f>SUM(H268:H274)</f>
        <v>0</v>
      </c>
      <c r="I275" s="37">
        <f t="shared" si="65"/>
        <v>0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0</v>
      </c>
      <c r="O275" s="37">
        <f t="shared" si="69"/>
        <v>0</v>
      </c>
      <c r="P275" s="32">
        <f>SUM(P268:P274)</f>
        <v>0</v>
      </c>
      <c r="Q275" s="32">
        <f>SUM(Q268:Q274)</f>
        <v>0</v>
      </c>
      <c r="R275" s="32">
        <f>SUM(R268:R274)</f>
        <v>0</v>
      </c>
      <c r="S275" s="32">
        <f>SUM(S268:S274)</f>
        <v>0</v>
      </c>
      <c r="T275" s="37">
        <f t="shared" si="70"/>
        <v>0</v>
      </c>
      <c r="U275" s="37">
        <f t="shared" si="71"/>
        <v>0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0</v>
      </c>
      <c r="E285" s="32">
        <f>SUM(E276:E284)</f>
        <v>0</v>
      </c>
      <c r="F285" s="32">
        <f>SUM(F276:F284)</f>
        <v>0</v>
      </c>
      <c r="G285" s="37">
        <f t="shared" si="64"/>
        <v>0</v>
      </c>
      <c r="H285" s="32">
        <f>SUM(H276:H284)</f>
        <v>0</v>
      </c>
      <c r="I285" s="37">
        <f t="shared" si="65"/>
        <v>0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0</v>
      </c>
      <c r="O285" s="37">
        <f t="shared" si="69"/>
        <v>0</v>
      </c>
      <c r="P285" s="32">
        <f>SUM(P276:P284)</f>
        <v>0</v>
      </c>
      <c r="Q285" s="32">
        <f>SUM(Q276:Q284)</f>
        <v>0</v>
      </c>
      <c r="R285" s="32">
        <f>SUM(R276:R284)</f>
        <v>0</v>
      </c>
      <c r="S285" s="32">
        <f>SUM(S276:S284)</f>
        <v>0</v>
      </c>
      <c r="T285" s="37">
        <f t="shared" si="70"/>
        <v>0</v>
      </c>
      <c r="U285" s="37">
        <f t="shared" si="71"/>
        <v>0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0</v>
      </c>
      <c r="E293" s="31">
        <v>0</v>
      </c>
      <c r="F293" s="31">
        <v>0</v>
      </c>
      <c r="G293" s="36">
        <f t="shared" si="64"/>
        <v>0</v>
      </c>
      <c r="H293" s="31">
        <v>0</v>
      </c>
      <c r="I293" s="36">
        <f t="shared" si="65"/>
        <v>0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0</v>
      </c>
      <c r="O293" s="36">
        <f t="shared" si="69"/>
        <v>0</v>
      </c>
      <c r="P293" s="31">
        <v>0</v>
      </c>
      <c r="Q293" s="31">
        <v>0</v>
      </c>
      <c r="R293" s="31">
        <v>0</v>
      </c>
      <c r="S293" s="31">
        <v>0</v>
      </c>
      <c r="T293" s="36">
        <f t="shared" si="70"/>
        <v>0</v>
      </c>
      <c r="U293" s="36">
        <f t="shared" si="71"/>
        <v>0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0</v>
      </c>
      <c r="E298" s="32">
        <f>SUM(E293:E297)</f>
        <v>0</v>
      </c>
      <c r="F298" s="32">
        <f>SUM(F293:F297)</f>
        <v>0</v>
      </c>
      <c r="G298" s="37">
        <f t="shared" si="64"/>
        <v>0</v>
      </c>
      <c r="H298" s="32">
        <f>SUM(H293:H297)</f>
        <v>0</v>
      </c>
      <c r="I298" s="37">
        <f t="shared" si="65"/>
        <v>0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0</v>
      </c>
      <c r="O298" s="37">
        <f t="shared" si="69"/>
        <v>0</v>
      </c>
      <c r="P298" s="32">
        <f>SUM(P293:P297)</f>
        <v>0</v>
      </c>
      <c r="Q298" s="32">
        <f>SUM(Q293:Q297)</f>
        <v>0</v>
      </c>
      <c r="R298" s="32">
        <f>SUM(R293:R297)</f>
        <v>0</v>
      </c>
      <c r="S298" s="32">
        <f>SUM(S293:S297)</f>
        <v>0</v>
      </c>
      <c r="T298" s="37">
        <f t="shared" si="70"/>
        <v>0</v>
      </c>
      <c r="U298" s="37">
        <f t="shared" si="71"/>
        <v>0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8175125</v>
      </c>
      <c r="E299" s="32">
        <f>SUM(E263:E266,E268:E274,E276:E284,E286:E291,E293:E297)</f>
        <v>8175267</v>
      </c>
      <c r="F299" s="32">
        <f>SUM(F263:F266,F268:F274,F276:F284,F286:F291,F293:F297)</f>
        <v>2153888</v>
      </c>
      <c r="G299" s="37">
        <f t="shared" si="64"/>
        <v>0.26346850965581564</v>
      </c>
      <c r="H299" s="32">
        <f>SUM(H263:H266,H268:H274,H276:H284,H286:H291,H293:H297)</f>
        <v>2534439</v>
      </c>
      <c r="I299" s="37">
        <f t="shared" si="65"/>
        <v>0.31001837892386969</v>
      </c>
      <c r="J299" s="32">
        <f>SUM(J263:J266,J268:J274,J276:J284,J286:J291,J293:J297)</f>
        <v>1882527</v>
      </c>
      <c r="K299" s="37">
        <f t="shared" si="66"/>
        <v>0.23027101133210695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6570854</v>
      </c>
      <c r="O299" s="37">
        <f t="shared" si="69"/>
        <v>0.80374793875233674</v>
      </c>
      <c r="P299" s="32">
        <f>SUM(P263:P266,P268:P274,P276:P284,P286:P291,P293:P297)</f>
        <v>1820022</v>
      </c>
      <c r="Q299" s="32">
        <f>SUM(Q263:Q266,Q268:Q274,Q276:Q284,Q286:Q291,Q293:Q297)</f>
        <v>6560702</v>
      </c>
      <c r="R299" s="32">
        <f>SUM(R263:R266,R268:R274,R276:R284,R286:R291,R293:R297)</f>
        <v>7684054</v>
      </c>
      <c r="S299" s="32">
        <f>SUM(S263:S266,S268:S274,S276:S284,S286:S291,S293:S297)</f>
        <v>7044238</v>
      </c>
      <c r="T299" s="37">
        <f t="shared" si="70"/>
        <v>0.91673457786736012</v>
      </c>
      <c r="U299" s="37">
        <f t="shared" si="71"/>
        <v>3.4342991458345073E-2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3741</v>
      </c>
      <c r="E302" s="31">
        <v>3741</v>
      </c>
      <c r="F302" s="31">
        <v>9325</v>
      </c>
      <c r="G302" s="36">
        <f t="shared" ref="G302:G339" si="72">IF(($D302     =0),0,($F302     /$D302     ))</f>
        <v>2.492649024325047</v>
      </c>
      <c r="H302" s="31">
        <v>-9163</v>
      </c>
      <c r="I302" s="36">
        <f t="shared" ref="I302:I339" si="73">IF(($D302     =0),0,($H302     /$D302     ))</f>
        <v>-2.4493450948944133</v>
      </c>
      <c r="J302" s="31">
        <v>84</v>
      </c>
      <c r="K302" s="36">
        <f t="shared" ref="K302:K339" si="74">IF(($E302     =0),0,($J302     /$E302     ))</f>
        <v>2.2453889334402566E-2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246</v>
      </c>
      <c r="O302" s="36">
        <f t="shared" ref="O302:O339" si="77">IF(($E302     =0),0,($N302     /$E302     ))</f>
        <v>6.5757818765036086E-2</v>
      </c>
      <c r="P302" s="31">
        <v>1981</v>
      </c>
      <c r="Q302" s="31">
        <v>3580</v>
      </c>
      <c r="R302" s="31">
        <v>3580</v>
      </c>
      <c r="S302" s="31">
        <v>-4739</v>
      </c>
      <c r="T302" s="36">
        <f t="shared" ref="T302:T339" si="78">IF(($R302     =0),0,($S302     /$R302     ))</f>
        <v>-1.3237430167597766</v>
      </c>
      <c r="U302" s="36">
        <f t="shared" ref="U302:U339" si="79">IF(($P302     =0),0,(($J302     /$P302     )-1))</f>
        <v>-0.95759717314487636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3741</v>
      </c>
      <c r="E303" s="32">
        <f>E302</f>
        <v>3741</v>
      </c>
      <c r="F303" s="32">
        <f>F302</f>
        <v>9325</v>
      </c>
      <c r="G303" s="37">
        <f t="shared" si="72"/>
        <v>2.492649024325047</v>
      </c>
      <c r="H303" s="32">
        <f>H302</f>
        <v>-9163</v>
      </c>
      <c r="I303" s="37">
        <f t="shared" si="73"/>
        <v>-2.4493450948944133</v>
      </c>
      <c r="J303" s="32">
        <f>J302</f>
        <v>84</v>
      </c>
      <c r="K303" s="37">
        <f t="shared" si="74"/>
        <v>2.2453889334402566E-2</v>
      </c>
      <c r="L303" s="32">
        <f>L302</f>
        <v>0</v>
      </c>
      <c r="M303" s="37">
        <f t="shared" si="75"/>
        <v>0</v>
      </c>
      <c r="N303" s="32">
        <f t="shared" si="76"/>
        <v>246</v>
      </c>
      <c r="O303" s="37">
        <f t="shared" si="77"/>
        <v>6.5757818765036086E-2</v>
      </c>
      <c r="P303" s="32">
        <f>P302</f>
        <v>1981</v>
      </c>
      <c r="Q303" s="32">
        <f>Q302</f>
        <v>3580</v>
      </c>
      <c r="R303" s="32">
        <f>R302</f>
        <v>3580</v>
      </c>
      <c r="S303" s="32">
        <f>S302</f>
        <v>-4739</v>
      </c>
      <c r="T303" s="37">
        <f t="shared" si="78"/>
        <v>-1.3237430167597766</v>
      </c>
      <c r="U303" s="37">
        <f t="shared" si="79"/>
        <v>-0.95759717314487636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350000</v>
      </c>
      <c r="E307" s="31">
        <v>92000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7575</v>
      </c>
      <c r="K307" s="36">
        <f t="shared" si="74"/>
        <v>8.2336956521739127E-2</v>
      </c>
      <c r="L307" s="31">
        <v>0</v>
      </c>
      <c r="M307" s="36">
        <f t="shared" si="75"/>
        <v>0</v>
      </c>
      <c r="N307" s="31">
        <f t="shared" si="76"/>
        <v>7575</v>
      </c>
      <c r="O307" s="36">
        <f t="shared" si="77"/>
        <v>8.2336956521739127E-2</v>
      </c>
      <c r="P307" s="31">
        <v>71490</v>
      </c>
      <c r="Q307" s="31">
        <v>345000</v>
      </c>
      <c r="R307" s="31">
        <v>210000</v>
      </c>
      <c r="S307" s="31">
        <v>80173</v>
      </c>
      <c r="T307" s="36">
        <f t="shared" si="78"/>
        <v>0.38177619047619049</v>
      </c>
      <c r="U307" s="36">
        <f t="shared" si="79"/>
        <v>-0.89404112463281582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350000</v>
      </c>
      <c r="E310" s="32">
        <f>SUM(E304:E309)</f>
        <v>92000</v>
      </c>
      <c r="F310" s="32">
        <f>SUM(F304:F309)</f>
        <v>0</v>
      </c>
      <c r="G310" s="37">
        <f t="shared" si="72"/>
        <v>0</v>
      </c>
      <c r="H310" s="32">
        <f>SUM(H304:H309)</f>
        <v>0</v>
      </c>
      <c r="I310" s="37">
        <f t="shared" si="73"/>
        <v>0</v>
      </c>
      <c r="J310" s="32">
        <f>SUM(J304:J309)</f>
        <v>7575</v>
      </c>
      <c r="K310" s="37">
        <f t="shared" si="74"/>
        <v>8.2336956521739127E-2</v>
      </c>
      <c r="L310" s="32">
        <f>SUM(L304:L309)</f>
        <v>0</v>
      </c>
      <c r="M310" s="37">
        <f t="shared" si="75"/>
        <v>0</v>
      </c>
      <c r="N310" s="32">
        <f t="shared" si="76"/>
        <v>7575</v>
      </c>
      <c r="O310" s="37">
        <f t="shared" si="77"/>
        <v>8.2336956521739127E-2</v>
      </c>
      <c r="P310" s="32">
        <f>SUM(P304:P309)</f>
        <v>71490</v>
      </c>
      <c r="Q310" s="32">
        <f>SUM(Q304:Q309)</f>
        <v>345000</v>
      </c>
      <c r="R310" s="32">
        <f>SUM(R304:R309)</f>
        <v>210000</v>
      </c>
      <c r="S310" s="32">
        <f>SUM(S304:S309)</f>
        <v>80173</v>
      </c>
      <c r="T310" s="37">
        <f t="shared" si="78"/>
        <v>0.38177619047619049</v>
      </c>
      <c r="U310" s="37">
        <f t="shared" si="79"/>
        <v>-0.89404112463281582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0</v>
      </c>
      <c r="E317" s="32">
        <f>SUM(E311:E316)</f>
        <v>0</v>
      </c>
      <c r="F317" s="32">
        <f>SUM(F311:F316)</f>
        <v>0</v>
      </c>
      <c r="G317" s="37">
        <f t="shared" si="72"/>
        <v>0</v>
      </c>
      <c r="H317" s="32">
        <f>SUM(H311:H316)</f>
        <v>0</v>
      </c>
      <c r="I317" s="37">
        <f t="shared" si="73"/>
        <v>0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0</v>
      </c>
      <c r="O317" s="37">
        <f t="shared" si="77"/>
        <v>0</v>
      </c>
      <c r="P317" s="32">
        <f>SUM(P311:P316)</f>
        <v>0</v>
      </c>
      <c r="Q317" s="32">
        <f>SUM(Q311:Q316)</f>
        <v>0</v>
      </c>
      <c r="R317" s="32">
        <f>SUM(R311:R316)</f>
        <v>0</v>
      </c>
      <c r="S317" s="32">
        <f>SUM(S311:S316)</f>
        <v>0</v>
      </c>
      <c r="T317" s="37">
        <f t="shared" si="78"/>
        <v>0</v>
      </c>
      <c r="U317" s="37">
        <f t="shared" si="79"/>
        <v>0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78"/>
        <v>0</v>
      </c>
      <c r="U319" s="36">
        <f t="shared" si="79"/>
        <v>0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0</v>
      </c>
      <c r="E323" s="32">
        <f>SUM(E318:E322)</f>
        <v>0</v>
      </c>
      <c r="F323" s="32">
        <f>SUM(F318:F322)</f>
        <v>0</v>
      </c>
      <c r="G323" s="37">
        <f t="shared" si="72"/>
        <v>0</v>
      </c>
      <c r="H323" s="32">
        <f>SUM(H318:H322)</f>
        <v>0</v>
      </c>
      <c r="I323" s="37">
        <f t="shared" si="73"/>
        <v>0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0</v>
      </c>
      <c r="O323" s="37">
        <f t="shared" si="77"/>
        <v>0</v>
      </c>
      <c r="P323" s="32">
        <f>SUM(P318:P322)</f>
        <v>0</v>
      </c>
      <c r="Q323" s="32">
        <f>SUM(Q318:Q322)</f>
        <v>0</v>
      </c>
      <c r="R323" s="32">
        <f>SUM(R318:R322)</f>
        <v>0</v>
      </c>
      <c r="S323" s="32">
        <f>SUM(S318:S322)</f>
        <v>0</v>
      </c>
      <c r="T323" s="37">
        <f t="shared" si="78"/>
        <v>0</v>
      </c>
      <c r="U323" s="37">
        <f t="shared" si="79"/>
        <v>0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0</v>
      </c>
      <c r="E327" s="31">
        <v>0</v>
      </c>
      <c r="F327" s="31">
        <v>0</v>
      </c>
      <c r="G327" s="36">
        <f t="shared" si="72"/>
        <v>0</v>
      </c>
      <c r="H327" s="31">
        <v>0</v>
      </c>
      <c r="I327" s="36">
        <f t="shared" si="73"/>
        <v>0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0</v>
      </c>
      <c r="O327" s="36">
        <f t="shared" si="77"/>
        <v>0</v>
      </c>
      <c r="P327" s="31">
        <v>0</v>
      </c>
      <c r="Q327" s="31">
        <v>0</v>
      </c>
      <c r="R327" s="31">
        <v>0</v>
      </c>
      <c r="S327" s="31">
        <v>0</v>
      </c>
      <c r="T327" s="36">
        <f t="shared" si="78"/>
        <v>0</v>
      </c>
      <c r="U327" s="36">
        <f t="shared" si="79"/>
        <v>0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0</v>
      </c>
      <c r="E332" s="32">
        <f>SUM(E324:E331)</f>
        <v>0</v>
      </c>
      <c r="F332" s="32">
        <f>SUM(F324:F331)</f>
        <v>0</v>
      </c>
      <c r="G332" s="37">
        <f t="shared" si="72"/>
        <v>0</v>
      </c>
      <c r="H332" s="32">
        <f>SUM(H324:H331)</f>
        <v>0</v>
      </c>
      <c r="I332" s="37">
        <f t="shared" si="73"/>
        <v>0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0</v>
      </c>
      <c r="O332" s="37">
        <f t="shared" si="77"/>
        <v>0</v>
      </c>
      <c r="P332" s="32">
        <f>SUM(P324:P331)</f>
        <v>0</v>
      </c>
      <c r="Q332" s="32">
        <f>SUM(Q324:Q331)</f>
        <v>0</v>
      </c>
      <c r="R332" s="32">
        <f>SUM(R324:R331)</f>
        <v>0</v>
      </c>
      <c r="S332" s="32">
        <f>SUM(S324:S331)</f>
        <v>0</v>
      </c>
      <c r="T332" s="37">
        <f t="shared" si="78"/>
        <v>0</v>
      </c>
      <c r="U332" s="37">
        <f t="shared" si="79"/>
        <v>0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250000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250000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353741</v>
      </c>
      <c r="E338" s="32">
        <f>SUM(E302,E304:E309,E311:E316,E318:E322,E324:E331,E333:E336)</f>
        <v>95741</v>
      </c>
      <c r="F338" s="32">
        <f>SUM(F302,F304:F309,F311:F316,F318:F322,F324:F331,F333:F336)</f>
        <v>9325</v>
      </c>
      <c r="G338" s="37">
        <f t="shared" si="72"/>
        <v>2.6361094699229096E-2</v>
      </c>
      <c r="H338" s="32">
        <f>SUM(H302,H304:H309,H311:H316,H318:H322,H324:H331,H333:H336)</f>
        <v>-9163</v>
      </c>
      <c r="I338" s="37">
        <f t="shared" si="73"/>
        <v>-2.5903132517859112E-2</v>
      </c>
      <c r="J338" s="32">
        <f>SUM(J302,J304:J309,J311:J316,J318:J322,J324:J331,J333:J336)</f>
        <v>7659</v>
      </c>
      <c r="K338" s="37">
        <f t="shared" si="74"/>
        <v>7.9997075443122595E-2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7821</v>
      </c>
      <c r="O338" s="37">
        <f t="shared" si="77"/>
        <v>8.1689140493623427E-2</v>
      </c>
      <c r="P338" s="32">
        <f>SUM(P302,P304:P309,P311:P316,P318:P322,P324:P331,P333:P336)</f>
        <v>73471</v>
      </c>
      <c r="Q338" s="32">
        <f>SUM(Q302,Q304:Q309,Q311:Q316,Q318:Q322,Q324:Q331,Q333:Q336)</f>
        <v>348580</v>
      </c>
      <c r="R338" s="32">
        <f>SUM(R302,R304:R309,R311:R316,R318:R322,R324:R331,R333:R336)</f>
        <v>463580</v>
      </c>
      <c r="S338" s="32">
        <f>SUM(S302,S304:S309,S311:S316,S318:S322,S324:S331,S333:S336)</f>
        <v>75434</v>
      </c>
      <c r="T338" s="37">
        <f t="shared" si="78"/>
        <v>0.16272056602959575</v>
      </c>
      <c r="U338" s="37">
        <f t="shared" si="79"/>
        <v>-0.8957547876032721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99833336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99841484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51937735</v>
      </c>
      <c r="G339" s="39">
        <f t="shared" si="72"/>
        <v>0.52024441014372191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50759270</v>
      </c>
      <c r="I339" s="39">
        <f t="shared" si="73"/>
        <v>0.50844008658590756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20644334</v>
      </c>
      <c r="K339" s="39">
        <f t="shared" si="74"/>
        <v>0.20677110528525397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123341339</v>
      </c>
      <c r="O339" s="39">
        <f t="shared" si="77"/>
        <v>1.2353716517274522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22832495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113217944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114642971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86839250</v>
      </c>
      <c r="T339" s="39">
        <f t="shared" si="78"/>
        <v>0.75747557170338864</v>
      </c>
      <c r="U339" s="39">
        <f t="shared" si="79"/>
        <v>-9.5835387240860048E-2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9" manualBreakCount="9">
    <brk id="55" max="16383" man="1"/>
    <brk id="85" max="16383" man="1"/>
    <brk id="103" max="16383" man="1"/>
    <brk id="170" max="16383" man="1"/>
    <brk id="205" max="16383" man="1"/>
    <brk id="232" max="16383" man="1"/>
    <brk id="260" max="16383" man="1"/>
    <brk id="300" max="16383" man="1"/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view="pageBreakPreview" topLeftCell="A49" zoomScale="60" zoomScaleNormal="100" workbookViewId="0">
      <selection activeCell="A86" sqref="A86:XFD86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39624020</v>
      </c>
      <c r="E8" s="31">
        <v>31124020</v>
      </c>
      <c r="F8" s="31">
        <v>1932018</v>
      </c>
      <c r="G8" s="36">
        <f>IF(($D8       =0),0,($F8       /$D8       ))</f>
        <v>4.8758757945306909E-2</v>
      </c>
      <c r="H8" s="31">
        <v>2065273</v>
      </c>
      <c r="I8" s="36">
        <f>IF(($D8       =0),0,($H8       /$D8       ))</f>
        <v>5.2121743326396464E-2</v>
      </c>
      <c r="J8" s="31">
        <v>19869929</v>
      </c>
      <c r="K8" s="36">
        <f>IF(($E8       =0),0,($J8       /$E8       ))</f>
        <v>0.63841139415795256</v>
      </c>
      <c r="L8" s="31">
        <v>0</v>
      </c>
      <c r="M8" s="36">
        <f>IF(($E8       =0),0,($L8       /$E8       ))</f>
        <v>0</v>
      </c>
      <c r="N8" s="31">
        <f>$F8       +$H8       +$J8</f>
        <v>23867220</v>
      </c>
      <c r="O8" s="36">
        <f>IF(($E8       =0),0,($N8       /$E8       ))</f>
        <v>0.76684245801152939</v>
      </c>
      <c r="P8" s="31">
        <v>2266037</v>
      </c>
      <c r="Q8" s="31">
        <v>37889731</v>
      </c>
      <c r="R8" s="31">
        <v>37889731</v>
      </c>
      <c r="S8" s="31">
        <v>24496784</v>
      </c>
      <c r="T8" s="36">
        <f>IF(($R8       =0),0,($S8       /$R8       ))</f>
        <v>0.64652831660377852</v>
      </c>
      <c r="U8" s="36">
        <f>IF(($P8       =0),0,(($J8       /$P8       )-1))</f>
        <v>7.7685810072827586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47044350</v>
      </c>
      <c r="E9" s="31">
        <v>47908430</v>
      </c>
      <c r="F9" s="31">
        <v>4224516</v>
      </c>
      <c r="G9" s="36">
        <f>IF(($D9       =0),0,($F9       /$D9       ))</f>
        <v>8.9798583676892127E-2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       +$J9</f>
        <v>4224516</v>
      </c>
      <c r="O9" s="36">
        <f>IF(($E9       =0),0,($N9       /$E9       ))</f>
        <v>8.8178969755427175E-2</v>
      </c>
      <c r="P9" s="31">
        <v>25469460</v>
      </c>
      <c r="Q9" s="31">
        <v>41897870</v>
      </c>
      <c r="R9" s="31">
        <v>45519170</v>
      </c>
      <c r="S9" s="31">
        <v>41875712</v>
      </c>
      <c r="T9" s="36">
        <f>IF(($R9       =0),0,($S9       /$R9       ))</f>
        <v>0.9199577233064663</v>
      </c>
      <c r="U9" s="36">
        <f>IF(($P9       =0),0,(($J9       /$P9       )-1))</f>
        <v>-1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86668370</v>
      </c>
      <c r="E10" s="32">
        <f>SUM(E8:E9)</f>
        <v>79032450</v>
      </c>
      <c r="F10" s="32">
        <f>SUM(F8:F9)</f>
        <v>6156534</v>
      </c>
      <c r="G10" s="37">
        <f t="shared" ref="G10:G54" si="0">IF(($D10      =0),0,($F10      /$D10      ))</f>
        <v>7.1035534647761342E-2</v>
      </c>
      <c r="H10" s="32">
        <f>SUM(H8:H9)</f>
        <v>2065273</v>
      </c>
      <c r="I10" s="37">
        <f t="shared" ref="I10:I54" si="1">IF(($D10      =0),0,($H10      /$D10      ))</f>
        <v>2.3829604733537738E-2</v>
      </c>
      <c r="J10" s="32">
        <f>SUM(J8:J9)</f>
        <v>19869929</v>
      </c>
      <c r="K10" s="37">
        <f t="shared" ref="K10:K54" si="2">IF(($E10      =0),0,($J10      /$E10      ))</f>
        <v>0.25141481758442258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28091736</v>
      </c>
      <c r="O10" s="37">
        <f t="shared" ref="O10:O54" si="5">IF(($E10      =0),0,($N10      /$E10      ))</f>
        <v>0.35544559228519423</v>
      </c>
      <c r="P10" s="32">
        <f>SUM(P8:P9)</f>
        <v>27735497</v>
      </c>
      <c r="Q10" s="32">
        <f>SUM(Q8:Q9)</f>
        <v>79787601</v>
      </c>
      <c r="R10" s="32">
        <f>SUM(R8:R9)</f>
        <v>83408901</v>
      </c>
      <c r="S10" s="32">
        <f>SUM(S8:S9)</f>
        <v>66372496</v>
      </c>
      <c r="T10" s="37">
        <f t="shared" ref="T10:T54" si="6">IF(($R10      =0),0,($S10      /$R10      ))</f>
        <v>0.79574835784013032</v>
      </c>
      <c r="U10" s="37">
        <f t="shared" ref="U10:U54" si="7">IF(($P10      =0),0,(($J10      /$P10      )-1))</f>
        <v>-0.28359210581299477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3254479</v>
      </c>
      <c r="E11" s="31">
        <v>3254479</v>
      </c>
      <c r="F11" s="31">
        <v>55886</v>
      </c>
      <c r="G11" s="36">
        <f t="shared" si="0"/>
        <v>1.7172026613169113E-2</v>
      </c>
      <c r="H11" s="31">
        <v>25428</v>
      </c>
      <c r="I11" s="36">
        <f t="shared" si="1"/>
        <v>7.8132321640422327E-3</v>
      </c>
      <c r="J11" s="31">
        <v>34871</v>
      </c>
      <c r="K11" s="36">
        <f t="shared" si="2"/>
        <v>1.0714771857492398E-2</v>
      </c>
      <c r="L11" s="31">
        <v>0</v>
      </c>
      <c r="M11" s="36">
        <f t="shared" si="3"/>
        <v>0</v>
      </c>
      <c r="N11" s="31">
        <f t="shared" si="4"/>
        <v>116185</v>
      </c>
      <c r="O11" s="36">
        <f t="shared" si="5"/>
        <v>3.5700030634703742E-2</v>
      </c>
      <c r="P11" s="31">
        <v>48201</v>
      </c>
      <c r="Q11" s="31">
        <v>3247903</v>
      </c>
      <c r="R11" s="31">
        <v>3247903</v>
      </c>
      <c r="S11" s="31">
        <v>140479</v>
      </c>
      <c r="T11" s="36">
        <f t="shared" si="6"/>
        <v>4.3252215352490513E-2</v>
      </c>
      <c r="U11" s="36">
        <f t="shared" si="7"/>
        <v>-0.27655027903985396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2828865</v>
      </c>
      <c r="E12" s="31">
        <v>2737648</v>
      </c>
      <c r="F12" s="31">
        <v>2774903</v>
      </c>
      <c r="G12" s="36">
        <f t="shared" si="0"/>
        <v>0.98092450505768214</v>
      </c>
      <c r="H12" s="31">
        <v>53377</v>
      </c>
      <c r="I12" s="36">
        <f t="shared" si="1"/>
        <v>1.886869822349246E-2</v>
      </c>
      <c r="J12" s="31">
        <v>29643</v>
      </c>
      <c r="K12" s="36">
        <f t="shared" si="2"/>
        <v>1.0827907751471336E-2</v>
      </c>
      <c r="L12" s="31">
        <v>0</v>
      </c>
      <c r="M12" s="36">
        <f t="shared" si="3"/>
        <v>0</v>
      </c>
      <c r="N12" s="31">
        <f t="shared" si="4"/>
        <v>2857923</v>
      </c>
      <c r="O12" s="36">
        <f t="shared" si="5"/>
        <v>1.0439336978311309</v>
      </c>
      <c r="P12" s="31">
        <v>23915</v>
      </c>
      <c r="Q12" s="31">
        <v>2821628</v>
      </c>
      <c r="R12" s="31">
        <v>5821628</v>
      </c>
      <c r="S12" s="31">
        <v>2791339</v>
      </c>
      <c r="T12" s="36">
        <f t="shared" si="6"/>
        <v>0.47947739017333296</v>
      </c>
      <c r="U12" s="36">
        <f t="shared" si="7"/>
        <v>0.23951494877691815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7144710</v>
      </c>
      <c r="E13" s="31">
        <v>7173710</v>
      </c>
      <c r="F13" s="31">
        <v>4660837</v>
      </c>
      <c r="G13" s="36">
        <f t="shared" si="0"/>
        <v>0.65234796093893244</v>
      </c>
      <c r="H13" s="31">
        <v>101195</v>
      </c>
      <c r="I13" s="36">
        <f t="shared" si="1"/>
        <v>1.4163625955427162E-2</v>
      </c>
      <c r="J13" s="31">
        <v>5080637</v>
      </c>
      <c r="K13" s="36">
        <f t="shared" si="2"/>
        <v>0.70823005111720438</v>
      </c>
      <c r="L13" s="31">
        <v>0</v>
      </c>
      <c r="M13" s="36">
        <f t="shared" si="3"/>
        <v>0</v>
      </c>
      <c r="N13" s="31">
        <f t="shared" si="4"/>
        <v>9842669</v>
      </c>
      <c r="O13" s="36">
        <f t="shared" si="5"/>
        <v>1.372047239155193</v>
      </c>
      <c r="P13" s="31">
        <v>88113</v>
      </c>
      <c r="Q13" s="31">
        <v>4497000</v>
      </c>
      <c r="R13" s="31">
        <v>4497000</v>
      </c>
      <c r="S13" s="31">
        <v>4823863</v>
      </c>
      <c r="T13" s="36">
        <f t="shared" si="6"/>
        <v>1.072684678674672</v>
      </c>
      <c r="U13" s="36">
        <f t="shared" si="7"/>
        <v>56.660470078195047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3468609</v>
      </c>
      <c r="E14" s="31">
        <v>5210905</v>
      </c>
      <c r="F14" s="31">
        <v>818863</v>
      </c>
      <c r="G14" s="36">
        <f t="shared" si="0"/>
        <v>0.23607820887277869</v>
      </c>
      <c r="H14" s="31">
        <v>951088</v>
      </c>
      <c r="I14" s="36">
        <f t="shared" si="1"/>
        <v>0.27419867733722653</v>
      </c>
      <c r="J14" s="31">
        <v>538135</v>
      </c>
      <c r="K14" s="36">
        <f t="shared" si="2"/>
        <v>0.10327092894612357</v>
      </c>
      <c r="L14" s="31">
        <v>0</v>
      </c>
      <c r="M14" s="36">
        <f t="shared" si="3"/>
        <v>0</v>
      </c>
      <c r="N14" s="31">
        <f t="shared" si="4"/>
        <v>2308086</v>
      </c>
      <c r="O14" s="36">
        <f t="shared" si="5"/>
        <v>0.44293380900246693</v>
      </c>
      <c r="P14" s="31">
        <v>546367</v>
      </c>
      <c r="Q14" s="31">
        <v>3445408</v>
      </c>
      <c r="R14" s="31">
        <v>4541099</v>
      </c>
      <c r="S14" s="31">
        <v>1978425</v>
      </c>
      <c r="T14" s="36">
        <f t="shared" si="6"/>
        <v>0.43567096863556598</v>
      </c>
      <c r="U14" s="36">
        <f t="shared" si="7"/>
        <v>-1.5066795761823126E-2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2152116</v>
      </c>
      <c r="E15" s="31">
        <v>2152116</v>
      </c>
      <c r="F15" s="31">
        <v>53210</v>
      </c>
      <c r="G15" s="36">
        <f t="shared" si="0"/>
        <v>2.472450369775607E-2</v>
      </c>
      <c r="H15" s="31">
        <v>1837042</v>
      </c>
      <c r="I15" s="36">
        <f t="shared" si="1"/>
        <v>0.85359804025433572</v>
      </c>
      <c r="J15" s="31">
        <v>42400</v>
      </c>
      <c r="K15" s="36">
        <f t="shared" si="2"/>
        <v>1.9701540251547779E-2</v>
      </c>
      <c r="L15" s="31">
        <v>0</v>
      </c>
      <c r="M15" s="36">
        <f t="shared" si="3"/>
        <v>0</v>
      </c>
      <c r="N15" s="31">
        <f t="shared" si="4"/>
        <v>1932652</v>
      </c>
      <c r="O15" s="36">
        <f t="shared" si="5"/>
        <v>0.89802408420363955</v>
      </c>
      <c r="P15" s="31">
        <v>33203</v>
      </c>
      <c r="Q15" s="31">
        <v>1963596</v>
      </c>
      <c r="R15" s="31">
        <v>1989565</v>
      </c>
      <c r="S15" s="31">
        <v>1909240</v>
      </c>
      <c r="T15" s="36">
        <f t="shared" si="6"/>
        <v>0.95962685310608098</v>
      </c>
      <c r="U15" s="36">
        <f t="shared" si="7"/>
        <v>0.2769930427973375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3384979</v>
      </c>
      <c r="E16" s="31">
        <v>3463979</v>
      </c>
      <c r="F16" s="31">
        <v>108379</v>
      </c>
      <c r="G16" s="36">
        <f t="shared" si="0"/>
        <v>3.2017628469777806E-2</v>
      </c>
      <c r="H16" s="31">
        <v>3140145</v>
      </c>
      <c r="I16" s="36">
        <f t="shared" si="1"/>
        <v>0.92767045231299805</v>
      </c>
      <c r="J16" s="31">
        <v>107038</v>
      </c>
      <c r="K16" s="36">
        <f t="shared" si="2"/>
        <v>3.090030280206664E-2</v>
      </c>
      <c r="L16" s="31">
        <v>0</v>
      </c>
      <c r="M16" s="36">
        <f t="shared" si="3"/>
        <v>0</v>
      </c>
      <c r="N16" s="31">
        <f t="shared" si="4"/>
        <v>3355562</v>
      </c>
      <c r="O16" s="36">
        <f t="shared" si="5"/>
        <v>0.96870160009630546</v>
      </c>
      <c r="P16" s="31">
        <v>79138</v>
      </c>
      <c r="Q16" s="31">
        <v>2459548</v>
      </c>
      <c r="R16" s="31">
        <v>3364548</v>
      </c>
      <c r="S16" s="31">
        <v>3220328</v>
      </c>
      <c r="T16" s="36">
        <f t="shared" si="6"/>
        <v>0.95713540124854812</v>
      </c>
      <c r="U16" s="36">
        <f t="shared" si="7"/>
        <v>0.35254871237584973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1873019</v>
      </c>
      <c r="E17" s="31">
        <v>1813019</v>
      </c>
      <c r="F17" s="31">
        <v>199045</v>
      </c>
      <c r="G17" s="36">
        <f t="shared" si="0"/>
        <v>0.10626961071937871</v>
      </c>
      <c r="H17" s="31">
        <v>228768</v>
      </c>
      <c r="I17" s="36">
        <f t="shared" si="1"/>
        <v>0.12213864354819678</v>
      </c>
      <c r="J17" s="31">
        <v>229895</v>
      </c>
      <c r="K17" s="36">
        <f t="shared" si="2"/>
        <v>0.12680231150363014</v>
      </c>
      <c r="L17" s="31">
        <v>0</v>
      </c>
      <c r="M17" s="36">
        <f t="shared" si="3"/>
        <v>0</v>
      </c>
      <c r="N17" s="31">
        <f t="shared" si="4"/>
        <v>657708</v>
      </c>
      <c r="O17" s="36">
        <f t="shared" si="5"/>
        <v>0.36276950213980108</v>
      </c>
      <c r="P17" s="31">
        <v>243284</v>
      </c>
      <c r="Q17" s="31">
        <v>1885308</v>
      </c>
      <c r="R17" s="31">
        <v>1863577</v>
      </c>
      <c r="S17" s="31">
        <v>787360</v>
      </c>
      <c r="T17" s="36">
        <f t="shared" si="6"/>
        <v>0.42249931180734684</v>
      </c>
      <c r="U17" s="36">
        <f t="shared" si="7"/>
        <v>-5.5034445339603111E-2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24106777</v>
      </c>
      <c r="E19" s="32">
        <f>SUM(E11:E18)</f>
        <v>25805856</v>
      </c>
      <c r="F19" s="32">
        <f>SUM(F11:F18)</f>
        <v>8671123</v>
      </c>
      <c r="G19" s="37">
        <f t="shared" si="0"/>
        <v>0.35969648700861173</v>
      </c>
      <c r="H19" s="32">
        <f>SUM(H11:H18)</f>
        <v>6337043</v>
      </c>
      <c r="I19" s="37">
        <f t="shared" si="1"/>
        <v>0.26287392130437015</v>
      </c>
      <c r="J19" s="32">
        <f>SUM(J11:J18)</f>
        <v>6062619</v>
      </c>
      <c r="K19" s="37">
        <f t="shared" si="2"/>
        <v>0.23493190847844769</v>
      </c>
      <c r="L19" s="32">
        <f>SUM(L11:L18)</f>
        <v>0</v>
      </c>
      <c r="M19" s="37">
        <f t="shared" si="3"/>
        <v>0</v>
      </c>
      <c r="N19" s="32">
        <f t="shared" si="4"/>
        <v>21070785</v>
      </c>
      <c r="O19" s="37">
        <f t="shared" si="5"/>
        <v>0.81651176384150947</v>
      </c>
      <c r="P19" s="32">
        <f>SUM(P11:P18)</f>
        <v>1062221</v>
      </c>
      <c r="Q19" s="32">
        <f>SUM(Q11:Q18)</f>
        <v>20320391</v>
      </c>
      <c r="R19" s="32">
        <f>SUM(R11:R18)</f>
        <v>25325320</v>
      </c>
      <c r="S19" s="32">
        <f>SUM(S11:S18)</f>
        <v>15651034</v>
      </c>
      <c r="T19" s="37">
        <f t="shared" si="6"/>
        <v>0.61799945667024148</v>
      </c>
      <c r="U19" s="37">
        <f t="shared" si="7"/>
        <v>4.7074930734752938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2732000</v>
      </c>
      <c r="E20" s="31">
        <v>4322000</v>
      </c>
      <c r="F20" s="31">
        <v>1578795</v>
      </c>
      <c r="G20" s="36">
        <f t="shared" si="0"/>
        <v>0.57788982430453883</v>
      </c>
      <c r="H20" s="31">
        <v>1142424</v>
      </c>
      <c r="I20" s="36">
        <f t="shared" si="1"/>
        <v>0.41816398243045388</v>
      </c>
      <c r="J20" s="31">
        <v>48332</v>
      </c>
      <c r="K20" s="36">
        <f t="shared" si="2"/>
        <v>1.1182785747339195E-2</v>
      </c>
      <c r="L20" s="31">
        <v>0</v>
      </c>
      <c r="M20" s="36">
        <f t="shared" si="3"/>
        <v>0</v>
      </c>
      <c r="N20" s="31">
        <f t="shared" si="4"/>
        <v>2769551</v>
      </c>
      <c r="O20" s="36">
        <f t="shared" si="5"/>
        <v>0.64080310041647381</v>
      </c>
      <c r="P20" s="31">
        <v>239967</v>
      </c>
      <c r="Q20" s="31">
        <v>3073783</v>
      </c>
      <c r="R20" s="31">
        <v>3814263</v>
      </c>
      <c r="S20" s="31">
        <v>654418</v>
      </c>
      <c r="T20" s="36">
        <f t="shared" si="6"/>
        <v>0.17157128388891904</v>
      </c>
      <c r="U20" s="36">
        <f t="shared" si="7"/>
        <v>-0.79858897265040607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29614000</v>
      </c>
      <c r="E21" s="31">
        <v>33858762</v>
      </c>
      <c r="F21" s="31">
        <v>6822611</v>
      </c>
      <c r="G21" s="36">
        <f t="shared" si="0"/>
        <v>0.2303846491524279</v>
      </c>
      <c r="H21" s="31">
        <v>6716973</v>
      </c>
      <c r="I21" s="36">
        <f t="shared" si="1"/>
        <v>0.22681748497332344</v>
      </c>
      <c r="J21" s="31">
        <v>6724852</v>
      </c>
      <c r="K21" s="36">
        <f t="shared" si="2"/>
        <v>0.1986148223611956</v>
      </c>
      <c r="L21" s="31">
        <v>0</v>
      </c>
      <c r="M21" s="36">
        <f t="shared" si="3"/>
        <v>0</v>
      </c>
      <c r="N21" s="31">
        <f t="shared" si="4"/>
        <v>20264436</v>
      </c>
      <c r="O21" s="36">
        <f t="shared" si="5"/>
        <v>0.59849902367960173</v>
      </c>
      <c r="P21" s="31">
        <v>6924281</v>
      </c>
      <c r="Q21" s="31">
        <v>11506748</v>
      </c>
      <c r="R21" s="31">
        <v>21860760</v>
      </c>
      <c r="S21" s="31">
        <v>19442003</v>
      </c>
      <c r="T21" s="36">
        <f t="shared" si="6"/>
        <v>0.88935622549261784</v>
      </c>
      <c r="U21" s="36">
        <f t="shared" si="7"/>
        <v>-2.8801401907288304E-2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976733</v>
      </c>
      <c r="E22" s="31">
        <v>1976733</v>
      </c>
      <c r="F22" s="31">
        <v>355416</v>
      </c>
      <c r="G22" s="36">
        <f t="shared" si="0"/>
        <v>0.36388245303475975</v>
      </c>
      <c r="H22" s="31">
        <v>996494</v>
      </c>
      <c r="I22" s="36">
        <f t="shared" si="1"/>
        <v>1.0202317317014988</v>
      </c>
      <c r="J22" s="31">
        <v>166134</v>
      </c>
      <c r="K22" s="36">
        <f t="shared" si="2"/>
        <v>8.4044734417850056E-2</v>
      </c>
      <c r="L22" s="31">
        <v>0</v>
      </c>
      <c r="M22" s="36">
        <f t="shared" si="3"/>
        <v>0</v>
      </c>
      <c r="N22" s="31">
        <f t="shared" si="4"/>
        <v>1518044</v>
      </c>
      <c r="O22" s="36">
        <f t="shared" si="5"/>
        <v>0.76795601631581001</v>
      </c>
      <c r="P22" s="31">
        <v>926511</v>
      </c>
      <c r="Q22" s="31">
        <v>974136</v>
      </c>
      <c r="R22" s="31">
        <v>974136</v>
      </c>
      <c r="S22" s="31">
        <v>1114551</v>
      </c>
      <c r="T22" s="36">
        <f t="shared" si="6"/>
        <v>1.1441431175934367</v>
      </c>
      <c r="U22" s="36">
        <f t="shared" si="7"/>
        <v>-0.82068858329798566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2073358</v>
      </c>
      <c r="E23" s="31">
        <v>2114619</v>
      </c>
      <c r="F23" s="31">
        <v>1885594</v>
      </c>
      <c r="G23" s="36">
        <f t="shared" si="0"/>
        <v>0.90943966261494635</v>
      </c>
      <c r="H23" s="31">
        <v>54225</v>
      </c>
      <c r="I23" s="36">
        <f t="shared" si="1"/>
        <v>2.6153225829789163E-2</v>
      </c>
      <c r="J23" s="31">
        <v>65489</v>
      </c>
      <c r="K23" s="36">
        <f t="shared" si="2"/>
        <v>3.0969645122833001E-2</v>
      </c>
      <c r="L23" s="31">
        <v>0</v>
      </c>
      <c r="M23" s="36">
        <f t="shared" si="3"/>
        <v>0</v>
      </c>
      <c r="N23" s="31">
        <f t="shared" si="4"/>
        <v>2005308</v>
      </c>
      <c r="O23" s="36">
        <f t="shared" si="5"/>
        <v>0.94830699998439438</v>
      </c>
      <c r="P23" s="31">
        <v>53110</v>
      </c>
      <c r="Q23" s="31">
        <v>2032023</v>
      </c>
      <c r="R23" s="31">
        <v>2031805</v>
      </c>
      <c r="S23" s="31">
        <v>1935906</v>
      </c>
      <c r="T23" s="36">
        <f t="shared" si="6"/>
        <v>0.95280108081238113</v>
      </c>
      <c r="U23" s="36">
        <f t="shared" si="7"/>
        <v>0.23308228205611004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1069313</v>
      </c>
      <c r="E24" s="31">
        <v>1069313</v>
      </c>
      <c r="F24" s="31">
        <v>4033</v>
      </c>
      <c r="G24" s="36">
        <f t="shared" si="0"/>
        <v>3.7715804446406243E-3</v>
      </c>
      <c r="H24" s="31">
        <v>791029</v>
      </c>
      <c r="I24" s="36">
        <f t="shared" si="1"/>
        <v>0.73975440306065665</v>
      </c>
      <c r="J24" s="31">
        <v>4904</v>
      </c>
      <c r="K24" s="36">
        <f t="shared" si="2"/>
        <v>4.5861221176587211E-3</v>
      </c>
      <c r="L24" s="31">
        <v>0</v>
      </c>
      <c r="M24" s="36">
        <f t="shared" si="3"/>
        <v>0</v>
      </c>
      <c r="N24" s="31">
        <f t="shared" si="4"/>
        <v>799966</v>
      </c>
      <c r="O24" s="36">
        <f t="shared" si="5"/>
        <v>0.74811210562295605</v>
      </c>
      <c r="P24" s="31">
        <v>419</v>
      </c>
      <c r="Q24" s="31">
        <v>1057674</v>
      </c>
      <c r="R24" s="31">
        <v>1057674</v>
      </c>
      <c r="S24" s="31">
        <v>10511</v>
      </c>
      <c r="T24" s="36">
        <f t="shared" si="6"/>
        <v>9.9378447423308126E-3</v>
      </c>
      <c r="U24" s="36">
        <f t="shared" si="7"/>
        <v>10.704057279236277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6116812</v>
      </c>
      <c r="E25" s="31">
        <v>6116812</v>
      </c>
      <c r="F25" s="31">
        <v>93774000</v>
      </c>
      <c r="G25" s="36">
        <f t="shared" si="0"/>
        <v>15.330534925709667</v>
      </c>
      <c r="H25" s="31">
        <v>2335000</v>
      </c>
      <c r="I25" s="36">
        <f t="shared" si="1"/>
        <v>0.38173479910777053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96109000</v>
      </c>
      <c r="O25" s="36">
        <f t="shared" si="5"/>
        <v>15.712269724817437</v>
      </c>
      <c r="P25" s="31">
        <v>56665000</v>
      </c>
      <c r="Q25" s="31">
        <v>6116812</v>
      </c>
      <c r="R25" s="31">
        <v>6116812</v>
      </c>
      <c r="S25" s="31">
        <v>153400000</v>
      </c>
      <c r="T25" s="36">
        <f t="shared" si="6"/>
        <v>25.07842320476745</v>
      </c>
      <c r="U25" s="36">
        <f t="shared" si="7"/>
        <v>-1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42582216</v>
      </c>
      <c r="E27" s="32">
        <f>SUM(E20:E26)</f>
        <v>49458239</v>
      </c>
      <c r="F27" s="32">
        <f>SUM(F20:F26)</f>
        <v>104420449</v>
      </c>
      <c r="G27" s="37">
        <f t="shared" si="0"/>
        <v>2.4522079593039496</v>
      </c>
      <c r="H27" s="32">
        <f>SUM(H20:H26)</f>
        <v>12036145</v>
      </c>
      <c r="I27" s="37">
        <f t="shared" si="1"/>
        <v>0.282656614207208</v>
      </c>
      <c r="J27" s="32">
        <f>SUM(J20:J26)</f>
        <v>7009711</v>
      </c>
      <c r="K27" s="37">
        <f t="shared" si="2"/>
        <v>0.1417298945884426</v>
      </c>
      <c r="L27" s="32">
        <f>SUM(L20:L26)</f>
        <v>0</v>
      </c>
      <c r="M27" s="37">
        <f t="shared" si="3"/>
        <v>0</v>
      </c>
      <c r="N27" s="32">
        <f t="shared" si="4"/>
        <v>123466305</v>
      </c>
      <c r="O27" s="37">
        <f t="shared" si="5"/>
        <v>2.496374870928987</v>
      </c>
      <c r="P27" s="32">
        <f>SUM(P20:P26)</f>
        <v>64809288</v>
      </c>
      <c r="Q27" s="32">
        <f>SUM(Q20:Q26)</f>
        <v>24761176</v>
      </c>
      <c r="R27" s="32">
        <f>SUM(R20:R26)</f>
        <v>35855450</v>
      </c>
      <c r="S27" s="32">
        <f>SUM(S20:S26)</f>
        <v>176557389</v>
      </c>
      <c r="T27" s="37">
        <f t="shared" si="6"/>
        <v>4.9241437215262955</v>
      </c>
      <c r="U27" s="37">
        <f t="shared" si="7"/>
        <v>-0.89184095032798383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6406574</v>
      </c>
      <c r="E28" s="31">
        <v>6406574</v>
      </c>
      <c r="F28" s="31">
        <v>1543009</v>
      </c>
      <c r="G28" s="36">
        <f t="shared" si="0"/>
        <v>0.24084776044107192</v>
      </c>
      <c r="H28" s="31">
        <v>1383894</v>
      </c>
      <c r="I28" s="36">
        <f t="shared" si="1"/>
        <v>0.21601155313276643</v>
      </c>
      <c r="J28" s="31">
        <v>1350460</v>
      </c>
      <c r="K28" s="36">
        <f t="shared" si="2"/>
        <v>0.21079285121813937</v>
      </c>
      <c r="L28" s="31">
        <v>0</v>
      </c>
      <c r="M28" s="36">
        <f t="shared" si="3"/>
        <v>0</v>
      </c>
      <c r="N28" s="31">
        <f t="shared" si="4"/>
        <v>4277363</v>
      </c>
      <c r="O28" s="36">
        <f t="shared" si="5"/>
        <v>0.66765216479197775</v>
      </c>
      <c r="P28" s="31">
        <v>1443093</v>
      </c>
      <c r="Q28" s="31">
        <v>4446590</v>
      </c>
      <c r="R28" s="31">
        <v>6149795</v>
      </c>
      <c r="S28" s="31">
        <v>4251657</v>
      </c>
      <c r="T28" s="36">
        <f t="shared" si="6"/>
        <v>0.69134938644296273</v>
      </c>
      <c r="U28" s="36">
        <f t="shared" si="7"/>
        <v>-6.4190596170863534E-2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908000</v>
      </c>
      <c r="E29" s="31">
        <v>993000</v>
      </c>
      <c r="F29" s="31">
        <v>59500</v>
      </c>
      <c r="G29" s="36">
        <f t="shared" si="0"/>
        <v>6.5528634361233476E-2</v>
      </c>
      <c r="H29" s="31">
        <v>1336852</v>
      </c>
      <c r="I29" s="36">
        <f t="shared" si="1"/>
        <v>1.4723039647577092</v>
      </c>
      <c r="J29" s="31">
        <v>148892</v>
      </c>
      <c r="K29" s="36">
        <f t="shared" si="2"/>
        <v>0.14994159113796576</v>
      </c>
      <c r="L29" s="31">
        <v>0</v>
      </c>
      <c r="M29" s="36">
        <f t="shared" si="3"/>
        <v>0</v>
      </c>
      <c r="N29" s="31">
        <f t="shared" si="4"/>
        <v>1545244</v>
      </c>
      <c r="O29" s="36">
        <f t="shared" si="5"/>
        <v>1.5561369587109768</v>
      </c>
      <c r="P29" s="31">
        <v>52917</v>
      </c>
      <c r="Q29" s="31">
        <v>753000</v>
      </c>
      <c r="R29" s="31">
        <v>1043000</v>
      </c>
      <c r="S29" s="31">
        <v>192857</v>
      </c>
      <c r="T29" s="36">
        <f t="shared" si="6"/>
        <v>0.18490604026845636</v>
      </c>
      <c r="U29" s="36">
        <f t="shared" si="7"/>
        <v>1.8136893625866923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1969006</v>
      </c>
      <c r="E30" s="31">
        <v>3398100</v>
      </c>
      <c r="F30" s="31">
        <v>440473</v>
      </c>
      <c r="G30" s="36">
        <f t="shared" si="0"/>
        <v>0.2237032289388656</v>
      </c>
      <c r="H30" s="31">
        <v>378729</v>
      </c>
      <c r="I30" s="36">
        <f t="shared" si="1"/>
        <v>0.19234527472237262</v>
      </c>
      <c r="J30" s="31">
        <v>673807</v>
      </c>
      <c r="K30" s="36">
        <f t="shared" si="2"/>
        <v>0.19828933815955976</v>
      </c>
      <c r="L30" s="31">
        <v>0</v>
      </c>
      <c r="M30" s="36">
        <f t="shared" si="3"/>
        <v>0</v>
      </c>
      <c r="N30" s="31">
        <f t="shared" si="4"/>
        <v>1493009</v>
      </c>
      <c r="O30" s="36">
        <f t="shared" si="5"/>
        <v>0.43936582207704306</v>
      </c>
      <c r="P30" s="31">
        <v>335072</v>
      </c>
      <c r="Q30" s="31">
        <v>1569000</v>
      </c>
      <c r="R30" s="31">
        <v>1559001</v>
      </c>
      <c r="S30" s="31">
        <v>939220</v>
      </c>
      <c r="T30" s="36">
        <f t="shared" si="6"/>
        <v>0.60244990221301975</v>
      </c>
      <c r="U30" s="36">
        <f t="shared" si="7"/>
        <v>1.0109319787985864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1434520</v>
      </c>
      <c r="E31" s="31">
        <v>1505520</v>
      </c>
      <c r="F31" s="31">
        <v>245384</v>
      </c>
      <c r="G31" s="36">
        <f t="shared" si="0"/>
        <v>0.17105652064802163</v>
      </c>
      <c r="H31" s="31">
        <v>337896</v>
      </c>
      <c r="I31" s="36">
        <f t="shared" si="1"/>
        <v>0.23554638485347015</v>
      </c>
      <c r="J31" s="31">
        <v>323166</v>
      </c>
      <c r="K31" s="36">
        <f t="shared" si="2"/>
        <v>0.21465407301131834</v>
      </c>
      <c r="L31" s="31">
        <v>0</v>
      </c>
      <c r="M31" s="36">
        <f t="shared" si="3"/>
        <v>0</v>
      </c>
      <c r="N31" s="31">
        <f t="shared" si="4"/>
        <v>906446</v>
      </c>
      <c r="O31" s="36">
        <f t="shared" si="5"/>
        <v>0.60208167277751212</v>
      </c>
      <c r="P31" s="31">
        <v>212765</v>
      </c>
      <c r="Q31" s="31">
        <v>1265176</v>
      </c>
      <c r="R31" s="31">
        <v>1426323</v>
      </c>
      <c r="S31" s="31">
        <v>643903</v>
      </c>
      <c r="T31" s="36">
        <f t="shared" si="6"/>
        <v>0.45144262554835057</v>
      </c>
      <c r="U31" s="36">
        <f t="shared" si="7"/>
        <v>0.51888703499165745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934333</v>
      </c>
      <c r="E32" s="31">
        <v>863725</v>
      </c>
      <c r="F32" s="31">
        <v>22137</v>
      </c>
      <c r="G32" s="36">
        <f t="shared" si="0"/>
        <v>2.3692837564337339E-2</v>
      </c>
      <c r="H32" s="31">
        <v>788406</v>
      </c>
      <c r="I32" s="36">
        <f t="shared" si="1"/>
        <v>0.84381692608523939</v>
      </c>
      <c r="J32" s="31">
        <v>18086</v>
      </c>
      <c r="K32" s="36">
        <f t="shared" si="2"/>
        <v>2.0939535152971141E-2</v>
      </c>
      <c r="L32" s="31">
        <v>0</v>
      </c>
      <c r="M32" s="36">
        <f t="shared" si="3"/>
        <v>0</v>
      </c>
      <c r="N32" s="31">
        <f t="shared" si="4"/>
        <v>828629</v>
      </c>
      <c r="O32" s="36">
        <f t="shared" si="5"/>
        <v>0.9593666965758777</v>
      </c>
      <c r="P32" s="31">
        <v>19099</v>
      </c>
      <c r="Q32" s="31">
        <v>789454</v>
      </c>
      <c r="R32" s="31">
        <v>927250</v>
      </c>
      <c r="S32" s="31">
        <v>803237</v>
      </c>
      <c r="T32" s="36">
        <f t="shared" si="6"/>
        <v>0.86625721218657326</v>
      </c>
      <c r="U32" s="36">
        <f t="shared" si="7"/>
        <v>-5.3039426147965862E-2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8311157</v>
      </c>
      <c r="E33" s="31">
        <v>8311157</v>
      </c>
      <c r="F33" s="31">
        <v>426100</v>
      </c>
      <c r="G33" s="36">
        <f t="shared" si="0"/>
        <v>5.126843350450485E-2</v>
      </c>
      <c r="H33" s="31">
        <v>459087</v>
      </c>
      <c r="I33" s="36">
        <f t="shared" si="1"/>
        <v>5.5237435654265706E-2</v>
      </c>
      <c r="J33" s="31">
        <v>6634808</v>
      </c>
      <c r="K33" s="36">
        <f t="shared" si="2"/>
        <v>0.79830136766758231</v>
      </c>
      <c r="L33" s="31">
        <v>0</v>
      </c>
      <c r="M33" s="36">
        <f t="shared" si="3"/>
        <v>0</v>
      </c>
      <c r="N33" s="31">
        <f t="shared" si="4"/>
        <v>7519995</v>
      </c>
      <c r="O33" s="36">
        <f t="shared" si="5"/>
        <v>0.90480723682635278</v>
      </c>
      <c r="P33" s="31">
        <v>17167918</v>
      </c>
      <c r="Q33" s="31">
        <v>40522201</v>
      </c>
      <c r="R33" s="31">
        <v>8494201</v>
      </c>
      <c r="S33" s="31">
        <v>32755349</v>
      </c>
      <c r="T33" s="36">
        <f t="shared" si="6"/>
        <v>3.8562013072212444</v>
      </c>
      <c r="U33" s="36">
        <f t="shared" si="7"/>
        <v>-0.61353450080551408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19963590</v>
      </c>
      <c r="E35" s="32">
        <f>SUM(E28:E34)</f>
        <v>21478076</v>
      </c>
      <c r="F35" s="32">
        <f>SUM(F28:F34)</f>
        <v>2736603</v>
      </c>
      <c r="G35" s="37">
        <f t="shared" si="0"/>
        <v>0.13707970360040453</v>
      </c>
      <c r="H35" s="32">
        <f>SUM(H28:H34)</f>
        <v>4684864</v>
      </c>
      <c r="I35" s="37">
        <f t="shared" si="1"/>
        <v>0.23467041749504974</v>
      </c>
      <c r="J35" s="32">
        <f>SUM(J28:J34)</f>
        <v>9149219</v>
      </c>
      <c r="K35" s="37">
        <f t="shared" si="2"/>
        <v>0.42597944992838277</v>
      </c>
      <c r="L35" s="32">
        <f>SUM(L28:L34)</f>
        <v>0</v>
      </c>
      <c r="M35" s="37">
        <f t="shared" si="3"/>
        <v>0</v>
      </c>
      <c r="N35" s="32">
        <f t="shared" si="4"/>
        <v>16570686</v>
      </c>
      <c r="O35" s="37">
        <f t="shared" si="5"/>
        <v>0.77151631272745291</v>
      </c>
      <c r="P35" s="32">
        <f>SUM(P28:P34)</f>
        <v>19230864</v>
      </c>
      <c r="Q35" s="32">
        <f>SUM(Q28:Q34)</f>
        <v>49345421</v>
      </c>
      <c r="R35" s="32">
        <f>SUM(R28:R34)</f>
        <v>19599570</v>
      </c>
      <c r="S35" s="32">
        <f>SUM(S28:S34)</f>
        <v>39586223</v>
      </c>
      <c r="T35" s="37">
        <f t="shared" si="6"/>
        <v>2.0197495659343545</v>
      </c>
      <c r="U35" s="37">
        <f t="shared" si="7"/>
        <v>-0.52424295653071029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4912192</v>
      </c>
      <c r="E36" s="31">
        <v>4912192</v>
      </c>
      <c r="F36" s="31">
        <v>1986297</v>
      </c>
      <c r="G36" s="36">
        <f t="shared" si="0"/>
        <v>0.40436061945461416</v>
      </c>
      <c r="H36" s="31">
        <v>1898150</v>
      </c>
      <c r="I36" s="36">
        <f t="shared" si="1"/>
        <v>0.38641608471330113</v>
      </c>
      <c r="J36" s="31">
        <v>-324019</v>
      </c>
      <c r="K36" s="36">
        <f t="shared" si="2"/>
        <v>-6.5962201803186848E-2</v>
      </c>
      <c r="L36" s="31">
        <v>0</v>
      </c>
      <c r="M36" s="36">
        <f t="shared" si="3"/>
        <v>0</v>
      </c>
      <c r="N36" s="31">
        <f t="shared" si="4"/>
        <v>3560428</v>
      </c>
      <c r="O36" s="36">
        <f t="shared" si="5"/>
        <v>0.72481450236472844</v>
      </c>
      <c r="P36" s="31">
        <v>1213766</v>
      </c>
      <c r="Q36" s="31">
        <v>6442301</v>
      </c>
      <c r="R36" s="31">
        <v>6446301</v>
      </c>
      <c r="S36" s="31">
        <v>5808224</v>
      </c>
      <c r="T36" s="36">
        <f t="shared" si="6"/>
        <v>0.90101656748575654</v>
      </c>
      <c r="U36" s="36">
        <f t="shared" si="7"/>
        <v>-1.2669534325397152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2355423</v>
      </c>
      <c r="E37" s="31">
        <v>2355412</v>
      </c>
      <c r="F37" s="31">
        <v>490771</v>
      </c>
      <c r="G37" s="36">
        <f t="shared" si="0"/>
        <v>0.20835790429150094</v>
      </c>
      <c r="H37" s="31">
        <v>16968</v>
      </c>
      <c r="I37" s="36">
        <f t="shared" si="1"/>
        <v>7.2038016101566467E-3</v>
      </c>
      <c r="J37" s="31">
        <v>481316</v>
      </c>
      <c r="K37" s="36">
        <f t="shared" si="2"/>
        <v>0.2043447176120356</v>
      </c>
      <c r="L37" s="31">
        <v>0</v>
      </c>
      <c r="M37" s="36">
        <f t="shared" si="3"/>
        <v>0</v>
      </c>
      <c r="N37" s="31">
        <f t="shared" si="4"/>
        <v>989055</v>
      </c>
      <c r="O37" s="36">
        <f t="shared" si="5"/>
        <v>0.41990743020753907</v>
      </c>
      <c r="P37" s="31">
        <v>537115</v>
      </c>
      <c r="Q37" s="31">
        <v>1689664</v>
      </c>
      <c r="R37" s="31">
        <v>2393416</v>
      </c>
      <c r="S37" s="31">
        <v>1420536</v>
      </c>
      <c r="T37" s="36">
        <f t="shared" si="6"/>
        <v>0.59351821831223661</v>
      </c>
      <c r="U37" s="36">
        <f t="shared" si="7"/>
        <v>-0.10388650475224115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3450162</v>
      </c>
      <c r="E38" s="31">
        <v>3179162</v>
      </c>
      <c r="F38" s="31">
        <v>202812</v>
      </c>
      <c r="G38" s="36">
        <f t="shared" si="0"/>
        <v>5.8783326695963839E-2</v>
      </c>
      <c r="H38" s="31">
        <v>203470</v>
      </c>
      <c r="I38" s="36">
        <f t="shared" si="1"/>
        <v>5.8974042378299917E-2</v>
      </c>
      <c r="J38" s="31">
        <v>2819056</v>
      </c>
      <c r="K38" s="36">
        <f t="shared" si="2"/>
        <v>0.88672927016616332</v>
      </c>
      <c r="L38" s="31">
        <v>0</v>
      </c>
      <c r="M38" s="36">
        <f t="shared" si="3"/>
        <v>0</v>
      </c>
      <c r="N38" s="31">
        <f t="shared" si="4"/>
        <v>3225338</v>
      </c>
      <c r="O38" s="36">
        <f t="shared" si="5"/>
        <v>1.0145245822641313</v>
      </c>
      <c r="P38" s="31">
        <v>153187</v>
      </c>
      <c r="Q38" s="31">
        <v>3689219</v>
      </c>
      <c r="R38" s="31">
        <v>3553199</v>
      </c>
      <c r="S38" s="31">
        <v>495402</v>
      </c>
      <c r="T38" s="36">
        <f t="shared" si="6"/>
        <v>0.13942422025898352</v>
      </c>
      <c r="U38" s="36">
        <f t="shared" si="7"/>
        <v>17.402710412763486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10717777</v>
      </c>
      <c r="E40" s="32">
        <f>SUM(E36:E39)</f>
        <v>10446766</v>
      </c>
      <c r="F40" s="32">
        <f>SUM(F36:F39)</f>
        <v>2679880</v>
      </c>
      <c r="G40" s="37">
        <f t="shared" si="0"/>
        <v>0.25004065675186188</v>
      </c>
      <c r="H40" s="32">
        <f>SUM(H36:H39)</f>
        <v>2118588</v>
      </c>
      <c r="I40" s="37">
        <f t="shared" si="1"/>
        <v>0.19767046841896413</v>
      </c>
      <c r="J40" s="32">
        <f>SUM(J36:J39)</f>
        <v>2976353</v>
      </c>
      <c r="K40" s="37">
        <f t="shared" si="2"/>
        <v>0.28490664000706056</v>
      </c>
      <c r="L40" s="32">
        <f>SUM(L36:L39)</f>
        <v>0</v>
      </c>
      <c r="M40" s="37">
        <f t="shared" si="3"/>
        <v>0</v>
      </c>
      <c r="N40" s="32">
        <f t="shared" si="4"/>
        <v>7774821</v>
      </c>
      <c r="O40" s="37">
        <f t="shared" si="5"/>
        <v>0.74423232989041777</v>
      </c>
      <c r="P40" s="32">
        <f>SUM(P36:P39)</f>
        <v>1904068</v>
      </c>
      <c r="Q40" s="32">
        <f>SUM(Q36:Q39)</f>
        <v>11821184</v>
      </c>
      <c r="R40" s="32">
        <f>SUM(R36:R39)</f>
        <v>12392916</v>
      </c>
      <c r="S40" s="32">
        <f>SUM(S36:S39)</f>
        <v>7724162</v>
      </c>
      <c r="T40" s="37">
        <f t="shared" si="6"/>
        <v>0.62327235979006068</v>
      </c>
      <c r="U40" s="37">
        <f t="shared" si="7"/>
        <v>0.56315478228718718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7219</v>
      </c>
      <c r="G42" s="36">
        <f t="shared" si="0"/>
        <v>0</v>
      </c>
      <c r="H42" s="31">
        <v>3610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10829</v>
      </c>
      <c r="O42" s="36">
        <f t="shared" si="5"/>
        <v>0</v>
      </c>
      <c r="P42" s="31">
        <v>3461</v>
      </c>
      <c r="Q42" s="31">
        <v>0</v>
      </c>
      <c r="R42" s="31">
        <v>0</v>
      </c>
      <c r="S42" s="31">
        <v>9454161</v>
      </c>
      <c r="T42" s="36">
        <f t="shared" si="6"/>
        <v>0</v>
      </c>
      <c r="U42" s="36">
        <f t="shared" si="7"/>
        <v>-1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1638028</v>
      </c>
      <c r="E43" s="31">
        <v>3062455</v>
      </c>
      <c r="F43" s="31">
        <v>-1338049</v>
      </c>
      <c r="G43" s="36">
        <f t="shared" si="0"/>
        <v>-0.816865767862332</v>
      </c>
      <c r="H43" s="31">
        <v>283053</v>
      </c>
      <c r="I43" s="36">
        <f t="shared" si="1"/>
        <v>0.17280107543949189</v>
      </c>
      <c r="J43" s="31">
        <v>3766</v>
      </c>
      <c r="K43" s="36">
        <f t="shared" si="2"/>
        <v>1.2297323552509342E-3</v>
      </c>
      <c r="L43" s="31">
        <v>0</v>
      </c>
      <c r="M43" s="36">
        <f t="shared" si="3"/>
        <v>0</v>
      </c>
      <c r="N43" s="31">
        <f t="shared" si="4"/>
        <v>-1051230</v>
      </c>
      <c r="O43" s="36">
        <f t="shared" si="5"/>
        <v>-0.34326381938673384</v>
      </c>
      <c r="P43" s="31">
        <v>95651</v>
      </c>
      <c r="Q43" s="31">
        <v>1639980</v>
      </c>
      <c r="R43" s="31">
        <v>1637243</v>
      </c>
      <c r="S43" s="31">
        <v>-1216277</v>
      </c>
      <c r="T43" s="36">
        <f t="shared" si="6"/>
        <v>-0.74288117280086097</v>
      </c>
      <c r="U43" s="36">
        <f t="shared" si="7"/>
        <v>-0.96062769861266484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4137218</v>
      </c>
      <c r="E44" s="31">
        <v>4137218</v>
      </c>
      <c r="F44" s="31">
        <v>-1929575</v>
      </c>
      <c r="G44" s="36">
        <f t="shared" si="0"/>
        <v>-0.46639432584891588</v>
      </c>
      <c r="H44" s="31">
        <v>9454</v>
      </c>
      <c r="I44" s="36">
        <f t="shared" si="1"/>
        <v>2.2851104292788051E-3</v>
      </c>
      <c r="J44" s="31">
        <v>11021</v>
      </c>
      <c r="K44" s="36">
        <f t="shared" si="2"/>
        <v>2.6638673620776087E-3</v>
      </c>
      <c r="L44" s="31">
        <v>0</v>
      </c>
      <c r="M44" s="36">
        <f t="shared" si="3"/>
        <v>0</v>
      </c>
      <c r="N44" s="31">
        <f t="shared" si="4"/>
        <v>-1909100</v>
      </c>
      <c r="O44" s="36">
        <f t="shared" si="5"/>
        <v>-0.46144534805755943</v>
      </c>
      <c r="P44" s="31">
        <v>3086885</v>
      </c>
      <c r="Q44" s="31">
        <v>1139123</v>
      </c>
      <c r="R44" s="31">
        <v>4139123</v>
      </c>
      <c r="S44" s="31">
        <v>4211447</v>
      </c>
      <c r="T44" s="36">
        <f t="shared" si="6"/>
        <v>1.0174732666799222</v>
      </c>
      <c r="U44" s="36">
        <f t="shared" si="7"/>
        <v>-0.99642973418186942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5575091</v>
      </c>
      <c r="E45" s="31">
        <v>5323668</v>
      </c>
      <c r="F45" s="31">
        <v>281496</v>
      </c>
      <c r="G45" s="36">
        <f t="shared" si="0"/>
        <v>5.0491731883838306E-2</v>
      </c>
      <c r="H45" s="31">
        <v>233699</v>
      </c>
      <c r="I45" s="36">
        <f t="shared" si="1"/>
        <v>4.1918418910112859E-2</v>
      </c>
      <c r="J45" s="31">
        <v>240632</v>
      </c>
      <c r="K45" s="36">
        <f t="shared" si="2"/>
        <v>4.5200414451088987E-2</v>
      </c>
      <c r="L45" s="31">
        <v>0</v>
      </c>
      <c r="M45" s="36">
        <f t="shared" si="3"/>
        <v>0</v>
      </c>
      <c r="N45" s="31">
        <f t="shared" si="4"/>
        <v>755827</v>
      </c>
      <c r="O45" s="36">
        <f t="shared" si="5"/>
        <v>0.14197485643357174</v>
      </c>
      <c r="P45" s="31">
        <v>305579</v>
      </c>
      <c r="Q45" s="31">
        <v>4424273</v>
      </c>
      <c r="R45" s="31">
        <v>5455405</v>
      </c>
      <c r="S45" s="31">
        <v>1093142</v>
      </c>
      <c r="T45" s="36">
        <f t="shared" si="6"/>
        <v>0.20037779046651899</v>
      </c>
      <c r="U45" s="36">
        <f t="shared" si="7"/>
        <v>-0.21253751075826544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58814964</v>
      </c>
      <c r="E46" s="31">
        <v>58969847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54607136</v>
      </c>
      <c r="R46" s="31">
        <v>53735136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70165301</v>
      </c>
      <c r="E47" s="32">
        <f>SUM(E41:E46)</f>
        <v>71493188</v>
      </c>
      <c r="F47" s="32">
        <f>SUM(F41:F46)</f>
        <v>-2978909</v>
      </c>
      <c r="G47" s="37">
        <f t="shared" si="0"/>
        <v>-4.2455586415855326E-2</v>
      </c>
      <c r="H47" s="32">
        <f>SUM(H41:H46)</f>
        <v>529816</v>
      </c>
      <c r="I47" s="37">
        <f t="shared" si="1"/>
        <v>7.5509688186187647E-3</v>
      </c>
      <c r="J47" s="32">
        <f>SUM(J41:J46)</f>
        <v>255419</v>
      </c>
      <c r="K47" s="37">
        <f t="shared" si="2"/>
        <v>3.5726340808861397E-3</v>
      </c>
      <c r="L47" s="32">
        <f>SUM(L41:L46)</f>
        <v>0</v>
      </c>
      <c r="M47" s="37">
        <f t="shared" si="3"/>
        <v>0</v>
      </c>
      <c r="N47" s="32">
        <f t="shared" si="4"/>
        <v>-2193674</v>
      </c>
      <c r="O47" s="37">
        <f t="shared" si="5"/>
        <v>-3.0683678562494654E-2</v>
      </c>
      <c r="P47" s="32">
        <f>SUM(P41:P46)</f>
        <v>3491576</v>
      </c>
      <c r="Q47" s="32">
        <f>SUM(Q41:Q46)</f>
        <v>61810512</v>
      </c>
      <c r="R47" s="32">
        <f>SUM(R41:R46)</f>
        <v>64966907</v>
      </c>
      <c r="S47" s="32">
        <f>SUM(S41:S46)</f>
        <v>13542473</v>
      </c>
      <c r="T47" s="37">
        <f t="shared" si="6"/>
        <v>0.20845186611700631</v>
      </c>
      <c r="U47" s="37">
        <f t="shared" si="7"/>
        <v>-0.92684707421519685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8346160</v>
      </c>
      <c r="E48" s="31">
        <v>8374160</v>
      </c>
      <c r="F48" s="31">
        <v>3831708</v>
      </c>
      <c r="G48" s="36">
        <f t="shared" si="0"/>
        <v>0.45909831587220951</v>
      </c>
      <c r="H48" s="31">
        <v>1064570</v>
      </c>
      <c r="I48" s="36">
        <f t="shared" si="1"/>
        <v>0.12755207185100692</v>
      </c>
      <c r="J48" s="31">
        <v>3523790</v>
      </c>
      <c r="K48" s="36">
        <f t="shared" si="2"/>
        <v>0.42079324971101578</v>
      </c>
      <c r="L48" s="31">
        <v>0</v>
      </c>
      <c r="M48" s="36">
        <f t="shared" si="3"/>
        <v>0</v>
      </c>
      <c r="N48" s="31">
        <f t="shared" si="4"/>
        <v>8420068</v>
      </c>
      <c r="O48" s="36">
        <f t="shared" si="5"/>
        <v>1.005482102085463</v>
      </c>
      <c r="P48" s="31">
        <v>4090232</v>
      </c>
      <c r="Q48" s="31">
        <v>7953696</v>
      </c>
      <c r="R48" s="31">
        <v>6397082</v>
      </c>
      <c r="S48" s="31">
        <v>8661649</v>
      </c>
      <c r="T48" s="36">
        <f t="shared" si="6"/>
        <v>1.3539999956230044</v>
      </c>
      <c r="U48" s="36">
        <f t="shared" si="7"/>
        <v>-0.13848652105797421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210000</v>
      </c>
      <c r="E49" s="31">
        <v>310000</v>
      </c>
      <c r="F49" s="31">
        <v>84183</v>
      </c>
      <c r="G49" s="36">
        <f t="shared" si="0"/>
        <v>0.40087142857142855</v>
      </c>
      <c r="H49" s="31">
        <v>83182</v>
      </c>
      <c r="I49" s="36">
        <f t="shared" si="1"/>
        <v>0.3961047619047619</v>
      </c>
      <c r="J49" s="31">
        <v>70841</v>
      </c>
      <c r="K49" s="36">
        <f t="shared" si="2"/>
        <v>0.22851935483870967</v>
      </c>
      <c r="L49" s="31">
        <v>0</v>
      </c>
      <c r="M49" s="36">
        <f t="shared" si="3"/>
        <v>0</v>
      </c>
      <c r="N49" s="31">
        <f t="shared" si="4"/>
        <v>238206</v>
      </c>
      <c r="O49" s="36">
        <f t="shared" si="5"/>
        <v>0.76840645161290322</v>
      </c>
      <c r="P49" s="31">
        <v>78512</v>
      </c>
      <c r="Q49" s="31">
        <v>117000</v>
      </c>
      <c r="R49" s="31">
        <v>210000</v>
      </c>
      <c r="S49" s="31">
        <v>224894</v>
      </c>
      <c r="T49" s="36">
        <f t="shared" si="6"/>
        <v>1.0709238095238096</v>
      </c>
      <c r="U49" s="36">
        <f t="shared" si="7"/>
        <v>-9.7704809455879338E-2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1154520</v>
      </c>
      <c r="E50" s="31">
        <v>1497803</v>
      </c>
      <c r="F50" s="31">
        <v>208648</v>
      </c>
      <c r="G50" s="36">
        <f t="shared" si="0"/>
        <v>0.1807227245955029</v>
      </c>
      <c r="H50" s="31">
        <v>175404</v>
      </c>
      <c r="I50" s="36">
        <f t="shared" si="1"/>
        <v>0.1519280740047812</v>
      </c>
      <c r="J50" s="31">
        <v>131066</v>
      </c>
      <c r="K50" s="36">
        <f t="shared" si="2"/>
        <v>8.7505499721926047E-2</v>
      </c>
      <c r="L50" s="31">
        <v>0</v>
      </c>
      <c r="M50" s="36">
        <f t="shared" si="3"/>
        <v>0</v>
      </c>
      <c r="N50" s="31">
        <f t="shared" si="4"/>
        <v>515118</v>
      </c>
      <c r="O50" s="36">
        <f t="shared" si="5"/>
        <v>0.34391572189400077</v>
      </c>
      <c r="P50" s="31">
        <v>136315</v>
      </c>
      <c r="Q50" s="31">
        <v>783328</v>
      </c>
      <c r="R50" s="31">
        <v>913328</v>
      </c>
      <c r="S50" s="31">
        <v>364899</v>
      </c>
      <c r="T50" s="36">
        <f t="shared" si="6"/>
        <v>0.39952678555787186</v>
      </c>
      <c r="U50" s="36">
        <f t="shared" si="7"/>
        <v>-3.8506400616219794E-2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924511</v>
      </c>
      <c r="E51" s="31">
        <v>924511</v>
      </c>
      <c r="F51" s="31">
        <v>89604</v>
      </c>
      <c r="G51" s="36">
        <f t="shared" si="0"/>
        <v>9.6920426041442451E-2</v>
      </c>
      <c r="H51" s="31">
        <v>1174</v>
      </c>
      <c r="I51" s="36">
        <f t="shared" si="1"/>
        <v>1.2698604992260774E-3</v>
      </c>
      <c r="J51" s="31">
        <v>481698</v>
      </c>
      <c r="K51" s="36">
        <f t="shared" si="2"/>
        <v>0.52103003641925294</v>
      </c>
      <c r="L51" s="31">
        <v>0</v>
      </c>
      <c r="M51" s="36">
        <f t="shared" si="3"/>
        <v>0</v>
      </c>
      <c r="N51" s="31">
        <f t="shared" si="4"/>
        <v>572476</v>
      </c>
      <c r="O51" s="36">
        <f t="shared" si="5"/>
        <v>0.61922032295992147</v>
      </c>
      <c r="P51" s="31">
        <v>391</v>
      </c>
      <c r="Q51" s="31">
        <v>509511</v>
      </c>
      <c r="R51" s="31">
        <v>924511</v>
      </c>
      <c r="S51" s="31">
        <v>3565</v>
      </c>
      <c r="T51" s="36">
        <f t="shared" si="6"/>
        <v>3.8560925721814019E-3</v>
      </c>
      <c r="U51" s="36">
        <f t="shared" si="7"/>
        <v>1230.9641943734016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10635191</v>
      </c>
      <c r="E53" s="32">
        <f>SUM(E48:E52)</f>
        <v>11106474</v>
      </c>
      <c r="F53" s="32">
        <f>SUM(F48:F52)</f>
        <v>4214143</v>
      </c>
      <c r="G53" s="37">
        <f t="shared" si="0"/>
        <v>0.39624516381511155</v>
      </c>
      <c r="H53" s="32">
        <f>SUM(H48:H52)</f>
        <v>1324330</v>
      </c>
      <c r="I53" s="37">
        <f t="shared" si="1"/>
        <v>0.12452338655695042</v>
      </c>
      <c r="J53" s="32">
        <f>SUM(J48:J52)</f>
        <v>4207395</v>
      </c>
      <c r="K53" s="37">
        <f t="shared" si="2"/>
        <v>0.37882364826136539</v>
      </c>
      <c r="L53" s="32">
        <f>SUM(L48:L52)</f>
        <v>0</v>
      </c>
      <c r="M53" s="37">
        <f t="shared" si="3"/>
        <v>0</v>
      </c>
      <c r="N53" s="32">
        <f t="shared" si="4"/>
        <v>9745868</v>
      </c>
      <c r="O53" s="37">
        <f t="shared" si="5"/>
        <v>0.87749433348513672</v>
      </c>
      <c r="P53" s="32">
        <f>SUM(P48:P52)</f>
        <v>4305450</v>
      </c>
      <c r="Q53" s="32">
        <f>SUM(Q48:Q52)</f>
        <v>9363535</v>
      </c>
      <c r="R53" s="32">
        <f>SUM(R48:R52)</f>
        <v>8444921</v>
      </c>
      <c r="S53" s="32">
        <f>SUM(S48:S52)</f>
        <v>9255007</v>
      </c>
      <c r="T53" s="37">
        <f t="shared" si="6"/>
        <v>1.0959258233439957</v>
      </c>
      <c r="U53" s="37">
        <f t="shared" si="7"/>
        <v>-2.2774622861721716E-2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264839222</v>
      </c>
      <c r="E54" s="32">
        <f>SUM(E8:E9,E11:E18,E20:E26,E28:E34,E36:E39,E41:E46,E48:E52)</f>
        <v>268821049</v>
      </c>
      <c r="F54" s="32">
        <f>SUM(F8:F9,F11:F18,F20:F26,F28:F34,F36:F39,F41:F46,F48:F52)</f>
        <v>125899823</v>
      </c>
      <c r="G54" s="37">
        <f t="shared" si="0"/>
        <v>0.47538209049715452</v>
      </c>
      <c r="H54" s="32">
        <f>SUM(H8:H9,H11:H18,H20:H26,H28:H34,H36:H39,H41:H46,H48:H52)</f>
        <v>29096059</v>
      </c>
      <c r="I54" s="37">
        <f t="shared" si="1"/>
        <v>0.10986310403826817</v>
      </c>
      <c r="J54" s="32">
        <f>SUM(J8:J9,J11:J18,J20:J26,J28:J34,J36:J39,J41:J46,J48:J52)</f>
        <v>49530645</v>
      </c>
      <c r="K54" s="37">
        <f t="shared" si="2"/>
        <v>0.18425136418539903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204526527</v>
      </c>
      <c r="O54" s="37">
        <f t="shared" si="5"/>
        <v>0.76082779886778884</v>
      </c>
      <c r="P54" s="32">
        <f>SUM(P8:P9,P11:P18,P20:P26,P28:P34,P36:P39,P41:P46,P48:P52)</f>
        <v>122538964</v>
      </c>
      <c r="Q54" s="32">
        <f>SUM(Q8:Q9,Q11:Q18,Q20:Q26,Q28:Q34,Q36:Q39,Q41:Q46,Q48:Q52)</f>
        <v>257209820</v>
      </c>
      <c r="R54" s="32">
        <f>SUM(R8:R9,R11:R18,R20:R26,R28:R34,R36:R39,R41:R46,R48:R52)</f>
        <v>249993985</v>
      </c>
      <c r="S54" s="32">
        <f>SUM(S8:S9,S11:S18,S20:S26,S28:S34,S36:S39,S41:S46,S48:S52)</f>
        <v>328688784</v>
      </c>
      <c r="T54" s="37">
        <f t="shared" si="6"/>
        <v>1.3147867697696807</v>
      </c>
      <c r="U54" s="37">
        <f t="shared" si="7"/>
        <v>-0.59579677040520762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3747754</v>
      </c>
      <c r="E57" s="31">
        <v>3747754</v>
      </c>
      <c r="F57" s="31">
        <v>1477246</v>
      </c>
      <c r="G57" s="36">
        <f t="shared" ref="G57:G85" si="8">IF(($D57      =0),0,($F57      /$D57      ))</f>
        <v>0.39416834722876687</v>
      </c>
      <c r="H57" s="31">
        <v>1144935</v>
      </c>
      <c r="I57" s="36">
        <f t="shared" ref="I57:I85" si="9">IF(($D57      =0),0,($H57      /$D57      ))</f>
        <v>0.30549897351853939</v>
      </c>
      <c r="J57" s="31">
        <v>1083470</v>
      </c>
      <c r="K57" s="36">
        <f t="shared" ref="K57:K85" si="10">IF(($E57      =0),0,($J57      /$E57      ))</f>
        <v>0.28909848405204824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3705651</v>
      </c>
      <c r="O57" s="36">
        <f t="shared" ref="O57:O85" si="13">IF(($E57      =0),0,($N57      /$E57      ))</f>
        <v>0.9887658047993545</v>
      </c>
      <c r="P57" s="31">
        <v>1323334</v>
      </c>
      <c r="Q57" s="31">
        <v>8536485</v>
      </c>
      <c r="R57" s="31">
        <v>8536485</v>
      </c>
      <c r="S57" s="31">
        <v>4179140</v>
      </c>
      <c r="T57" s="36">
        <f t="shared" ref="T57:T85" si="14">IF(($R57      =0),0,($S57      /$R57      ))</f>
        <v>0.48956215585220381</v>
      </c>
      <c r="U57" s="36">
        <f t="shared" ref="U57:U85" si="15">IF(($P57      =0),0,(($J57      /$P57      )-1))</f>
        <v>-0.18125733941695743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3747754</v>
      </c>
      <c r="E58" s="32">
        <f>E57</f>
        <v>3747754</v>
      </c>
      <c r="F58" s="32">
        <f>F57</f>
        <v>1477246</v>
      </c>
      <c r="G58" s="37">
        <f t="shared" si="8"/>
        <v>0.39416834722876687</v>
      </c>
      <c r="H58" s="32">
        <f>H57</f>
        <v>1144935</v>
      </c>
      <c r="I58" s="37">
        <f t="shared" si="9"/>
        <v>0.30549897351853939</v>
      </c>
      <c r="J58" s="32">
        <f>J57</f>
        <v>1083470</v>
      </c>
      <c r="K58" s="37">
        <f t="shared" si="10"/>
        <v>0.28909848405204824</v>
      </c>
      <c r="L58" s="32">
        <f>L57</f>
        <v>0</v>
      </c>
      <c r="M58" s="37">
        <f t="shared" si="11"/>
        <v>0</v>
      </c>
      <c r="N58" s="32">
        <f t="shared" si="12"/>
        <v>3705651</v>
      </c>
      <c r="O58" s="37">
        <f t="shared" si="13"/>
        <v>0.9887658047993545</v>
      </c>
      <c r="P58" s="32">
        <f>P57</f>
        <v>1323334</v>
      </c>
      <c r="Q58" s="32">
        <f>Q57</f>
        <v>8536485</v>
      </c>
      <c r="R58" s="32">
        <f>R57</f>
        <v>8536485</v>
      </c>
      <c r="S58" s="32">
        <f>S57</f>
        <v>4179140</v>
      </c>
      <c r="T58" s="37">
        <f t="shared" si="14"/>
        <v>0.48956215585220381</v>
      </c>
      <c r="U58" s="37">
        <f t="shared" si="15"/>
        <v>-0.18125733941695743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3571336</v>
      </c>
      <c r="E59" s="31">
        <v>3571336</v>
      </c>
      <c r="F59" s="31">
        <v>34090359</v>
      </c>
      <c r="G59" s="36">
        <f t="shared" si="8"/>
        <v>9.5455479406026207</v>
      </c>
      <c r="H59" s="31">
        <v>24277611</v>
      </c>
      <c r="I59" s="36">
        <f t="shared" si="9"/>
        <v>6.7979072817567427</v>
      </c>
      <c r="J59" s="31">
        <v>21355304</v>
      </c>
      <c r="K59" s="36">
        <f t="shared" si="10"/>
        <v>5.97964011227171</v>
      </c>
      <c r="L59" s="31">
        <v>0</v>
      </c>
      <c r="M59" s="36">
        <f t="shared" si="11"/>
        <v>0</v>
      </c>
      <c r="N59" s="31">
        <f t="shared" si="12"/>
        <v>79723274</v>
      </c>
      <c r="O59" s="36">
        <f t="shared" si="13"/>
        <v>22.323095334631073</v>
      </c>
      <c r="P59" s="31">
        <v>13518</v>
      </c>
      <c r="Q59" s="31">
        <v>3420820</v>
      </c>
      <c r="R59" s="31">
        <v>3420820</v>
      </c>
      <c r="S59" s="31">
        <v>35334</v>
      </c>
      <c r="T59" s="36">
        <f t="shared" si="14"/>
        <v>1.032910237896177E-2</v>
      </c>
      <c r="U59" s="36">
        <f t="shared" si="15"/>
        <v>1578.7680130196775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1524000</v>
      </c>
      <c r="E60" s="31">
        <v>1174132</v>
      </c>
      <c r="F60" s="31">
        <v>-234360</v>
      </c>
      <c r="G60" s="36">
        <f t="shared" si="8"/>
        <v>-0.15377952755905511</v>
      </c>
      <c r="H60" s="31">
        <v>-414435</v>
      </c>
      <c r="I60" s="36">
        <f t="shared" si="9"/>
        <v>-0.27193897637795278</v>
      </c>
      <c r="J60" s="31">
        <v>-43390</v>
      </c>
      <c r="K60" s="36">
        <f t="shared" si="10"/>
        <v>-3.6954959067634643E-2</v>
      </c>
      <c r="L60" s="31">
        <v>0</v>
      </c>
      <c r="M60" s="36">
        <f t="shared" si="11"/>
        <v>0</v>
      </c>
      <c r="N60" s="31">
        <f t="shared" si="12"/>
        <v>-692185</v>
      </c>
      <c r="O60" s="36">
        <f t="shared" si="13"/>
        <v>-0.58952911597673852</v>
      </c>
      <c r="P60" s="31">
        <v>0</v>
      </c>
      <c r="Q60" s="31">
        <v>3961560</v>
      </c>
      <c r="R60" s="31">
        <v>3961560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120372</v>
      </c>
      <c r="E61" s="31">
        <v>120372</v>
      </c>
      <c r="F61" s="31">
        <v>12914</v>
      </c>
      <c r="G61" s="36">
        <f t="shared" si="8"/>
        <v>0.10728408600006646</v>
      </c>
      <c r="H61" s="31">
        <v>5965</v>
      </c>
      <c r="I61" s="36">
        <f t="shared" si="9"/>
        <v>4.9554713720798858E-2</v>
      </c>
      <c r="J61" s="31">
        <v>6420</v>
      </c>
      <c r="K61" s="36">
        <f t="shared" si="10"/>
        <v>5.3334662546107067E-2</v>
      </c>
      <c r="L61" s="31">
        <v>0</v>
      </c>
      <c r="M61" s="36">
        <f t="shared" si="11"/>
        <v>0</v>
      </c>
      <c r="N61" s="31">
        <f t="shared" si="12"/>
        <v>25299</v>
      </c>
      <c r="O61" s="36">
        <f t="shared" si="13"/>
        <v>0.21017346226697239</v>
      </c>
      <c r="P61" s="31">
        <v>0</v>
      </c>
      <c r="Q61" s="31">
        <v>73488</v>
      </c>
      <c r="R61" s="31">
        <v>73488</v>
      </c>
      <c r="S61" s="31">
        <v>25563</v>
      </c>
      <c r="T61" s="36">
        <f t="shared" si="14"/>
        <v>0.3478527106466362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5215708</v>
      </c>
      <c r="E63" s="32">
        <f>SUM(E59:E62)</f>
        <v>4865840</v>
      </c>
      <c r="F63" s="32">
        <f>SUM(F59:F62)</f>
        <v>33868913</v>
      </c>
      <c r="G63" s="37">
        <f t="shared" si="8"/>
        <v>6.493636721994406</v>
      </c>
      <c r="H63" s="32">
        <f>SUM(H59:H62)</f>
        <v>23869141</v>
      </c>
      <c r="I63" s="37">
        <f t="shared" si="9"/>
        <v>4.5763951893012411</v>
      </c>
      <c r="J63" s="32">
        <f>SUM(J59:J62)</f>
        <v>21318334</v>
      </c>
      <c r="K63" s="37">
        <f t="shared" si="10"/>
        <v>4.3812237969189285</v>
      </c>
      <c r="L63" s="32">
        <f>SUM(L59:L62)</f>
        <v>0</v>
      </c>
      <c r="M63" s="37">
        <f t="shared" si="11"/>
        <v>0</v>
      </c>
      <c r="N63" s="32">
        <f t="shared" si="12"/>
        <v>79056388</v>
      </c>
      <c r="O63" s="37">
        <f t="shared" si="13"/>
        <v>16.247223089949525</v>
      </c>
      <c r="P63" s="32">
        <f>SUM(P59:P62)</f>
        <v>13518</v>
      </c>
      <c r="Q63" s="32">
        <f>SUM(Q59:Q62)</f>
        <v>7455868</v>
      </c>
      <c r="R63" s="32">
        <f>SUM(R59:R62)</f>
        <v>7455868</v>
      </c>
      <c r="S63" s="32">
        <f>SUM(S59:S62)</f>
        <v>60897</v>
      </c>
      <c r="T63" s="37">
        <f t="shared" si="14"/>
        <v>8.1676606935637813E-3</v>
      </c>
      <c r="U63" s="37">
        <f t="shared" si="15"/>
        <v>1576.0331409971889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34494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34494</v>
      </c>
      <c r="O64" s="36">
        <f t="shared" si="13"/>
        <v>0</v>
      </c>
      <c r="P64" s="31">
        <v>0</v>
      </c>
      <c r="Q64" s="31">
        <v>0</v>
      </c>
      <c r="R64" s="31">
        <v>25000000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3668755</v>
      </c>
      <c r="E65" s="31">
        <v>3668755</v>
      </c>
      <c r="F65" s="31">
        <v>130644</v>
      </c>
      <c r="G65" s="36">
        <f t="shared" si="8"/>
        <v>3.5609900361294224E-2</v>
      </c>
      <c r="H65" s="31">
        <v>191614</v>
      </c>
      <c r="I65" s="36">
        <f t="shared" si="9"/>
        <v>5.2228617064917118E-2</v>
      </c>
      <c r="J65" s="31">
        <v>203064</v>
      </c>
      <c r="K65" s="36">
        <f t="shared" si="10"/>
        <v>5.5349566814900421E-2</v>
      </c>
      <c r="L65" s="31">
        <v>0</v>
      </c>
      <c r="M65" s="36">
        <f t="shared" si="11"/>
        <v>0</v>
      </c>
      <c r="N65" s="31">
        <f t="shared" si="12"/>
        <v>525322</v>
      </c>
      <c r="O65" s="36">
        <f t="shared" si="13"/>
        <v>0.14318808424111176</v>
      </c>
      <c r="P65" s="31">
        <v>66838</v>
      </c>
      <c r="Q65" s="31">
        <v>1135839</v>
      </c>
      <c r="R65" s="31">
        <v>1135839</v>
      </c>
      <c r="S65" s="31">
        <v>194207</v>
      </c>
      <c r="T65" s="36">
        <f t="shared" si="14"/>
        <v>0.17098109855358021</v>
      </c>
      <c r="U65" s="36">
        <f t="shared" si="15"/>
        <v>2.0381519494898113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700300</v>
      </c>
      <c r="E66" s="31">
        <v>900000</v>
      </c>
      <c r="F66" s="31">
        <v>6413</v>
      </c>
      <c r="G66" s="36">
        <f t="shared" si="8"/>
        <v>9.1575039268884766E-3</v>
      </c>
      <c r="H66" s="31">
        <v>19856</v>
      </c>
      <c r="I66" s="36">
        <f t="shared" si="9"/>
        <v>2.835356275881765E-2</v>
      </c>
      <c r="J66" s="31">
        <v>773329</v>
      </c>
      <c r="K66" s="36">
        <f t="shared" si="10"/>
        <v>0.85925444444444443</v>
      </c>
      <c r="L66" s="31">
        <v>0</v>
      </c>
      <c r="M66" s="36">
        <f t="shared" si="11"/>
        <v>0</v>
      </c>
      <c r="N66" s="31">
        <f t="shared" si="12"/>
        <v>799598</v>
      </c>
      <c r="O66" s="36">
        <f t="shared" si="13"/>
        <v>0.88844222222222224</v>
      </c>
      <c r="P66" s="31">
        <v>328181</v>
      </c>
      <c r="Q66" s="31">
        <v>638275</v>
      </c>
      <c r="R66" s="31">
        <v>800100</v>
      </c>
      <c r="S66" s="31">
        <v>734286</v>
      </c>
      <c r="T66" s="36">
        <f t="shared" si="14"/>
        <v>0.91774278215223093</v>
      </c>
      <c r="U66" s="36">
        <f t="shared" si="15"/>
        <v>1.3564100298310993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14979562</v>
      </c>
      <c r="E67" s="31">
        <v>14979562</v>
      </c>
      <c r="F67" s="31">
        <v>759039</v>
      </c>
      <c r="G67" s="36">
        <f t="shared" si="8"/>
        <v>5.0671641801008603E-2</v>
      </c>
      <c r="H67" s="31">
        <v>718258</v>
      </c>
      <c r="I67" s="36">
        <f t="shared" si="9"/>
        <v>4.7949199048677123E-2</v>
      </c>
      <c r="J67" s="31">
        <v>689373</v>
      </c>
      <c r="K67" s="36">
        <f t="shared" si="10"/>
        <v>4.602090501711599E-2</v>
      </c>
      <c r="L67" s="31">
        <v>0</v>
      </c>
      <c r="M67" s="36">
        <f t="shared" si="11"/>
        <v>0</v>
      </c>
      <c r="N67" s="31">
        <f t="shared" si="12"/>
        <v>2166670</v>
      </c>
      <c r="O67" s="36">
        <f t="shared" si="13"/>
        <v>0.1446417458668017</v>
      </c>
      <c r="P67" s="31">
        <v>447254</v>
      </c>
      <c r="Q67" s="31">
        <v>14131662</v>
      </c>
      <c r="R67" s="31">
        <v>14131662</v>
      </c>
      <c r="S67" s="31">
        <v>1417532</v>
      </c>
      <c r="T67" s="36">
        <f t="shared" si="14"/>
        <v>0.1003089374767101</v>
      </c>
      <c r="U67" s="36">
        <f t="shared" si="15"/>
        <v>0.54134563357734078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667815</v>
      </c>
      <c r="E68" s="31">
        <v>680351</v>
      </c>
      <c r="F68" s="31">
        <v>165731</v>
      </c>
      <c r="G68" s="36">
        <f t="shared" si="8"/>
        <v>0.24816902884780964</v>
      </c>
      <c r="H68" s="31">
        <v>145223</v>
      </c>
      <c r="I68" s="36">
        <f t="shared" si="9"/>
        <v>0.21745992527870742</v>
      </c>
      <c r="J68" s="31">
        <v>125035</v>
      </c>
      <c r="K68" s="36">
        <f t="shared" si="10"/>
        <v>0.18378013701751009</v>
      </c>
      <c r="L68" s="31">
        <v>0</v>
      </c>
      <c r="M68" s="36">
        <f t="shared" si="11"/>
        <v>0</v>
      </c>
      <c r="N68" s="31">
        <f t="shared" si="12"/>
        <v>435989</v>
      </c>
      <c r="O68" s="36">
        <f t="shared" si="13"/>
        <v>0.64082951300137725</v>
      </c>
      <c r="P68" s="31">
        <v>36887</v>
      </c>
      <c r="Q68" s="31">
        <v>633000</v>
      </c>
      <c r="R68" s="31">
        <v>633000</v>
      </c>
      <c r="S68" s="31">
        <v>148242</v>
      </c>
      <c r="T68" s="36">
        <f t="shared" si="14"/>
        <v>0.23418957345971564</v>
      </c>
      <c r="U68" s="36">
        <f t="shared" si="15"/>
        <v>2.3896765798248705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20016432</v>
      </c>
      <c r="E70" s="32">
        <f>SUM(E64:E69)</f>
        <v>20228668</v>
      </c>
      <c r="F70" s="32">
        <f>SUM(F64:F69)</f>
        <v>1061827</v>
      </c>
      <c r="G70" s="37">
        <f t="shared" si="8"/>
        <v>5.3047765955490968E-2</v>
      </c>
      <c r="H70" s="32">
        <f>SUM(H64:H69)</f>
        <v>1074951</v>
      </c>
      <c r="I70" s="37">
        <f t="shared" si="9"/>
        <v>5.3703427264159768E-2</v>
      </c>
      <c r="J70" s="32">
        <f>SUM(J64:J69)</f>
        <v>1825295</v>
      </c>
      <c r="K70" s="37">
        <f t="shared" si="10"/>
        <v>9.0233079113266376E-2</v>
      </c>
      <c r="L70" s="32">
        <f>SUM(L64:L69)</f>
        <v>0</v>
      </c>
      <c r="M70" s="37">
        <f t="shared" si="11"/>
        <v>0</v>
      </c>
      <c r="N70" s="32">
        <f t="shared" si="12"/>
        <v>3962073</v>
      </c>
      <c r="O70" s="37">
        <f t="shared" si="13"/>
        <v>0.19586425561979662</v>
      </c>
      <c r="P70" s="32">
        <f>SUM(P64:P69)</f>
        <v>879160</v>
      </c>
      <c r="Q70" s="32">
        <f>SUM(Q64:Q69)</f>
        <v>16538776</v>
      </c>
      <c r="R70" s="32">
        <f>SUM(R64:R69)</f>
        <v>41700601</v>
      </c>
      <c r="S70" s="32">
        <f>SUM(S64:S69)</f>
        <v>2494267</v>
      </c>
      <c r="T70" s="37">
        <f t="shared" si="14"/>
        <v>5.981369429184006E-2</v>
      </c>
      <c r="U70" s="37">
        <f t="shared" si="15"/>
        <v>1.0761806724600755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53520</v>
      </c>
      <c r="E71" s="31">
        <v>1235128</v>
      </c>
      <c r="F71" s="31">
        <v>299435</v>
      </c>
      <c r="G71" s="36">
        <f t="shared" si="8"/>
        <v>5.5948243647234674</v>
      </c>
      <c r="H71" s="31">
        <v>312240</v>
      </c>
      <c r="I71" s="36">
        <f t="shared" si="9"/>
        <v>5.8340807174887894</v>
      </c>
      <c r="J71" s="31">
        <v>269393</v>
      </c>
      <c r="K71" s="36">
        <f t="shared" si="10"/>
        <v>0.21810937813732667</v>
      </c>
      <c r="L71" s="31">
        <v>0</v>
      </c>
      <c r="M71" s="36">
        <f t="shared" si="11"/>
        <v>0</v>
      </c>
      <c r="N71" s="31">
        <f t="shared" si="12"/>
        <v>881068</v>
      </c>
      <c r="O71" s="36">
        <f t="shared" si="13"/>
        <v>0.71334145125039672</v>
      </c>
      <c r="P71" s="31">
        <v>209586</v>
      </c>
      <c r="Q71" s="31">
        <v>1209012</v>
      </c>
      <c r="R71" s="31">
        <v>1020276</v>
      </c>
      <c r="S71" s="31">
        <v>708801</v>
      </c>
      <c r="T71" s="36">
        <f t="shared" si="14"/>
        <v>0.69471495948155204</v>
      </c>
      <c r="U71" s="36">
        <f t="shared" si="15"/>
        <v>0.28535780061645344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5649754</v>
      </c>
      <c r="E72" s="31">
        <v>10635962</v>
      </c>
      <c r="F72" s="31">
        <v>426366</v>
      </c>
      <c r="G72" s="36">
        <f t="shared" si="8"/>
        <v>7.5466294638669218E-2</v>
      </c>
      <c r="H72" s="31">
        <v>2365723</v>
      </c>
      <c r="I72" s="36">
        <f t="shared" si="9"/>
        <v>0.41873026683993675</v>
      </c>
      <c r="J72" s="31">
        <v>394987</v>
      </c>
      <c r="K72" s="36">
        <f t="shared" si="10"/>
        <v>3.7136932230483713E-2</v>
      </c>
      <c r="L72" s="31">
        <v>0</v>
      </c>
      <c r="M72" s="36">
        <f t="shared" si="11"/>
        <v>0</v>
      </c>
      <c r="N72" s="31">
        <f t="shared" si="12"/>
        <v>3187076</v>
      </c>
      <c r="O72" s="36">
        <f t="shared" si="13"/>
        <v>0.29965093895596845</v>
      </c>
      <c r="P72" s="31">
        <v>483283</v>
      </c>
      <c r="Q72" s="31">
        <v>5075334</v>
      </c>
      <c r="R72" s="31">
        <v>5075334</v>
      </c>
      <c r="S72" s="31">
        <v>3137976</v>
      </c>
      <c r="T72" s="36">
        <f t="shared" si="14"/>
        <v>0.61827970336533522</v>
      </c>
      <c r="U72" s="36">
        <f t="shared" si="15"/>
        <v>-0.18270040535255738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2727795</v>
      </c>
      <c r="E73" s="31">
        <v>2727795</v>
      </c>
      <c r="F73" s="31">
        <v>1136592</v>
      </c>
      <c r="G73" s="36">
        <f t="shared" si="8"/>
        <v>0.41667060757864871</v>
      </c>
      <c r="H73" s="31">
        <v>0</v>
      </c>
      <c r="I73" s="36">
        <f t="shared" si="9"/>
        <v>0</v>
      </c>
      <c r="J73" s="31">
        <v>909259</v>
      </c>
      <c r="K73" s="36">
        <f t="shared" si="10"/>
        <v>0.33333113375455264</v>
      </c>
      <c r="L73" s="31">
        <v>0</v>
      </c>
      <c r="M73" s="36">
        <f t="shared" si="11"/>
        <v>0</v>
      </c>
      <c r="N73" s="31">
        <f t="shared" si="12"/>
        <v>2045851</v>
      </c>
      <c r="O73" s="36">
        <f t="shared" si="13"/>
        <v>0.75000174133320141</v>
      </c>
      <c r="P73" s="31">
        <v>0</v>
      </c>
      <c r="Q73" s="31">
        <v>2628731</v>
      </c>
      <c r="R73" s="31">
        <v>2628731</v>
      </c>
      <c r="S73" s="31">
        <v>1092911</v>
      </c>
      <c r="T73" s="36">
        <f t="shared" si="14"/>
        <v>0.41575611958774022</v>
      </c>
      <c r="U73" s="36">
        <f t="shared" si="15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2297296</v>
      </c>
      <c r="E74" s="31">
        <v>2363312</v>
      </c>
      <c r="F74" s="31">
        <v>564617</v>
      </c>
      <c r="G74" s="36">
        <f t="shared" si="8"/>
        <v>0.24577459761389042</v>
      </c>
      <c r="H74" s="31">
        <v>492600</v>
      </c>
      <c r="I74" s="36">
        <f t="shared" si="9"/>
        <v>0.21442600344056664</v>
      </c>
      <c r="J74" s="31">
        <v>515029</v>
      </c>
      <c r="K74" s="36">
        <f t="shared" si="10"/>
        <v>0.21792679087653261</v>
      </c>
      <c r="L74" s="31">
        <v>0</v>
      </c>
      <c r="M74" s="36">
        <f t="shared" si="11"/>
        <v>0</v>
      </c>
      <c r="N74" s="31">
        <f t="shared" si="12"/>
        <v>1572246</v>
      </c>
      <c r="O74" s="36">
        <f t="shared" si="13"/>
        <v>0.66527229582890457</v>
      </c>
      <c r="P74" s="31">
        <v>492208</v>
      </c>
      <c r="Q74" s="31">
        <v>3085921</v>
      </c>
      <c r="R74" s="31">
        <v>2418228</v>
      </c>
      <c r="S74" s="31">
        <v>1559585</v>
      </c>
      <c r="T74" s="36">
        <f t="shared" si="14"/>
        <v>0.64492884872724987</v>
      </c>
      <c r="U74" s="36">
        <f t="shared" si="15"/>
        <v>4.6364545070376684E-2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208654</v>
      </c>
      <c r="E75" s="31">
        <v>157000</v>
      </c>
      <c r="F75" s="31">
        <v>33812</v>
      </c>
      <c r="G75" s="36">
        <f t="shared" si="8"/>
        <v>0.1620481754483499</v>
      </c>
      <c r="H75" s="31">
        <v>32909</v>
      </c>
      <c r="I75" s="36">
        <f t="shared" si="9"/>
        <v>0.15772043670382546</v>
      </c>
      <c r="J75" s="31">
        <v>42168</v>
      </c>
      <c r="K75" s="36">
        <f t="shared" si="10"/>
        <v>0.26858598726114652</v>
      </c>
      <c r="L75" s="31">
        <v>0</v>
      </c>
      <c r="M75" s="36">
        <f t="shared" si="11"/>
        <v>0</v>
      </c>
      <c r="N75" s="31">
        <f t="shared" si="12"/>
        <v>108889</v>
      </c>
      <c r="O75" s="36">
        <f t="shared" si="13"/>
        <v>0.69356050955414017</v>
      </c>
      <c r="P75" s="31">
        <v>49522</v>
      </c>
      <c r="Q75" s="31">
        <v>215694</v>
      </c>
      <c r="R75" s="31">
        <v>215694</v>
      </c>
      <c r="S75" s="31">
        <v>157092</v>
      </c>
      <c r="T75" s="36">
        <f t="shared" si="14"/>
        <v>0.72830954963976746</v>
      </c>
      <c r="U75" s="36">
        <f t="shared" si="15"/>
        <v>-0.14849965671822629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4607348</v>
      </c>
      <c r="E76" s="31">
        <v>4607348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4446324</v>
      </c>
      <c r="R76" s="31">
        <v>4446324</v>
      </c>
      <c r="S76" s="31">
        <v>0</v>
      </c>
      <c r="T76" s="36">
        <f t="shared" si="14"/>
        <v>0</v>
      </c>
      <c r="U76" s="36">
        <f t="shared" si="15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20424460</v>
      </c>
      <c r="E77" s="31">
        <v>31444596</v>
      </c>
      <c r="F77" s="31">
        <v>8947750</v>
      </c>
      <c r="G77" s="36">
        <f t="shared" si="8"/>
        <v>0.43808991767713812</v>
      </c>
      <c r="H77" s="31">
        <v>6553045</v>
      </c>
      <c r="I77" s="36">
        <f t="shared" si="9"/>
        <v>0.32084299903155333</v>
      </c>
      <c r="J77" s="31">
        <v>300000</v>
      </c>
      <c r="K77" s="36">
        <f t="shared" si="10"/>
        <v>9.540590058781483E-3</v>
      </c>
      <c r="L77" s="31">
        <v>0</v>
      </c>
      <c r="M77" s="36">
        <f t="shared" si="11"/>
        <v>0</v>
      </c>
      <c r="N77" s="31">
        <f t="shared" si="12"/>
        <v>15800795</v>
      </c>
      <c r="O77" s="36">
        <f t="shared" si="13"/>
        <v>0.50249635899281386</v>
      </c>
      <c r="P77" s="31">
        <v>750000</v>
      </c>
      <c r="Q77" s="31">
        <v>33381300</v>
      </c>
      <c r="R77" s="31">
        <v>660000</v>
      </c>
      <c r="S77" s="31">
        <v>1052769</v>
      </c>
      <c r="T77" s="36">
        <f t="shared" si="14"/>
        <v>1.5951045454545454</v>
      </c>
      <c r="U77" s="36">
        <f t="shared" si="15"/>
        <v>-0.6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35968827</v>
      </c>
      <c r="E78" s="32">
        <f>SUM(E71:E77)</f>
        <v>53171141</v>
      </c>
      <c r="F78" s="32">
        <f>SUM(F71:F77)</f>
        <v>11408572</v>
      </c>
      <c r="G78" s="37">
        <f t="shared" si="8"/>
        <v>0.31717942873144017</v>
      </c>
      <c r="H78" s="32">
        <f>SUM(H71:H77)</f>
        <v>9756517</v>
      </c>
      <c r="I78" s="37">
        <f t="shared" si="9"/>
        <v>0.2712492403491501</v>
      </c>
      <c r="J78" s="32">
        <f>SUM(J71:J77)</f>
        <v>2430836</v>
      </c>
      <c r="K78" s="37">
        <f t="shared" si="10"/>
        <v>4.5717205880535836E-2</v>
      </c>
      <c r="L78" s="32">
        <f>SUM(L71:L77)</f>
        <v>0</v>
      </c>
      <c r="M78" s="37">
        <f t="shared" si="11"/>
        <v>0</v>
      </c>
      <c r="N78" s="32">
        <f t="shared" si="12"/>
        <v>23595925</v>
      </c>
      <c r="O78" s="37">
        <f t="shared" si="13"/>
        <v>0.44377315506545179</v>
      </c>
      <c r="P78" s="32">
        <f>SUM(P71:P77)</f>
        <v>1984599</v>
      </c>
      <c r="Q78" s="32">
        <f>SUM(Q71:Q77)</f>
        <v>50042316</v>
      </c>
      <c r="R78" s="32">
        <f>SUM(R71:R77)</f>
        <v>16464587</v>
      </c>
      <c r="S78" s="32">
        <f>SUM(S71:S77)</f>
        <v>7709134</v>
      </c>
      <c r="T78" s="37">
        <f t="shared" si="14"/>
        <v>0.46822516714206069</v>
      </c>
      <c r="U78" s="37">
        <f t="shared" si="15"/>
        <v>0.22484995709460698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3730009</v>
      </c>
      <c r="E79" s="31">
        <v>3730009</v>
      </c>
      <c r="F79" s="31">
        <v>531715</v>
      </c>
      <c r="G79" s="36">
        <f t="shared" si="8"/>
        <v>0.14255059438194384</v>
      </c>
      <c r="H79" s="31">
        <v>448131</v>
      </c>
      <c r="I79" s="36">
        <f t="shared" si="9"/>
        <v>0.12014206936229913</v>
      </c>
      <c r="J79" s="31">
        <v>457201</v>
      </c>
      <c r="K79" s="36">
        <f t="shared" si="10"/>
        <v>0.12257369888383647</v>
      </c>
      <c r="L79" s="31">
        <v>0</v>
      </c>
      <c r="M79" s="36">
        <f t="shared" si="11"/>
        <v>0</v>
      </c>
      <c r="N79" s="31">
        <f t="shared" si="12"/>
        <v>1437047</v>
      </c>
      <c r="O79" s="36">
        <f t="shared" si="13"/>
        <v>0.38526636262807945</v>
      </c>
      <c r="P79" s="31">
        <v>448025</v>
      </c>
      <c r="Q79" s="31">
        <v>3572806</v>
      </c>
      <c r="R79" s="31">
        <v>3572806</v>
      </c>
      <c r="S79" s="31">
        <v>1300408</v>
      </c>
      <c r="T79" s="36">
        <f t="shared" si="14"/>
        <v>0.36397386256068759</v>
      </c>
      <c r="U79" s="36">
        <f t="shared" si="15"/>
        <v>2.0480999944199496E-2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1150047</v>
      </c>
      <c r="E80" s="31">
        <v>1427915</v>
      </c>
      <c r="F80" s="31">
        <v>353229</v>
      </c>
      <c r="G80" s="36">
        <f t="shared" si="8"/>
        <v>0.30714309936898232</v>
      </c>
      <c r="H80" s="31">
        <v>307740</v>
      </c>
      <c r="I80" s="36">
        <f t="shared" si="9"/>
        <v>0.26758906375130753</v>
      </c>
      <c r="J80" s="31">
        <v>289547</v>
      </c>
      <c r="K80" s="36">
        <f t="shared" si="10"/>
        <v>0.2027760756067413</v>
      </c>
      <c r="L80" s="31">
        <v>0</v>
      </c>
      <c r="M80" s="36">
        <f t="shared" si="11"/>
        <v>0</v>
      </c>
      <c r="N80" s="31">
        <f t="shared" si="12"/>
        <v>950516</v>
      </c>
      <c r="O80" s="36">
        <f t="shared" si="13"/>
        <v>0.66566707402051239</v>
      </c>
      <c r="P80" s="31">
        <v>238696</v>
      </c>
      <c r="Q80" s="31">
        <v>1082300</v>
      </c>
      <c r="R80" s="31">
        <v>1101577</v>
      </c>
      <c r="S80" s="31">
        <v>786371</v>
      </c>
      <c r="T80" s="36">
        <f t="shared" si="14"/>
        <v>0.7138593126036582</v>
      </c>
      <c r="U80" s="36">
        <f t="shared" si="15"/>
        <v>0.21303666588463988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761090</v>
      </c>
      <c r="E81" s="31">
        <v>761090</v>
      </c>
      <c r="F81" s="31">
        <v>57936</v>
      </c>
      <c r="G81" s="36">
        <f t="shared" si="8"/>
        <v>7.6122403395130669E-2</v>
      </c>
      <c r="H81" s="31">
        <v>60919</v>
      </c>
      <c r="I81" s="36">
        <f t="shared" si="9"/>
        <v>8.0041782180819615E-2</v>
      </c>
      <c r="J81" s="31">
        <v>145582</v>
      </c>
      <c r="K81" s="36">
        <f t="shared" si="10"/>
        <v>0.19128092604028432</v>
      </c>
      <c r="L81" s="31">
        <v>0</v>
      </c>
      <c r="M81" s="36">
        <f t="shared" si="11"/>
        <v>0</v>
      </c>
      <c r="N81" s="31">
        <f t="shared" si="12"/>
        <v>264437</v>
      </c>
      <c r="O81" s="36">
        <f t="shared" si="13"/>
        <v>0.34744511161623459</v>
      </c>
      <c r="P81" s="31">
        <v>-996487</v>
      </c>
      <c r="Q81" s="31">
        <v>729700</v>
      </c>
      <c r="R81" s="31">
        <v>729700</v>
      </c>
      <c r="S81" s="31">
        <v>220051</v>
      </c>
      <c r="T81" s="36">
        <f t="shared" si="14"/>
        <v>0.30156365629710841</v>
      </c>
      <c r="U81" s="36">
        <f t="shared" si="15"/>
        <v>-1.1460952325519551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5641146</v>
      </c>
      <c r="E84" s="32">
        <f>SUM(E79:E83)</f>
        <v>5919014</v>
      </c>
      <c r="F84" s="32">
        <f>SUM(F79:F83)</f>
        <v>942880</v>
      </c>
      <c r="G84" s="37">
        <f t="shared" si="8"/>
        <v>0.16714334285976643</v>
      </c>
      <c r="H84" s="32">
        <f>SUM(H79:H83)</f>
        <v>816790</v>
      </c>
      <c r="I84" s="37">
        <f t="shared" si="9"/>
        <v>0.14479150158496162</v>
      </c>
      <c r="J84" s="32">
        <f>SUM(J79:J83)</f>
        <v>892330</v>
      </c>
      <c r="K84" s="37">
        <f t="shared" si="10"/>
        <v>0.15075652802983741</v>
      </c>
      <c r="L84" s="32">
        <f>SUM(L79:L83)</f>
        <v>0</v>
      </c>
      <c r="M84" s="37">
        <f t="shared" si="11"/>
        <v>0</v>
      </c>
      <c r="N84" s="32">
        <f t="shared" si="12"/>
        <v>2652000</v>
      </c>
      <c r="O84" s="37">
        <f t="shared" si="13"/>
        <v>0.44804759711668196</v>
      </c>
      <c r="P84" s="32">
        <f>SUM(P79:P83)</f>
        <v>-309766</v>
      </c>
      <c r="Q84" s="32">
        <f>SUM(Q79:Q83)</f>
        <v>5384806</v>
      </c>
      <c r="R84" s="32">
        <f>SUM(R79:R83)</f>
        <v>5404083</v>
      </c>
      <c r="S84" s="32">
        <f>SUM(S79:S83)</f>
        <v>2306830</v>
      </c>
      <c r="T84" s="37">
        <f t="shared" si="14"/>
        <v>0.42686798111724045</v>
      </c>
      <c r="U84" s="37">
        <f t="shared" si="15"/>
        <v>-3.8806583033644753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70589867</v>
      </c>
      <c r="E85" s="32">
        <f>SUM(E57,E59:E62,E64:E69,E71:E77,E79:E83)</f>
        <v>87932417</v>
      </c>
      <c r="F85" s="32">
        <f>SUM(F57,F59:F62,F64:F69,F71:F77,F79:F83)</f>
        <v>48759438</v>
      </c>
      <c r="G85" s="37">
        <f t="shared" si="8"/>
        <v>0.69074273790599439</v>
      </c>
      <c r="H85" s="32">
        <f>SUM(H57,H59:H62,H64:H69,H71:H77,H79:H83)</f>
        <v>36662334</v>
      </c>
      <c r="I85" s="37">
        <f t="shared" si="9"/>
        <v>0.51937105930515493</v>
      </c>
      <c r="J85" s="32">
        <f>SUM(J57,J59:J62,J64:J69,J71:J77,J79:J83)</f>
        <v>27550265</v>
      </c>
      <c r="K85" s="37">
        <f t="shared" si="10"/>
        <v>0.31331181309391282</v>
      </c>
      <c r="L85" s="32">
        <f>SUM(L57,L59:L62,L64:L69,L71:L77,L79:L83)</f>
        <v>0</v>
      </c>
      <c r="M85" s="37">
        <f t="shared" si="11"/>
        <v>0</v>
      </c>
      <c r="N85" s="32">
        <f t="shared" si="12"/>
        <v>112972037</v>
      </c>
      <c r="O85" s="37">
        <f t="shared" si="13"/>
        <v>1.2847598286761526</v>
      </c>
      <c r="P85" s="32">
        <f>SUM(P57,P59:P62,P64:P69,P71:P77,P79:P83)</f>
        <v>3890845</v>
      </c>
      <c r="Q85" s="32">
        <f>SUM(Q57,Q59:Q62,Q64:Q69,Q71:Q77,Q79:Q83)</f>
        <v>87958251</v>
      </c>
      <c r="R85" s="32">
        <f>SUM(R57,R59:R62,R64:R69,R71:R77,R79:R83)</f>
        <v>79561624</v>
      </c>
      <c r="S85" s="32">
        <f>SUM(S57,S59:S62,S64:S69,S71:S77,S79:S83)</f>
        <v>16750268</v>
      </c>
      <c r="T85" s="37">
        <f t="shared" si="14"/>
        <v>0.21053200221252397</v>
      </c>
      <c r="U85" s="37">
        <f t="shared" si="15"/>
        <v>6.0807922186568728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40921260</v>
      </c>
      <c r="E88" s="31">
        <v>41037270</v>
      </c>
      <c r="F88" s="31">
        <v>9394153</v>
      </c>
      <c r="G88" s="36">
        <f t="shared" ref="G88:G99" si="16">IF(($D88      =0),0,($F88      /$D88      ))</f>
        <v>0.22956656271092338</v>
      </c>
      <c r="H88" s="31">
        <v>11033295</v>
      </c>
      <c r="I88" s="36">
        <f t="shared" ref="I88:I99" si="17">IF(($D88      =0),0,($H88      /$D88      ))</f>
        <v>0.2696225629416103</v>
      </c>
      <c r="J88" s="31">
        <v>8182454</v>
      </c>
      <c r="K88" s="36">
        <f t="shared" ref="K88:K99" si="18">IF(($E88      =0),0,($J88      /$E88      ))</f>
        <v>0.1993907976822045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28609902</v>
      </c>
      <c r="O88" s="36">
        <f t="shared" ref="O88:O99" si="21">IF(($E88      =0),0,($N88      /$E88      ))</f>
        <v>0.69716874441209176</v>
      </c>
      <c r="P88" s="31">
        <v>9479084</v>
      </c>
      <c r="Q88" s="31">
        <v>40095113</v>
      </c>
      <c r="R88" s="31">
        <v>40223043</v>
      </c>
      <c r="S88" s="31">
        <v>29202609</v>
      </c>
      <c r="T88" s="36">
        <f t="shared" ref="T88:T99" si="22">IF(($R88      =0),0,($S88      /$R88      ))</f>
        <v>0.72601690031258947</v>
      </c>
      <c r="U88" s="36">
        <f t="shared" ref="U88:U99" si="23">IF(($P88      =0),0,(($J88      /$P88      )-1))</f>
        <v>-0.13678853357560705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119208000</v>
      </c>
      <c r="E89" s="31">
        <v>120645000</v>
      </c>
      <c r="F89" s="31">
        <v>36743893</v>
      </c>
      <c r="G89" s="36">
        <f t="shared" si="16"/>
        <v>0.30823344909737599</v>
      </c>
      <c r="H89" s="31">
        <v>56958058</v>
      </c>
      <c r="I89" s="36">
        <f t="shared" si="17"/>
        <v>0.47780398966512316</v>
      </c>
      <c r="J89" s="31">
        <v>32284387</v>
      </c>
      <c r="K89" s="36">
        <f t="shared" si="18"/>
        <v>0.26759821791205601</v>
      </c>
      <c r="L89" s="31">
        <v>0</v>
      </c>
      <c r="M89" s="36">
        <f t="shared" si="19"/>
        <v>0</v>
      </c>
      <c r="N89" s="31">
        <f t="shared" si="20"/>
        <v>125986338</v>
      </c>
      <c r="O89" s="36">
        <f t="shared" si="21"/>
        <v>1.0442731816486386</v>
      </c>
      <c r="P89" s="31">
        <v>33168076</v>
      </c>
      <c r="Q89" s="31">
        <v>120342000</v>
      </c>
      <c r="R89" s="31">
        <v>125708000</v>
      </c>
      <c r="S89" s="31">
        <v>109995273</v>
      </c>
      <c r="T89" s="36">
        <f t="shared" si="22"/>
        <v>0.87500614917109487</v>
      </c>
      <c r="U89" s="36">
        <f t="shared" si="23"/>
        <v>-2.66427573308744E-2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38492356</v>
      </c>
      <c r="E90" s="31">
        <v>45931075</v>
      </c>
      <c r="F90" s="31">
        <v>8381181</v>
      </c>
      <c r="G90" s="36">
        <f t="shared" si="16"/>
        <v>0.21773624352845536</v>
      </c>
      <c r="H90" s="31">
        <v>13144167</v>
      </c>
      <c r="I90" s="36">
        <f t="shared" si="17"/>
        <v>0.34147473332107808</v>
      </c>
      <c r="J90" s="31">
        <v>30556590</v>
      </c>
      <c r="K90" s="36">
        <f t="shared" si="18"/>
        <v>0.66527051674710425</v>
      </c>
      <c r="L90" s="31">
        <v>0</v>
      </c>
      <c r="M90" s="36">
        <f t="shared" si="19"/>
        <v>0</v>
      </c>
      <c r="N90" s="31">
        <f t="shared" si="20"/>
        <v>52081938</v>
      </c>
      <c r="O90" s="36">
        <f t="shared" si="21"/>
        <v>1.1339150673046516</v>
      </c>
      <c r="P90" s="31">
        <v>12950854</v>
      </c>
      <c r="Q90" s="31">
        <v>47083972</v>
      </c>
      <c r="R90" s="31">
        <v>18646192</v>
      </c>
      <c r="S90" s="31">
        <v>36285157</v>
      </c>
      <c r="T90" s="36">
        <f t="shared" si="22"/>
        <v>1.945982160861585</v>
      </c>
      <c r="U90" s="36">
        <f t="shared" si="23"/>
        <v>1.3594266447602608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198621616</v>
      </c>
      <c r="E91" s="32">
        <f>SUM(E88:E90)</f>
        <v>207613345</v>
      </c>
      <c r="F91" s="32">
        <f>SUM(F88:F90)</f>
        <v>54519227</v>
      </c>
      <c r="G91" s="37">
        <f t="shared" si="16"/>
        <v>0.2744878835342876</v>
      </c>
      <c r="H91" s="32">
        <f>SUM(H88:H90)</f>
        <v>81135520</v>
      </c>
      <c r="I91" s="37">
        <f t="shared" si="17"/>
        <v>0.40849290039005626</v>
      </c>
      <c r="J91" s="32">
        <f>SUM(J88:J90)</f>
        <v>71023431</v>
      </c>
      <c r="K91" s="37">
        <f t="shared" si="18"/>
        <v>0.34209472902620974</v>
      </c>
      <c r="L91" s="32">
        <f>SUM(L88:L90)</f>
        <v>0</v>
      </c>
      <c r="M91" s="37">
        <f t="shared" si="19"/>
        <v>0</v>
      </c>
      <c r="N91" s="32">
        <f t="shared" si="20"/>
        <v>206678178</v>
      </c>
      <c r="O91" s="37">
        <f t="shared" si="21"/>
        <v>0.9954956315548984</v>
      </c>
      <c r="P91" s="32">
        <f>SUM(P88:P90)</f>
        <v>55598014</v>
      </c>
      <c r="Q91" s="32">
        <f>SUM(Q88:Q90)</f>
        <v>207521085</v>
      </c>
      <c r="R91" s="32">
        <f>SUM(R88:R90)</f>
        <v>184577235</v>
      </c>
      <c r="S91" s="32">
        <f>SUM(S88:S90)</f>
        <v>175483039</v>
      </c>
      <c r="T91" s="37">
        <f t="shared" si="22"/>
        <v>0.95072959024443071</v>
      </c>
      <c r="U91" s="37">
        <f t="shared" si="23"/>
        <v>0.27744546774638379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250531902</v>
      </c>
      <c r="E92" s="31">
        <v>252622476</v>
      </c>
      <c r="F92" s="31">
        <v>4658303</v>
      </c>
      <c r="G92" s="36">
        <f t="shared" si="16"/>
        <v>1.8593651997261412E-2</v>
      </c>
      <c r="H92" s="31">
        <v>6425594</v>
      </c>
      <c r="I92" s="36">
        <f t="shared" si="17"/>
        <v>2.5647807519538969E-2</v>
      </c>
      <c r="J92" s="31">
        <v>8880362</v>
      </c>
      <c r="K92" s="36">
        <f t="shared" si="18"/>
        <v>3.5152699556313428E-2</v>
      </c>
      <c r="L92" s="31">
        <v>0</v>
      </c>
      <c r="M92" s="36">
        <f t="shared" si="19"/>
        <v>0</v>
      </c>
      <c r="N92" s="31">
        <f t="shared" si="20"/>
        <v>19964259</v>
      </c>
      <c r="O92" s="36">
        <f t="shared" si="21"/>
        <v>7.9028039452831586E-2</v>
      </c>
      <c r="P92" s="31">
        <v>75845504</v>
      </c>
      <c r="Q92" s="31">
        <v>166522083</v>
      </c>
      <c r="R92" s="31">
        <v>164702084</v>
      </c>
      <c r="S92" s="31">
        <v>225157330</v>
      </c>
      <c r="T92" s="36">
        <f t="shared" si="22"/>
        <v>1.3670581727429751</v>
      </c>
      <c r="U92" s="36">
        <f t="shared" si="23"/>
        <v>-0.88291511649787446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18068200</v>
      </c>
      <c r="E93" s="31">
        <v>18868200</v>
      </c>
      <c r="F93" s="31">
        <v>3898519</v>
      </c>
      <c r="G93" s="36">
        <f t="shared" si="16"/>
        <v>0.21576687218427956</v>
      </c>
      <c r="H93" s="31">
        <v>4064635</v>
      </c>
      <c r="I93" s="36">
        <f t="shared" si="17"/>
        <v>0.22496070444205843</v>
      </c>
      <c r="J93" s="31">
        <v>3755072</v>
      </c>
      <c r="K93" s="36">
        <f t="shared" si="18"/>
        <v>0.19901591036770863</v>
      </c>
      <c r="L93" s="31">
        <v>0</v>
      </c>
      <c r="M93" s="36">
        <f t="shared" si="19"/>
        <v>0</v>
      </c>
      <c r="N93" s="31">
        <f t="shared" si="20"/>
        <v>11718226</v>
      </c>
      <c r="O93" s="36">
        <f t="shared" si="21"/>
        <v>0.62105691056910572</v>
      </c>
      <c r="P93" s="31">
        <v>3275821</v>
      </c>
      <c r="Q93" s="31">
        <v>15345773</v>
      </c>
      <c r="R93" s="31">
        <v>16194520</v>
      </c>
      <c r="S93" s="31">
        <v>11108696</v>
      </c>
      <c r="T93" s="36">
        <f t="shared" si="22"/>
        <v>0.68595401407389656</v>
      </c>
      <c r="U93" s="36">
        <f t="shared" si="23"/>
        <v>0.14629950781804002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9789920</v>
      </c>
      <c r="E94" s="31">
        <v>11173195</v>
      </c>
      <c r="F94" s="31">
        <v>3588327</v>
      </c>
      <c r="G94" s="36">
        <f t="shared" si="16"/>
        <v>0.36653282151437394</v>
      </c>
      <c r="H94" s="31">
        <v>3357718</v>
      </c>
      <c r="I94" s="36">
        <f t="shared" si="17"/>
        <v>0.34297706212103879</v>
      </c>
      <c r="J94" s="31">
        <v>5024220</v>
      </c>
      <c r="K94" s="36">
        <f t="shared" si="18"/>
        <v>0.44966726169193322</v>
      </c>
      <c r="L94" s="31">
        <v>0</v>
      </c>
      <c r="M94" s="36">
        <f t="shared" si="19"/>
        <v>0</v>
      </c>
      <c r="N94" s="31">
        <f t="shared" si="20"/>
        <v>11970265</v>
      </c>
      <c r="O94" s="36">
        <f t="shared" si="21"/>
        <v>1.0713376970508435</v>
      </c>
      <c r="P94" s="31">
        <v>4998976</v>
      </c>
      <c r="Q94" s="31">
        <v>9814399</v>
      </c>
      <c r="R94" s="31">
        <v>10132377</v>
      </c>
      <c r="S94" s="31">
        <v>13282290</v>
      </c>
      <c r="T94" s="36">
        <f t="shared" si="22"/>
        <v>1.3108760165556415</v>
      </c>
      <c r="U94" s="36">
        <f t="shared" si="23"/>
        <v>5.0498342060454338E-3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2065504</v>
      </c>
      <c r="E95" s="31">
        <v>373614</v>
      </c>
      <c r="F95" s="31">
        <v>91881</v>
      </c>
      <c r="G95" s="36">
        <f t="shared" si="16"/>
        <v>4.448357398484825E-2</v>
      </c>
      <c r="H95" s="31">
        <v>94925</v>
      </c>
      <c r="I95" s="36">
        <f t="shared" si="17"/>
        <v>4.5957306303933569E-2</v>
      </c>
      <c r="J95" s="31">
        <v>72869</v>
      </c>
      <c r="K95" s="36">
        <f t="shared" si="18"/>
        <v>0.1950381945002061</v>
      </c>
      <c r="L95" s="31">
        <v>0</v>
      </c>
      <c r="M95" s="36">
        <f t="shared" si="19"/>
        <v>0</v>
      </c>
      <c r="N95" s="31">
        <f t="shared" si="20"/>
        <v>259675</v>
      </c>
      <c r="O95" s="36">
        <f t="shared" si="21"/>
        <v>0.69503551794097651</v>
      </c>
      <c r="P95" s="31">
        <v>266081</v>
      </c>
      <c r="Q95" s="31">
        <v>2177014</v>
      </c>
      <c r="R95" s="31">
        <v>2042504</v>
      </c>
      <c r="S95" s="31">
        <v>714581</v>
      </c>
      <c r="T95" s="36">
        <f t="shared" si="22"/>
        <v>0.34985537360024754</v>
      </c>
      <c r="U95" s="36">
        <f t="shared" si="23"/>
        <v>-0.7261397845017119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280455526</v>
      </c>
      <c r="E96" s="32">
        <f>SUM(E92:E95)</f>
        <v>283037485</v>
      </c>
      <c r="F96" s="32">
        <f>SUM(F92:F95)</f>
        <v>12237030</v>
      </c>
      <c r="G96" s="37">
        <f t="shared" si="16"/>
        <v>4.3632693477396484E-2</v>
      </c>
      <c r="H96" s="32">
        <f>SUM(H92:H95)</f>
        <v>13942872</v>
      </c>
      <c r="I96" s="37">
        <f t="shared" si="17"/>
        <v>4.9715091012326851E-2</v>
      </c>
      <c r="J96" s="32">
        <f>SUM(J92:J95)</f>
        <v>17732523</v>
      </c>
      <c r="K96" s="37">
        <f t="shared" si="18"/>
        <v>6.2650793409925895E-2</v>
      </c>
      <c r="L96" s="32">
        <f>SUM(L92:L95)</f>
        <v>0</v>
      </c>
      <c r="M96" s="37">
        <f t="shared" si="19"/>
        <v>0</v>
      </c>
      <c r="N96" s="32">
        <f t="shared" si="20"/>
        <v>43912425</v>
      </c>
      <c r="O96" s="37">
        <f t="shared" si="21"/>
        <v>0.15514702937669192</v>
      </c>
      <c r="P96" s="32">
        <f>SUM(P92:P95)</f>
        <v>84386382</v>
      </c>
      <c r="Q96" s="32">
        <f>SUM(Q92:Q95)</f>
        <v>193859269</v>
      </c>
      <c r="R96" s="32">
        <f>SUM(R92:R95)</f>
        <v>193071485</v>
      </c>
      <c r="S96" s="32">
        <f>SUM(S92:S95)</f>
        <v>250262897</v>
      </c>
      <c r="T96" s="37">
        <f t="shared" si="22"/>
        <v>1.2962188435024469</v>
      </c>
      <c r="U96" s="37">
        <f t="shared" si="23"/>
        <v>-0.78986511117398062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259432363</v>
      </c>
      <c r="E97" s="31">
        <v>260362363</v>
      </c>
      <c r="F97" s="31">
        <v>99994874</v>
      </c>
      <c r="G97" s="36">
        <f t="shared" si="16"/>
        <v>0.38543716305740933</v>
      </c>
      <c r="H97" s="31">
        <v>80208835</v>
      </c>
      <c r="I97" s="36">
        <f t="shared" si="17"/>
        <v>0.30917050622554748</v>
      </c>
      <c r="J97" s="31">
        <v>1919144</v>
      </c>
      <c r="K97" s="36">
        <f t="shared" si="18"/>
        <v>7.3710500161653552E-3</v>
      </c>
      <c r="L97" s="31">
        <v>0</v>
      </c>
      <c r="M97" s="36">
        <f t="shared" si="19"/>
        <v>0</v>
      </c>
      <c r="N97" s="31">
        <f t="shared" si="20"/>
        <v>182122853</v>
      </c>
      <c r="O97" s="36">
        <f t="shared" si="21"/>
        <v>0.69949761901646279</v>
      </c>
      <c r="P97" s="31">
        <v>117559310</v>
      </c>
      <c r="Q97" s="31">
        <v>240913447</v>
      </c>
      <c r="R97" s="31">
        <v>243531105</v>
      </c>
      <c r="S97" s="31">
        <v>130300083</v>
      </c>
      <c r="T97" s="36">
        <f t="shared" si="22"/>
        <v>0.53504492988688246</v>
      </c>
      <c r="U97" s="36">
        <f t="shared" si="23"/>
        <v>-0.98367509982833345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28909170</v>
      </c>
      <c r="E98" s="31">
        <v>29197420</v>
      </c>
      <c r="F98" s="31">
        <v>5195171</v>
      </c>
      <c r="G98" s="36">
        <f t="shared" si="16"/>
        <v>0.17970668130562031</v>
      </c>
      <c r="H98" s="31">
        <v>3993074</v>
      </c>
      <c r="I98" s="36">
        <f t="shared" si="17"/>
        <v>0.13812482336919393</v>
      </c>
      <c r="J98" s="31">
        <v>6168391</v>
      </c>
      <c r="K98" s="36">
        <f t="shared" si="18"/>
        <v>0.2112649336824966</v>
      </c>
      <c r="L98" s="31">
        <v>0</v>
      </c>
      <c r="M98" s="36">
        <f t="shared" si="19"/>
        <v>0</v>
      </c>
      <c r="N98" s="31">
        <f t="shared" si="20"/>
        <v>15356636</v>
      </c>
      <c r="O98" s="36">
        <f t="shared" si="21"/>
        <v>0.52595866347095055</v>
      </c>
      <c r="P98" s="31">
        <v>23421373</v>
      </c>
      <c r="Q98" s="31">
        <v>23306750</v>
      </c>
      <c r="R98" s="31">
        <v>29650809</v>
      </c>
      <c r="S98" s="31">
        <v>19984818</v>
      </c>
      <c r="T98" s="36">
        <f t="shared" si="22"/>
        <v>0.67400582560833333</v>
      </c>
      <c r="U98" s="36">
        <f t="shared" si="23"/>
        <v>-0.7366340991196374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38930421</v>
      </c>
      <c r="E99" s="31">
        <v>38730420</v>
      </c>
      <c r="F99" s="31">
        <v>9514787</v>
      </c>
      <c r="G99" s="36">
        <f t="shared" si="16"/>
        <v>0.24440493463967419</v>
      </c>
      <c r="H99" s="31">
        <v>9796078</v>
      </c>
      <c r="I99" s="36">
        <f t="shared" si="17"/>
        <v>0.25163041519638329</v>
      </c>
      <c r="J99" s="31">
        <v>9342242</v>
      </c>
      <c r="K99" s="36">
        <f t="shared" si="18"/>
        <v>0.24121199821742187</v>
      </c>
      <c r="L99" s="31">
        <v>0</v>
      </c>
      <c r="M99" s="36">
        <f t="shared" si="19"/>
        <v>0</v>
      </c>
      <c r="N99" s="31">
        <f t="shared" si="20"/>
        <v>28653107</v>
      </c>
      <c r="O99" s="36">
        <f t="shared" si="21"/>
        <v>0.73980883760103811</v>
      </c>
      <c r="P99" s="31">
        <v>8987304</v>
      </c>
      <c r="Q99" s="31">
        <v>35270288</v>
      </c>
      <c r="R99" s="31">
        <v>37271288</v>
      </c>
      <c r="S99" s="31">
        <v>27188160</v>
      </c>
      <c r="T99" s="36">
        <f t="shared" si="22"/>
        <v>0.72946660711054578</v>
      </c>
      <c r="U99" s="36">
        <f t="shared" si="23"/>
        <v>3.9493267391422338E-2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327271954</v>
      </c>
      <c r="E101" s="32">
        <f>SUM(E97:E100)</f>
        <v>328290203</v>
      </c>
      <c r="F101" s="32">
        <f>SUM(F97:F100)</f>
        <v>114704832</v>
      </c>
      <c r="G101" s="37">
        <f>IF(($D101     =0),0,($F101     /$D101     ))</f>
        <v>0.35048781479148683</v>
      </c>
      <c r="H101" s="32">
        <f>SUM(H97:H100)</f>
        <v>93997987</v>
      </c>
      <c r="I101" s="37">
        <f>IF(($D101     =0),0,($H101     /$D101     ))</f>
        <v>0.28721675001824326</v>
      </c>
      <c r="J101" s="32">
        <f>SUM(J97:J100)</f>
        <v>17429777</v>
      </c>
      <c r="K101" s="37">
        <f>IF(($E101     =0),0,($J101     /$E101     ))</f>
        <v>5.3092589546450769E-2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226132596</v>
      </c>
      <c r="O101" s="37">
        <f>IF(($E101     =0),0,($N101     /$E101     ))</f>
        <v>0.68881920305127109</v>
      </c>
      <c r="P101" s="32">
        <f>SUM(P97:P100)</f>
        <v>149967987</v>
      </c>
      <c r="Q101" s="32">
        <f>SUM(Q97:Q100)</f>
        <v>299490485</v>
      </c>
      <c r="R101" s="32">
        <f>SUM(R97:R100)</f>
        <v>310453202</v>
      </c>
      <c r="S101" s="32">
        <f>SUM(S97:S100)</f>
        <v>177473061</v>
      </c>
      <c r="T101" s="37">
        <f>IF(($R101     =0),0,($S101     /$R101     ))</f>
        <v>0.57165801433737506</v>
      </c>
      <c r="U101" s="37">
        <f>IF(($P101     =0),0,(($J101     /$P101     )-1))</f>
        <v>-0.88377668228620021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806349096</v>
      </c>
      <c r="E102" s="32">
        <f>SUM(E88:E90,E92:E95,E97:E100)</f>
        <v>818941033</v>
      </c>
      <c r="F102" s="32">
        <f>SUM(F88:F90,F92:F95,F97:F100)</f>
        <v>181461089</v>
      </c>
      <c r="G102" s="37">
        <f>IF(($D102     =0),0,($F102     /$D102     ))</f>
        <v>0.22504035770631037</v>
      </c>
      <c r="H102" s="32">
        <f>SUM(H88:H90,H92:H95,H97:H100)</f>
        <v>189076379</v>
      </c>
      <c r="I102" s="37">
        <f>IF(($D102     =0),0,($H102     /$D102     ))</f>
        <v>0.23448451785701513</v>
      </c>
      <c r="J102" s="32">
        <f>SUM(J88:J90,J92:J95,J97:J100)</f>
        <v>106185731</v>
      </c>
      <c r="K102" s="37">
        <f>IF(($E102     =0),0,($J102     /$E102     ))</f>
        <v>0.12966224272706581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476723199</v>
      </c>
      <c r="O102" s="37">
        <f>IF(($E102     =0),0,($N102     /$E102     ))</f>
        <v>0.58212152009728402</v>
      </c>
      <c r="P102" s="32">
        <f>SUM(P88:P90,P92:P95,P97:P100)</f>
        <v>289952383</v>
      </c>
      <c r="Q102" s="32">
        <f>SUM(Q88:Q90,Q92:Q95,Q97:Q100)</f>
        <v>700870839</v>
      </c>
      <c r="R102" s="32">
        <f>SUM(R88:R90,R92:R95,R97:R100)</f>
        <v>688101922</v>
      </c>
      <c r="S102" s="32">
        <f>SUM(S88:S90,S92:S95,S97:S100)</f>
        <v>603218997</v>
      </c>
      <c r="T102" s="37">
        <f>IF(($R102     =0),0,($S102     /$R102     ))</f>
        <v>0.87664193008895563</v>
      </c>
      <c r="U102" s="37">
        <f>IF(($P102     =0),0,(($J102     /$P102     )-1))</f>
        <v>-0.63378217519253843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266306540</v>
      </c>
      <c r="E105" s="31">
        <v>256933393</v>
      </c>
      <c r="F105" s="31">
        <v>71412940</v>
      </c>
      <c r="G105" s="36">
        <f t="shared" ref="G105:G136" si="24">IF(($D105     =0),0,($F105     /$D105     ))</f>
        <v>0.26816066927984572</v>
      </c>
      <c r="H105" s="31">
        <v>57224326</v>
      </c>
      <c r="I105" s="36">
        <f t="shared" ref="I105:I136" si="25">IF(($D105     =0),0,($H105     /$D105     ))</f>
        <v>0.21488141447821746</v>
      </c>
      <c r="J105" s="31">
        <v>60193880</v>
      </c>
      <c r="K105" s="36">
        <f t="shared" ref="K105:K136" si="26">IF(($E105     =0),0,($J105     /$E105     ))</f>
        <v>0.23427815005735747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188831146</v>
      </c>
      <c r="O105" s="36">
        <f t="shared" ref="O105:O136" si="29">IF(($E105     =0),0,($N105     /$E105     ))</f>
        <v>0.73494201666499615</v>
      </c>
      <c r="P105" s="31">
        <v>109560554</v>
      </c>
      <c r="Q105" s="31">
        <v>312651180</v>
      </c>
      <c r="R105" s="31">
        <v>282412362</v>
      </c>
      <c r="S105" s="31">
        <v>190564178</v>
      </c>
      <c r="T105" s="36">
        <f t="shared" ref="T105:T136" si="30">IF(($R105     =0),0,($S105     /$R105     ))</f>
        <v>0.67477279199272444</v>
      </c>
      <c r="U105" s="36">
        <f t="shared" ref="U105:U136" si="31">IF(($P105     =0),0,(($J105     /$P105     )-1))</f>
        <v>-0.45058802824235444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266306540</v>
      </c>
      <c r="E106" s="32">
        <f>E105</f>
        <v>256933393</v>
      </c>
      <c r="F106" s="32">
        <f>F105</f>
        <v>71412940</v>
      </c>
      <c r="G106" s="37">
        <f t="shared" si="24"/>
        <v>0.26816066927984572</v>
      </c>
      <c r="H106" s="32">
        <f>H105</f>
        <v>57224326</v>
      </c>
      <c r="I106" s="37">
        <f t="shared" si="25"/>
        <v>0.21488141447821746</v>
      </c>
      <c r="J106" s="32">
        <f>J105</f>
        <v>60193880</v>
      </c>
      <c r="K106" s="37">
        <f t="shared" si="26"/>
        <v>0.23427815005735747</v>
      </c>
      <c r="L106" s="32">
        <f>L105</f>
        <v>0</v>
      </c>
      <c r="M106" s="37">
        <f t="shared" si="27"/>
        <v>0</v>
      </c>
      <c r="N106" s="32">
        <f t="shared" si="28"/>
        <v>188831146</v>
      </c>
      <c r="O106" s="37">
        <f t="shared" si="29"/>
        <v>0.73494201666499615</v>
      </c>
      <c r="P106" s="32">
        <f>P105</f>
        <v>109560554</v>
      </c>
      <c r="Q106" s="32">
        <f>Q105</f>
        <v>312651180</v>
      </c>
      <c r="R106" s="32">
        <f>R105</f>
        <v>282412362</v>
      </c>
      <c r="S106" s="32">
        <f>S105</f>
        <v>190564178</v>
      </c>
      <c r="T106" s="37">
        <f t="shared" si="30"/>
        <v>0.67477279199272444</v>
      </c>
      <c r="U106" s="37">
        <f t="shared" si="31"/>
        <v>-0.45058802824235444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11777395</v>
      </c>
      <c r="E107" s="31">
        <v>14336957</v>
      </c>
      <c r="F107" s="31">
        <v>35380</v>
      </c>
      <c r="G107" s="36">
        <f t="shared" si="24"/>
        <v>3.0040598960975667E-3</v>
      </c>
      <c r="H107" s="31">
        <v>7249479</v>
      </c>
      <c r="I107" s="36">
        <f t="shared" si="25"/>
        <v>0.61554180699551986</v>
      </c>
      <c r="J107" s="31">
        <v>4156378</v>
      </c>
      <c r="K107" s="36">
        <f t="shared" si="26"/>
        <v>0.28990656803950798</v>
      </c>
      <c r="L107" s="31">
        <v>0</v>
      </c>
      <c r="M107" s="36">
        <f t="shared" si="27"/>
        <v>0</v>
      </c>
      <c r="N107" s="31">
        <f t="shared" si="28"/>
        <v>11441237</v>
      </c>
      <c r="O107" s="36">
        <f t="shared" si="29"/>
        <v>0.79802408558524662</v>
      </c>
      <c r="P107" s="31">
        <v>9283175</v>
      </c>
      <c r="Q107" s="31">
        <v>11294719</v>
      </c>
      <c r="R107" s="31">
        <v>11188736</v>
      </c>
      <c r="S107" s="31">
        <v>9391890</v>
      </c>
      <c r="T107" s="36">
        <f t="shared" si="30"/>
        <v>0.83940580955704025</v>
      </c>
      <c r="U107" s="36">
        <f t="shared" si="31"/>
        <v>-0.5522676239540889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6487933</v>
      </c>
      <c r="E108" s="31">
        <v>13650358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1899532</v>
      </c>
      <c r="K108" s="36">
        <f t="shared" si="26"/>
        <v>0.13915620381531385</v>
      </c>
      <c r="L108" s="31">
        <v>0</v>
      </c>
      <c r="M108" s="36">
        <f t="shared" si="27"/>
        <v>0</v>
      </c>
      <c r="N108" s="31">
        <f t="shared" si="28"/>
        <v>1899532</v>
      </c>
      <c r="O108" s="36">
        <f t="shared" si="29"/>
        <v>0.13915620381531385</v>
      </c>
      <c r="P108" s="31">
        <v>0</v>
      </c>
      <c r="Q108" s="31">
        <v>7832414</v>
      </c>
      <c r="R108" s="31">
        <v>7832414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24172860</v>
      </c>
      <c r="E109" s="31">
        <v>24155862</v>
      </c>
      <c r="F109" s="31">
        <v>7534948</v>
      </c>
      <c r="G109" s="36">
        <f t="shared" si="24"/>
        <v>0.31171106770154627</v>
      </c>
      <c r="H109" s="31">
        <v>7800577</v>
      </c>
      <c r="I109" s="36">
        <f t="shared" si="25"/>
        <v>0.32269979638321655</v>
      </c>
      <c r="J109" s="31">
        <v>263373</v>
      </c>
      <c r="K109" s="36">
        <f t="shared" si="26"/>
        <v>1.090306775224995E-2</v>
      </c>
      <c r="L109" s="31">
        <v>0</v>
      </c>
      <c r="M109" s="36">
        <f t="shared" si="27"/>
        <v>0</v>
      </c>
      <c r="N109" s="31">
        <f t="shared" si="28"/>
        <v>15598898</v>
      </c>
      <c r="O109" s="36">
        <f t="shared" si="29"/>
        <v>0.64576035415337274</v>
      </c>
      <c r="P109" s="31">
        <v>-566762</v>
      </c>
      <c r="Q109" s="31">
        <v>24011304</v>
      </c>
      <c r="R109" s="31">
        <v>24011304</v>
      </c>
      <c r="S109" s="31">
        <v>21369741</v>
      </c>
      <c r="T109" s="36">
        <f t="shared" si="30"/>
        <v>0.88998669126841257</v>
      </c>
      <c r="U109" s="36">
        <f t="shared" si="31"/>
        <v>-1.4646977037980669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18120488</v>
      </c>
      <c r="E110" s="31">
        <v>19284519</v>
      </c>
      <c r="F110" s="31">
        <v>175681</v>
      </c>
      <c r="G110" s="36">
        <f t="shared" si="24"/>
        <v>9.6951583202394987E-3</v>
      </c>
      <c r="H110" s="31">
        <v>213590</v>
      </c>
      <c r="I110" s="36">
        <f t="shared" si="25"/>
        <v>1.1787210145775323E-2</v>
      </c>
      <c r="J110" s="31">
        <v>15739907</v>
      </c>
      <c r="K110" s="36">
        <f t="shared" si="26"/>
        <v>0.81619391181081569</v>
      </c>
      <c r="L110" s="31">
        <v>0</v>
      </c>
      <c r="M110" s="36">
        <f t="shared" si="27"/>
        <v>0</v>
      </c>
      <c r="N110" s="31">
        <f t="shared" si="28"/>
        <v>16129178</v>
      </c>
      <c r="O110" s="36">
        <f t="shared" si="29"/>
        <v>0.83637958509621113</v>
      </c>
      <c r="P110" s="31">
        <v>13588469</v>
      </c>
      <c r="Q110" s="31">
        <v>17592060</v>
      </c>
      <c r="R110" s="31">
        <v>29817641</v>
      </c>
      <c r="S110" s="31">
        <v>13956321</v>
      </c>
      <c r="T110" s="36">
        <f t="shared" si="30"/>
        <v>0.46805583982985105</v>
      </c>
      <c r="U110" s="36">
        <f t="shared" si="31"/>
        <v>0.15832821195677016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60558676</v>
      </c>
      <c r="E112" s="32">
        <f>SUM(E107:E111)</f>
        <v>71427696</v>
      </c>
      <c r="F112" s="32">
        <f>SUM(F107:F111)</f>
        <v>7746009</v>
      </c>
      <c r="G112" s="37">
        <f t="shared" si="24"/>
        <v>0.12790915376023082</v>
      </c>
      <c r="H112" s="32">
        <f>SUM(H107:H111)</f>
        <v>15263646</v>
      </c>
      <c r="I112" s="37">
        <f t="shared" si="25"/>
        <v>0.25204722111163724</v>
      </c>
      <c r="J112" s="32">
        <f>SUM(J107:J111)</f>
        <v>22059190</v>
      </c>
      <c r="K112" s="37">
        <f t="shared" si="26"/>
        <v>0.30883244505044655</v>
      </c>
      <c r="L112" s="32">
        <f>SUM(L107:L111)</f>
        <v>0</v>
      </c>
      <c r="M112" s="37">
        <f t="shared" si="27"/>
        <v>0</v>
      </c>
      <c r="N112" s="32">
        <f t="shared" si="28"/>
        <v>45068845</v>
      </c>
      <c r="O112" s="37">
        <f t="shared" si="29"/>
        <v>0.63097156318747838</v>
      </c>
      <c r="P112" s="32">
        <f>SUM(P107:P111)</f>
        <v>22304882</v>
      </c>
      <c r="Q112" s="32">
        <f>SUM(Q107:Q111)</f>
        <v>60730497</v>
      </c>
      <c r="R112" s="32">
        <f>SUM(R107:R111)</f>
        <v>72850095</v>
      </c>
      <c r="S112" s="32">
        <f>SUM(S107:S111)</f>
        <v>44717952</v>
      </c>
      <c r="T112" s="37">
        <f t="shared" si="30"/>
        <v>0.61383519129247532</v>
      </c>
      <c r="U112" s="37">
        <f t="shared" si="31"/>
        <v>-1.1015166993486036E-2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3566225</v>
      </c>
      <c r="E113" s="31">
        <v>3496225</v>
      </c>
      <c r="F113" s="31">
        <v>820842</v>
      </c>
      <c r="G113" s="36">
        <f t="shared" si="24"/>
        <v>0.23017111932085049</v>
      </c>
      <c r="H113" s="31">
        <v>1128623</v>
      </c>
      <c r="I113" s="36">
        <f t="shared" si="25"/>
        <v>0.31647554486887397</v>
      </c>
      <c r="J113" s="31">
        <v>938695</v>
      </c>
      <c r="K113" s="36">
        <f t="shared" si="26"/>
        <v>0.26848815508155227</v>
      </c>
      <c r="L113" s="31">
        <v>0</v>
      </c>
      <c r="M113" s="36">
        <f t="shared" si="27"/>
        <v>0</v>
      </c>
      <c r="N113" s="31">
        <f t="shared" si="28"/>
        <v>2888160</v>
      </c>
      <c r="O113" s="36">
        <f t="shared" si="29"/>
        <v>0.82607955723673387</v>
      </c>
      <c r="P113" s="31">
        <v>685354</v>
      </c>
      <c r="Q113" s="31">
        <v>3347725</v>
      </c>
      <c r="R113" s="31">
        <v>3354225</v>
      </c>
      <c r="S113" s="31">
        <v>2113309</v>
      </c>
      <c r="T113" s="36">
        <f t="shared" si="30"/>
        <v>0.6300438998576422</v>
      </c>
      <c r="U113" s="36">
        <f t="shared" si="31"/>
        <v>0.3696498451894934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7452176</v>
      </c>
      <c r="E114" s="31">
        <v>9850332</v>
      </c>
      <c r="F114" s="31">
        <v>84966</v>
      </c>
      <c r="G114" s="36">
        <f t="shared" si="24"/>
        <v>1.1401502057922411E-2</v>
      </c>
      <c r="H114" s="31">
        <v>5245808</v>
      </c>
      <c r="I114" s="36">
        <f t="shared" si="25"/>
        <v>0.70392969784932613</v>
      </c>
      <c r="J114" s="31">
        <v>2418651</v>
      </c>
      <c r="K114" s="36">
        <f t="shared" si="26"/>
        <v>0.24554004880241601</v>
      </c>
      <c r="L114" s="31">
        <v>0</v>
      </c>
      <c r="M114" s="36">
        <f t="shared" si="27"/>
        <v>0</v>
      </c>
      <c r="N114" s="31">
        <f t="shared" si="28"/>
        <v>7749425</v>
      </c>
      <c r="O114" s="36">
        <f t="shared" si="29"/>
        <v>0.78671713806194554</v>
      </c>
      <c r="P114" s="31">
        <v>1024213</v>
      </c>
      <c r="Q114" s="31">
        <v>5832517</v>
      </c>
      <c r="R114" s="31">
        <v>5724597</v>
      </c>
      <c r="S114" s="31">
        <v>4140116</v>
      </c>
      <c r="T114" s="36">
        <f t="shared" si="30"/>
        <v>0.7232152761146331</v>
      </c>
      <c r="U114" s="36">
        <f t="shared" si="31"/>
        <v>1.3614726624247107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4515791</v>
      </c>
      <c r="E115" s="31">
        <v>4499962</v>
      </c>
      <c r="F115" s="31">
        <v>5751388</v>
      </c>
      <c r="G115" s="36">
        <f t="shared" si="24"/>
        <v>1.2736169588007948</v>
      </c>
      <c r="H115" s="31">
        <v>4517872</v>
      </c>
      <c r="I115" s="36">
        <f t="shared" si="25"/>
        <v>1.0004608273500699</v>
      </c>
      <c r="J115" s="31">
        <v>3564008</v>
      </c>
      <c r="K115" s="36">
        <f t="shared" si="26"/>
        <v>0.79200846584926721</v>
      </c>
      <c r="L115" s="31">
        <v>0</v>
      </c>
      <c r="M115" s="36">
        <f t="shared" si="27"/>
        <v>0</v>
      </c>
      <c r="N115" s="31">
        <f t="shared" si="28"/>
        <v>13833268</v>
      </c>
      <c r="O115" s="36">
        <f t="shared" si="29"/>
        <v>3.0740855144999002</v>
      </c>
      <c r="P115" s="31">
        <v>3099954</v>
      </c>
      <c r="Q115" s="31">
        <v>4472531</v>
      </c>
      <c r="R115" s="31">
        <v>15217785</v>
      </c>
      <c r="S115" s="31">
        <v>13457499</v>
      </c>
      <c r="T115" s="36">
        <f t="shared" si="30"/>
        <v>0.88432705548146462</v>
      </c>
      <c r="U115" s="36">
        <f t="shared" si="31"/>
        <v>0.14969706002089067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15425200</v>
      </c>
      <c r="E116" s="31">
        <v>15425200</v>
      </c>
      <c r="F116" s="31">
        <v>5753533</v>
      </c>
      <c r="G116" s="36">
        <f t="shared" si="24"/>
        <v>0.37299568238985559</v>
      </c>
      <c r="H116" s="31">
        <v>229394</v>
      </c>
      <c r="I116" s="36">
        <f t="shared" si="25"/>
        <v>1.48713793014029E-2</v>
      </c>
      <c r="J116" s="31">
        <v>1280394</v>
      </c>
      <c r="K116" s="36">
        <f t="shared" si="26"/>
        <v>8.3006638487669523E-2</v>
      </c>
      <c r="L116" s="31">
        <v>0</v>
      </c>
      <c r="M116" s="36">
        <f t="shared" si="27"/>
        <v>0</v>
      </c>
      <c r="N116" s="31">
        <f t="shared" si="28"/>
        <v>7263321</v>
      </c>
      <c r="O116" s="36">
        <f t="shared" si="29"/>
        <v>0.47087370017892799</v>
      </c>
      <c r="P116" s="31">
        <v>469735</v>
      </c>
      <c r="Q116" s="31">
        <v>15504700</v>
      </c>
      <c r="R116" s="31">
        <v>15504700</v>
      </c>
      <c r="S116" s="31">
        <v>8770556</v>
      </c>
      <c r="T116" s="36">
        <f t="shared" si="30"/>
        <v>0.56567079659716091</v>
      </c>
      <c r="U116" s="36">
        <f t="shared" si="31"/>
        <v>1.7257794288268919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24654772</v>
      </c>
      <c r="E117" s="31">
        <v>22263771</v>
      </c>
      <c r="F117" s="31">
        <v>2761948</v>
      </c>
      <c r="G117" s="36">
        <f t="shared" si="24"/>
        <v>0.11202488508107071</v>
      </c>
      <c r="H117" s="31">
        <v>6638401</v>
      </c>
      <c r="I117" s="36">
        <f t="shared" si="25"/>
        <v>0.26925420360812907</v>
      </c>
      <c r="J117" s="31">
        <v>4442257</v>
      </c>
      <c r="K117" s="36">
        <f t="shared" si="26"/>
        <v>0.19952850754708176</v>
      </c>
      <c r="L117" s="31">
        <v>0</v>
      </c>
      <c r="M117" s="36">
        <f t="shared" si="27"/>
        <v>0</v>
      </c>
      <c r="N117" s="31">
        <f t="shared" si="28"/>
        <v>13842606</v>
      </c>
      <c r="O117" s="36">
        <f t="shared" si="29"/>
        <v>0.62175477819997338</v>
      </c>
      <c r="P117" s="31">
        <v>4277209</v>
      </c>
      <c r="Q117" s="31">
        <v>82776264</v>
      </c>
      <c r="R117" s="31">
        <v>83105359</v>
      </c>
      <c r="S117" s="31">
        <v>12817043</v>
      </c>
      <c r="T117" s="36">
        <f t="shared" si="30"/>
        <v>0.15422643201625541</v>
      </c>
      <c r="U117" s="36">
        <f t="shared" si="31"/>
        <v>3.8587780021972273E-2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2248227</v>
      </c>
      <c r="E118" s="31">
        <v>2825227</v>
      </c>
      <c r="F118" s="31">
        <v>777897</v>
      </c>
      <c r="G118" s="36">
        <f t="shared" si="24"/>
        <v>0.34600465166551242</v>
      </c>
      <c r="H118" s="31">
        <v>922302</v>
      </c>
      <c r="I118" s="36">
        <f t="shared" si="25"/>
        <v>0.41023526538912664</v>
      </c>
      <c r="J118" s="31">
        <v>739151</v>
      </c>
      <c r="K118" s="36">
        <f t="shared" si="26"/>
        <v>0.26162534904274948</v>
      </c>
      <c r="L118" s="31">
        <v>0</v>
      </c>
      <c r="M118" s="36">
        <f t="shared" si="27"/>
        <v>0</v>
      </c>
      <c r="N118" s="31">
        <f t="shared" si="28"/>
        <v>2439350</v>
      </c>
      <c r="O118" s="36">
        <f t="shared" si="29"/>
        <v>0.86341734664152647</v>
      </c>
      <c r="P118" s="31">
        <v>338217</v>
      </c>
      <c r="Q118" s="31">
        <v>2139752</v>
      </c>
      <c r="R118" s="31">
        <v>2167164</v>
      </c>
      <c r="S118" s="31">
        <v>2151194</v>
      </c>
      <c r="T118" s="36">
        <f t="shared" si="30"/>
        <v>0.99263092225599914</v>
      </c>
      <c r="U118" s="36">
        <f t="shared" si="31"/>
        <v>1.1854342034847449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8698572</v>
      </c>
      <c r="E119" s="31">
        <v>60275357</v>
      </c>
      <c r="F119" s="31">
        <v>1296119</v>
      </c>
      <c r="G119" s="36">
        <f t="shared" si="24"/>
        <v>0.14900365255354556</v>
      </c>
      <c r="H119" s="31">
        <v>1336112</v>
      </c>
      <c r="I119" s="36">
        <f t="shared" si="25"/>
        <v>0.1536013037542254</v>
      </c>
      <c r="J119" s="31">
        <v>1283292</v>
      </c>
      <c r="K119" s="36">
        <f t="shared" si="26"/>
        <v>2.1290491900363195E-2</v>
      </c>
      <c r="L119" s="31">
        <v>0</v>
      </c>
      <c r="M119" s="36">
        <f t="shared" si="27"/>
        <v>0</v>
      </c>
      <c r="N119" s="31">
        <f t="shared" si="28"/>
        <v>3915523</v>
      </c>
      <c r="O119" s="36">
        <f t="shared" si="29"/>
        <v>6.4960594094863683E-2</v>
      </c>
      <c r="P119" s="31">
        <v>1184561</v>
      </c>
      <c r="Q119" s="31">
        <v>4068348</v>
      </c>
      <c r="R119" s="31">
        <v>4146878</v>
      </c>
      <c r="S119" s="31">
        <v>3107841</v>
      </c>
      <c r="T119" s="36">
        <f t="shared" si="30"/>
        <v>0.74944114584513943</v>
      </c>
      <c r="U119" s="36">
        <f t="shared" si="31"/>
        <v>8.3348177088389708E-2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1713000</v>
      </c>
      <c r="E120" s="31">
        <v>1821000</v>
      </c>
      <c r="F120" s="31">
        <v>378452</v>
      </c>
      <c r="G120" s="36">
        <f t="shared" si="24"/>
        <v>0.22092936368943375</v>
      </c>
      <c r="H120" s="31">
        <v>688176</v>
      </c>
      <c r="I120" s="36">
        <f t="shared" si="25"/>
        <v>0.40173730297723292</v>
      </c>
      <c r="J120" s="31">
        <v>589749</v>
      </c>
      <c r="K120" s="36">
        <f t="shared" si="26"/>
        <v>0.32385996705107084</v>
      </c>
      <c r="L120" s="31">
        <v>0</v>
      </c>
      <c r="M120" s="36">
        <f t="shared" si="27"/>
        <v>0</v>
      </c>
      <c r="N120" s="31">
        <f t="shared" si="28"/>
        <v>1656377</v>
      </c>
      <c r="O120" s="36">
        <f t="shared" si="29"/>
        <v>0.90959747391543111</v>
      </c>
      <c r="P120" s="31">
        <v>480525</v>
      </c>
      <c r="Q120" s="31">
        <v>1889000</v>
      </c>
      <c r="R120" s="31">
        <v>1889000</v>
      </c>
      <c r="S120" s="31">
        <v>1453640</v>
      </c>
      <c r="T120" s="36">
        <f t="shared" si="30"/>
        <v>0.76952885124404447</v>
      </c>
      <c r="U120" s="36">
        <f t="shared" si="31"/>
        <v>0.22730138910566566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68273963</v>
      </c>
      <c r="E121" s="32">
        <f>SUM(E113:E120)</f>
        <v>120457074</v>
      </c>
      <c r="F121" s="32">
        <f>SUM(F113:F120)</f>
        <v>17625145</v>
      </c>
      <c r="G121" s="37">
        <f t="shared" si="24"/>
        <v>0.25815324357251679</v>
      </c>
      <c r="H121" s="32">
        <f>SUM(H113:H120)</f>
        <v>20706688</v>
      </c>
      <c r="I121" s="37">
        <f t="shared" si="25"/>
        <v>0.30328820959170044</v>
      </c>
      <c r="J121" s="32">
        <f>SUM(J113:J120)</f>
        <v>15256197</v>
      </c>
      <c r="K121" s="37">
        <f t="shared" si="26"/>
        <v>0.12665256172501749</v>
      </c>
      <c r="L121" s="32">
        <f>SUM(L113:L120)</f>
        <v>0</v>
      </c>
      <c r="M121" s="37">
        <f t="shared" si="27"/>
        <v>0</v>
      </c>
      <c r="N121" s="32">
        <f t="shared" si="28"/>
        <v>53588030</v>
      </c>
      <c r="O121" s="37">
        <f t="shared" si="29"/>
        <v>0.44487241986302939</v>
      </c>
      <c r="P121" s="32">
        <f>SUM(P113:P120)</f>
        <v>11559768</v>
      </c>
      <c r="Q121" s="32">
        <f>SUM(Q113:Q120)</f>
        <v>120030837</v>
      </c>
      <c r="R121" s="32">
        <f>SUM(R113:R120)</f>
        <v>131109708</v>
      </c>
      <c r="S121" s="32">
        <f>SUM(S113:S120)</f>
        <v>48011198</v>
      </c>
      <c r="T121" s="37">
        <f t="shared" si="30"/>
        <v>0.3661910222544314</v>
      </c>
      <c r="U121" s="37">
        <f t="shared" si="31"/>
        <v>0.31976671158106296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10031336</v>
      </c>
      <c r="E122" s="31">
        <v>11664692</v>
      </c>
      <c r="F122" s="31">
        <v>2130916</v>
      </c>
      <c r="G122" s="36">
        <f t="shared" si="24"/>
        <v>0.21242594206793591</v>
      </c>
      <c r="H122" s="31">
        <v>1542013</v>
      </c>
      <c r="I122" s="36">
        <f t="shared" si="25"/>
        <v>0.15371960424812806</v>
      </c>
      <c r="J122" s="31">
        <v>1511359</v>
      </c>
      <c r="K122" s="36">
        <f t="shared" si="26"/>
        <v>0.12956698728093291</v>
      </c>
      <c r="L122" s="31">
        <v>0</v>
      </c>
      <c r="M122" s="36">
        <f t="shared" si="27"/>
        <v>0</v>
      </c>
      <c r="N122" s="31">
        <f t="shared" si="28"/>
        <v>5184288</v>
      </c>
      <c r="O122" s="36">
        <f t="shared" si="29"/>
        <v>0.44444276797021304</v>
      </c>
      <c r="P122" s="31">
        <v>1125802</v>
      </c>
      <c r="Q122" s="31">
        <v>4373950</v>
      </c>
      <c r="R122" s="31">
        <v>4389203</v>
      </c>
      <c r="S122" s="31">
        <v>4165450</v>
      </c>
      <c r="T122" s="36">
        <f t="shared" si="30"/>
        <v>0.94902195227698516</v>
      </c>
      <c r="U122" s="36">
        <f t="shared" si="31"/>
        <v>0.34247318800286375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8063155</v>
      </c>
      <c r="E123" s="31">
        <v>8468155</v>
      </c>
      <c r="F123" s="31">
        <v>1955717</v>
      </c>
      <c r="G123" s="36">
        <f t="shared" si="24"/>
        <v>0.2425498455629341</v>
      </c>
      <c r="H123" s="31">
        <v>3291804</v>
      </c>
      <c r="I123" s="36">
        <f t="shared" si="25"/>
        <v>0.40825260087397552</v>
      </c>
      <c r="J123" s="31">
        <v>2509138</v>
      </c>
      <c r="K123" s="36">
        <f t="shared" si="26"/>
        <v>0.29630279559124745</v>
      </c>
      <c r="L123" s="31">
        <v>0</v>
      </c>
      <c r="M123" s="36">
        <f t="shared" si="27"/>
        <v>0</v>
      </c>
      <c r="N123" s="31">
        <f t="shared" si="28"/>
        <v>7756659</v>
      </c>
      <c r="O123" s="36">
        <f t="shared" si="29"/>
        <v>0.91597980906112375</v>
      </c>
      <c r="P123" s="31">
        <v>3745352</v>
      </c>
      <c r="Q123" s="31">
        <v>7675273</v>
      </c>
      <c r="R123" s="31">
        <v>7577629</v>
      </c>
      <c r="S123" s="31">
        <v>6671462</v>
      </c>
      <c r="T123" s="36">
        <f t="shared" si="30"/>
        <v>0.88041549672067609</v>
      </c>
      <c r="U123" s="36">
        <f t="shared" si="31"/>
        <v>-0.33006617268550464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9172092</v>
      </c>
      <c r="E124" s="31">
        <v>9224213</v>
      </c>
      <c r="F124" s="31">
        <v>2264977</v>
      </c>
      <c r="G124" s="36">
        <f t="shared" si="24"/>
        <v>0.24694224610917553</v>
      </c>
      <c r="H124" s="31">
        <v>2736036</v>
      </c>
      <c r="I124" s="36">
        <f t="shared" si="25"/>
        <v>0.2983001042728311</v>
      </c>
      <c r="J124" s="31">
        <v>2004029</v>
      </c>
      <c r="K124" s="36">
        <f t="shared" si="26"/>
        <v>0.21725745058142087</v>
      </c>
      <c r="L124" s="31">
        <v>0</v>
      </c>
      <c r="M124" s="36">
        <f t="shared" si="27"/>
        <v>0</v>
      </c>
      <c r="N124" s="31">
        <f t="shared" si="28"/>
        <v>7005042</v>
      </c>
      <c r="O124" s="36">
        <f t="shared" si="29"/>
        <v>0.75941893362609902</v>
      </c>
      <c r="P124" s="31">
        <v>2416494</v>
      </c>
      <c r="Q124" s="31">
        <v>8804524</v>
      </c>
      <c r="R124" s="31">
        <v>8900263</v>
      </c>
      <c r="S124" s="31">
        <v>7338025</v>
      </c>
      <c r="T124" s="36">
        <f t="shared" si="30"/>
        <v>0.82447282737600003</v>
      </c>
      <c r="U124" s="36">
        <f t="shared" si="31"/>
        <v>-0.17068736773192894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27266583</v>
      </c>
      <c r="E126" s="32">
        <f>SUM(E122:E125)</f>
        <v>29357060</v>
      </c>
      <c r="F126" s="32">
        <f>SUM(F122:F125)</f>
        <v>6351610</v>
      </c>
      <c r="G126" s="37">
        <f t="shared" si="24"/>
        <v>0.23294484681120475</v>
      </c>
      <c r="H126" s="32">
        <f>SUM(H122:H125)</f>
        <v>7569853</v>
      </c>
      <c r="I126" s="37">
        <f t="shared" si="25"/>
        <v>0.27762382253764617</v>
      </c>
      <c r="J126" s="32">
        <f>SUM(J122:J125)</f>
        <v>6024526</v>
      </c>
      <c r="K126" s="37">
        <f t="shared" si="26"/>
        <v>0.20521557676415828</v>
      </c>
      <c r="L126" s="32">
        <f>SUM(L122:L125)</f>
        <v>0</v>
      </c>
      <c r="M126" s="37">
        <f t="shared" si="27"/>
        <v>0</v>
      </c>
      <c r="N126" s="32">
        <f t="shared" si="28"/>
        <v>19945989</v>
      </c>
      <c r="O126" s="37">
        <f t="shared" si="29"/>
        <v>0.67942733366352082</v>
      </c>
      <c r="P126" s="32">
        <f>SUM(P122:P125)</f>
        <v>7287648</v>
      </c>
      <c r="Q126" s="32">
        <f>SUM(Q122:Q125)</f>
        <v>20853747</v>
      </c>
      <c r="R126" s="32">
        <f>SUM(R122:R125)</f>
        <v>20867095</v>
      </c>
      <c r="S126" s="32">
        <f>SUM(S122:S125)</f>
        <v>18174937</v>
      </c>
      <c r="T126" s="37">
        <f t="shared" si="30"/>
        <v>0.87098549175148721</v>
      </c>
      <c r="U126" s="37">
        <f t="shared" si="31"/>
        <v>-0.17332368412963961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7209547</v>
      </c>
      <c r="E127" s="31">
        <v>6857847</v>
      </c>
      <c r="F127" s="31">
        <v>313975</v>
      </c>
      <c r="G127" s="36">
        <f t="shared" si="24"/>
        <v>4.3549892940568942E-2</v>
      </c>
      <c r="H127" s="31">
        <v>4878225</v>
      </c>
      <c r="I127" s="36">
        <f t="shared" si="25"/>
        <v>0.67663405204238214</v>
      </c>
      <c r="J127" s="31">
        <v>763177</v>
      </c>
      <c r="K127" s="36">
        <f t="shared" si="26"/>
        <v>0.11128521823248609</v>
      </c>
      <c r="L127" s="31">
        <v>0</v>
      </c>
      <c r="M127" s="36">
        <f t="shared" si="27"/>
        <v>0</v>
      </c>
      <c r="N127" s="31">
        <f t="shared" si="28"/>
        <v>5955377</v>
      </c>
      <c r="O127" s="36">
        <f t="shared" si="29"/>
        <v>0.86840330500228424</v>
      </c>
      <c r="P127" s="31">
        <v>133894</v>
      </c>
      <c r="Q127" s="31">
        <v>7906704</v>
      </c>
      <c r="R127" s="31">
        <v>11675600</v>
      </c>
      <c r="S127" s="31">
        <v>5126637</v>
      </c>
      <c r="T127" s="36">
        <f t="shared" si="30"/>
        <v>0.43908981123025798</v>
      </c>
      <c r="U127" s="36">
        <f t="shared" si="31"/>
        <v>4.6998595904222746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25078</v>
      </c>
      <c r="E128" s="31">
        <v>2275200</v>
      </c>
      <c r="F128" s="31">
        <v>971180</v>
      </c>
      <c r="G128" s="36">
        <f t="shared" si="24"/>
        <v>38.726373714012283</v>
      </c>
      <c r="H128" s="31">
        <v>286641</v>
      </c>
      <c r="I128" s="36">
        <f t="shared" si="25"/>
        <v>11.429978467182391</v>
      </c>
      <c r="J128" s="31">
        <v>9782</v>
      </c>
      <c r="K128" s="36">
        <f t="shared" si="26"/>
        <v>4.2994022503516178E-3</v>
      </c>
      <c r="L128" s="31">
        <v>0</v>
      </c>
      <c r="M128" s="36">
        <f t="shared" si="27"/>
        <v>0</v>
      </c>
      <c r="N128" s="31">
        <f t="shared" si="28"/>
        <v>1267603</v>
      </c>
      <c r="O128" s="36">
        <f t="shared" si="29"/>
        <v>0.55713915260196911</v>
      </c>
      <c r="P128" s="31">
        <v>1120709</v>
      </c>
      <c r="Q128" s="31">
        <v>4454127</v>
      </c>
      <c r="R128" s="31">
        <v>4454127</v>
      </c>
      <c r="S128" s="31">
        <v>4206420</v>
      </c>
      <c r="T128" s="36">
        <f t="shared" si="30"/>
        <v>0.94438708191302134</v>
      </c>
      <c r="U128" s="36">
        <f t="shared" si="31"/>
        <v>-0.99127159681951338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2944000</v>
      </c>
      <c r="E129" s="31">
        <v>3909000</v>
      </c>
      <c r="F129" s="31">
        <v>7870</v>
      </c>
      <c r="G129" s="36">
        <f t="shared" si="24"/>
        <v>2.673233695652174E-3</v>
      </c>
      <c r="H129" s="31">
        <v>8784</v>
      </c>
      <c r="I129" s="36">
        <f t="shared" si="25"/>
        <v>2.9836956521739131E-3</v>
      </c>
      <c r="J129" s="31">
        <v>2261</v>
      </c>
      <c r="K129" s="36">
        <f t="shared" si="26"/>
        <v>5.7840880020465588E-4</v>
      </c>
      <c r="L129" s="31">
        <v>0</v>
      </c>
      <c r="M129" s="36">
        <f t="shared" si="27"/>
        <v>0</v>
      </c>
      <c r="N129" s="31">
        <f t="shared" si="28"/>
        <v>18915</v>
      </c>
      <c r="O129" s="36">
        <f t="shared" si="29"/>
        <v>4.8388334612432847E-3</v>
      </c>
      <c r="P129" s="31">
        <v>559942</v>
      </c>
      <c r="Q129" s="31">
        <v>2524000</v>
      </c>
      <c r="R129" s="31">
        <v>7524000</v>
      </c>
      <c r="S129" s="31">
        <v>1670566</v>
      </c>
      <c r="T129" s="36">
        <f t="shared" si="30"/>
        <v>0.22203163211057947</v>
      </c>
      <c r="U129" s="36">
        <f t="shared" si="31"/>
        <v>-0.99596208178704226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2898543</v>
      </c>
      <c r="E130" s="31">
        <v>4179603</v>
      </c>
      <c r="F130" s="31">
        <v>56161</v>
      </c>
      <c r="G130" s="36">
        <f t="shared" si="24"/>
        <v>1.9375596635965036E-2</v>
      </c>
      <c r="H130" s="31">
        <v>1159519</v>
      </c>
      <c r="I130" s="36">
        <f t="shared" si="25"/>
        <v>0.40003512109359773</v>
      </c>
      <c r="J130" s="31">
        <v>287581</v>
      </c>
      <c r="K130" s="36">
        <f t="shared" si="26"/>
        <v>6.8805817203212841E-2</v>
      </c>
      <c r="L130" s="31">
        <v>0</v>
      </c>
      <c r="M130" s="36">
        <f t="shared" si="27"/>
        <v>0</v>
      </c>
      <c r="N130" s="31">
        <f t="shared" si="28"/>
        <v>1503261</v>
      </c>
      <c r="O130" s="36">
        <f t="shared" si="29"/>
        <v>0.35966597784526427</v>
      </c>
      <c r="P130" s="31">
        <v>447846</v>
      </c>
      <c r="Q130" s="31">
        <v>2673210</v>
      </c>
      <c r="R130" s="31">
        <v>2673210</v>
      </c>
      <c r="S130" s="31">
        <v>2269802</v>
      </c>
      <c r="T130" s="36">
        <f t="shared" si="30"/>
        <v>0.84909228979391815</v>
      </c>
      <c r="U130" s="36">
        <f t="shared" si="31"/>
        <v>-0.3578573884772891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13077168</v>
      </c>
      <c r="E132" s="32">
        <f>SUM(E127:E131)</f>
        <v>17221650</v>
      </c>
      <c r="F132" s="32">
        <f>SUM(F127:F131)</f>
        <v>1349186</v>
      </c>
      <c r="G132" s="37">
        <f t="shared" si="24"/>
        <v>0.10317111472453364</v>
      </c>
      <c r="H132" s="32">
        <f>SUM(H127:H131)</f>
        <v>6333169</v>
      </c>
      <c r="I132" s="37">
        <f t="shared" si="25"/>
        <v>0.48429208831759291</v>
      </c>
      <c r="J132" s="32">
        <f>SUM(J127:J131)</f>
        <v>1062801</v>
      </c>
      <c r="K132" s="37">
        <f t="shared" si="26"/>
        <v>6.1713076273179401E-2</v>
      </c>
      <c r="L132" s="32">
        <f>SUM(L127:L131)</f>
        <v>0</v>
      </c>
      <c r="M132" s="37">
        <f t="shared" si="27"/>
        <v>0</v>
      </c>
      <c r="N132" s="32">
        <f t="shared" si="28"/>
        <v>8745156</v>
      </c>
      <c r="O132" s="37">
        <f t="shared" si="29"/>
        <v>0.50780012368152883</v>
      </c>
      <c r="P132" s="32">
        <f>SUM(P127:P131)</f>
        <v>2262391</v>
      </c>
      <c r="Q132" s="32">
        <f>SUM(Q127:Q131)</f>
        <v>17558041</v>
      </c>
      <c r="R132" s="32">
        <f>SUM(R127:R131)</f>
        <v>26326937</v>
      </c>
      <c r="S132" s="32">
        <f>SUM(S127:S131)</f>
        <v>13273425</v>
      </c>
      <c r="T132" s="37">
        <f t="shared" si="30"/>
        <v>0.50417657777659441</v>
      </c>
      <c r="U132" s="37">
        <f t="shared" si="31"/>
        <v>-0.53023106969573341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12850781</v>
      </c>
      <c r="E133" s="31">
        <v>13552725</v>
      </c>
      <c r="F133" s="31">
        <v>3270931</v>
      </c>
      <c r="G133" s="36">
        <f t="shared" si="24"/>
        <v>0.25453168955256494</v>
      </c>
      <c r="H133" s="31">
        <v>3035214</v>
      </c>
      <c r="I133" s="36">
        <f t="shared" si="25"/>
        <v>0.23618906897565214</v>
      </c>
      <c r="J133" s="31">
        <v>3128252</v>
      </c>
      <c r="K133" s="36">
        <f t="shared" si="26"/>
        <v>0.2308208865744712</v>
      </c>
      <c r="L133" s="31">
        <v>0</v>
      </c>
      <c r="M133" s="36">
        <f t="shared" si="27"/>
        <v>0</v>
      </c>
      <c r="N133" s="31">
        <f t="shared" si="28"/>
        <v>9434397</v>
      </c>
      <c r="O133" s="36">
        <f t="shared" si="29"/>
        <v>0.69612546554290744</v>
      </c>
      <c r="P133" s="31">
        <v>3169946</v>
      </c>
      <c r="Q133" s="31">
        <v>12402538</v>
      </c>
      <c r="R133" s="31">
        <v>12359096</v>
      </c>
      <c r="S133" s="31">
        <v>9082779</v>
      </c>
      <c r="T133" s="36">
        <f t="shared" si="30"/>
        <v>0.73490642034012843</v>
      </c>
      <c r="U133" s="36">
        <f t="shared" si="31"/>
        <v>-1.3152905443815088E-2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2359648</v>
      </c>
      <c r="E134" s="31">
        <v>2334043</v>
      </c>
      <c r="F134" s="31">
        <v>14189</v>
      </c>
      <c r="G134" s="36">
        <f t="shared" si="24"/>
        <v>6.0131850174263276E-3</v>
      </c>
      <c r="H134" s="31">
        <v>1097988</v>
      </c>
      <c r="I134" s="36">
        <f t="shared" si="25"/>
        <v>0.46531855598801175</v>
      </c>
      <c r="J134" s="31">
        <v>483756</v>
      </c>
      <c r="K134" s="36">
        <f t="shared" si="26"/>
        <v>0.20726096305852121</v>
      </c>
      <c r="L134" s="31">
        <v>0</v>
      </c>
      <c r="M134" s="36">
        <f t="shared" si="27"/>
        <v>0</v>
      </c>
      <c r="N134" s="31">
        <f t="shared" si="28"/>
        <v>1595933</v>
      </c>
      <c r="O134" s="36">
        <f t="shared" si="29"/>
        <v>0.68376332398331996</v>
      </c>
      <c r="P134" s="31">
        <v>696339</v>
      </c>
      <c r="Q134" s="31">
        <v>2085915</v>
      </c>
      <c r="R134" s="31">
        <v>2098085</v>
      </c>
      <c r="S134" s="31">
        <v>1512374</v>
      </c>
      <c r="T134" s="36">
        <f t="shared" si="30"/>
        <v>0.72083542849789217</v>
      </c>
      <c r="U134" s="36">
        <f t="shared" si="31"/>
        <v>-0.30528664917518622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35216530</v>
      </c>
      <c r="E136" s="31">
        <v>38316530</v>
      </c>
      <c r="F136" s="31">
        <v>9546979</v>
      </c>
      <c r="G136" s="36">
        <f t="shared" si="24"/>
        <v>0.27109368810612516</v>
      </c>
      <c r="H136" s="31">
        <v>7086471</v>
      </c>
      <c r="I136" s="36">
        <f t="shared" si="25"/>
        <v>0.2012257028162627</v>
      </c>
      <c r="J136" s="31">
        <v>5730665</v>
      </c>
      <c r="K136" s="36">
        <f t="shared" si="26"/>
        <v>0.14956116850873499</v>
      </c>
      <c r="L136" s="31">
        <v>0</v>
      </c>
      <c r="M136" s="36">
        <f t="shared" si="27"/>
        <v>0</v>
      </c>
      <c r="N136" s="31">
        <f t="shared" si="28"/>
        <v>22364115</v>
      </c>
      <c r="O136" s="36">
        <f t="shared" si="29"/>
        <v>0.58366754505170482</v>
      </c>
      <c r="P136" s="31">
        <v>5503099</v>
      </c>
      <c r="Q136" s="31">
        <v>34213636</v>
      </c>
      <c r="R136" s="31">
        <v>59143775</v>
      </c>
      <c r="S136" s="31">
        <v>22006300</v>
      </c>
      <c r="T136" s="36">
        <f t="shared" si="30"/>
        <v>0.3720814236155876</v>
      </c>
      <c r="U136" s="36">
        <f t="shared" si="31"/>
        <v>4.1352336201838202E-2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50426959</v>
      </c>
      <c r="E137" s="32">
        <f>SUM(E133:E136)</f>
        <v>54203298</v>
      </c>
      <c r="F137" s="32">
        <f>SUM(F133:F136)</f>
        <v>12832099</v>
      </c>
      <c r="G137" s="37">
        <f t="shared" ref="G137:G170" si="32">IF(($D137     =0),0,($F137     /$D137     ))</f>
        <v>0.25446902320641623</v>
      </c>
      <c r="H137" s="32">
        <f>SUM(H133:H136)</f>
        <v>11219673</v>
      </c>
      <c r="I137" s="37">
        <f t="shared" ref="I137:I170" si="33">IF(($D137     =0),0,($H137     /$D137     ))</f>
        <v>0.22249354754864356</v>
      </c>
      <c r="J137" s="32">
        <f>SUM(J133:J136)</f>
        <v>9342673</v>
      </c>
      <c r="K137" s="37">
        <f t="shared" ref="K137:K170" si="34">IF(($E137     =0),0,($J137     /$E137     ))</f>
        <v>0.17236355249084659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33394445</v>
      </c>
      <c r="O137" s="37">
        <f t="shared" ref="O137:O170" si="37">IF(($E137     =0),0,($N137     /$E137     ))</f>
        <v>0.61609618292968082</v>
      </c>
      <c r="P137" s="32">
        <f>SUM(P133:P136)</f>
        <v>9369384</v>
      </c>
      <c r="Q137" s="32">
        <f>SUM(Q133:Q136)</f>
        <v>48702089</v>
      </c>
      <c r="R137" s="32">
        <f>SUM(R133:R136)</f>
        <v>73600956</v>
      </c>
      <c r="S137" s="32">
        <f>SUM(S133:S136)</f>
        <v>32601453</v>
      </c>
      <c r="T137" s="37">
        <f t="shared" ref="T137:T170" si="38">IF(($R137     =0),0,($S137     /$R137     ))</f>
        <v>0.44294877093716012</v>
      </c>
      <c r="U137" s="37">
        <f t="shared" ref="U137:U170" si="39">IF(($P137     =0),0,(($J137     /$P137     )-1))</f>
        <v>-2.8508811251625188E-3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24681892</v>
      </c>
      <c r="E138" s="31">
        <v>35691892</v>
      </c>
      <c r="F138" s="31">
        <v>13452222</v>
      </c>
      <c r="G138" s="36">
        <f t="shared" si="32"/>
        <v>0.54502393900759305</v>
      </c>
      <c r="H138" s="31">
        <v>6935164</v>
      </c>
      <c r="I138" s="36">
        <f t="shared" si="33"/>
        <v>0.28098186314079976</v>
      </c>
      <c r="J138" s="31">
        <v>6980788</v>
      </c>
      <c r="K138" s="36">
        <f t="shared" si="34"/>
        <v>0.1955847003011216</v>
      </c>
      <c r="L138" s="31">
        <v>0</v>
      </c>
      <c r="M138" s="36">
        <f t="shared" si="35"/>
        <v>0</v>
      </c>
      <c r="N138" s="31">
        <f t="shared" si="36"/>
        <v>27368174</v>
      </c>
      <c r="O138" s="36">
        <f t="shared" si="37"/>
        <v>0.76678966752448985</v>
      </c>
      <c r="P138" s="31">
        <v>6199961</v>
      </c>
      <c r="Q138" s="31">
        <v>19594984</v>
      </c>
      <c r="R138" s="31">
        <v>19594984</v>
      </c>
      <c r="S138" s="31">
        <v>23801393</v>
      </c>
      <c r="T138" s="36">
        <f t="shared" si="38"/>
        <v>1.2146676414739608</v>
      </c>
      <c r="U138" s="36">
        <f t="shared" si="39"/>
        <v>0.1259406309168718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29734318</v>
      </c>
      <c r="E139" s="31">
        <v>30034265</v>
      </c>
      <c r="F139" s="31">
        <v>12338311</v>
      </c>
      <c r="G139" s="36">
        <f t="shared" si="32"/>
        <v>0.41495187480002066</v>
      </c>
      <c r="H139" s="31">
        <v>10326743</v>
      </c>
      <c r="I139" s="36">
        <f t="shared" si="33"/>
        <v>0.34730048289656418</v>
      </c>
      <c r="J139" s="31">
        <v>7121272</v>
      </c>
      <c r="K139" s="36">
        <f t="shared" si="34"/>
        <v>0.23710491999720984</v>
      </c>
      <c r="L139" s="31">
        <v>0</v>
      </c>
      <c r="M139" s="36">
        <f t="shared" si="35"/>
        <v>0</v>
      </c>
      <c r="N139" s="31">
        <f t="shared" si="36"/>
        <v>29786326</v>
      </c>
      <c r="O139" s="36">
        <f t="shared" si="37"/>
        <v>0.99174479548608896</v>
      </c>
      <c r="P139" s="31">
        <v>7098252</v>
      </c>
      <c r="Q139" s="31">
        <v>29538232</v>
      </c>
      <c r="R139" s="31">
        <v>29538232</v>
      </c>
      <c r="S139" s="31">
        <v>29392583</v>
      </c>
      <c r="T139" s="36">
        <f t="shared" si="38"/>
        <v>0.99506913616224557</v>
      </c>
      <c r="U139" s="36">
        <f t="shared" si="39"/>
        <v>3.243051951381748E-3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5984395</v>
      </c>
      <c r="E140" s="31">
        <v>6745395</v>
      </c>
      <c r="F140" s="31">
        <v>1941322</v>
      </c>
      <c r="G140" s="36">
        <f t="shared" si="32"/>
        <v>0.32439737016022507</v>
      </c>
      <c r="H140" s="31">
        <v>1334635</v>
      </c>
      <c r="I140" s="36">
        <f t="shared" si="33"/>
        <v>0.22301920244235215</v>
      </c>
      <c r="J140" s="31">
        <v>1518842</v>
      </c>
      <c r="K140" s="36">
        <f t="shared" si="34"/>
        <v>0.22516724372701674</v>
      </c>
      <c r="L140" s="31">
        <v>0</v>
      </c>
      <c r="M140" s="36">
        <f t="shared" si="35"/>
        <v>0</v>
      </c>
      <c r="N140" s="31">
        <f t="shared" si="36"/>
        <v>4794799</v>
      </c>
      <c r="O140" s="36">
        <f t="shared" si="37"/>
        <v>0.7108255335677155</v>
      </c>
      <c r="P140" s="31">
        <v>1841614</v>
      </c>
      <c r="Q140" s="31">
        <v>5431298</v>
      </c>
      <c r="R140" s="31">
        <v>5486298</v>
      </c>
      <c r="S140" s="31">
        <v>6184040</v>
      </c>
      <c r="T140" s="36">
        <f t="shared" si="38"/>
        <v>1.127179019440796</v>
      </c>
      <c r="U140" s="36">
        <f t="shared" si="39"/>
        <v>-0.17526582660644408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4001531</v>
      </c>
      <c r="E141" s="31">
        <v>4371771</v>
      </c>
      <c r="F141" s="31">
        <v>2005405</v>
      </c>
      <c r="G141" s="36">
        <f t="shared" si="32"/>
        <v>0.50115943122769757</v>
      </c>
      <c r="H141" s="31">
        <v>1188548</v>
      </c>
      <c r="I141" s="36">
        <f t="shared" si="33"/>
        <v>0.29702331432644158</v>
      </c>
      <c r="J141" s="31">
        <v>615909</v>
      </c>
      <c r="K141" s="36">
        <f t="shared" si="34"/>
        <v>0.14088317983718726</v>
      </c>
      <c r="L141" s="31">
        <v>0</v>
      </c>
      <c r="M141" s="36">
        <f t="shared" si="35"/>
        <v>0</v>
      </c>
      <c r="N141" s="31">
        <f t="shared" si="36"/>
        <v>3809862</v>
      </c>
      <c r="O141" s="36">
        <f t="shared" si="37"/>
        <v>0.87146879376801756</v>
      </c>
      <c r="P141" s="31">
        <v>351403</v>
      </c>
      <c r="Q141" s="31">
        <v>4027711</v>
      </c>
      <c r="R141" s="31">
        <v>3865334</v>
      </c>
      <c r="S141" s="31">
        <v>3178980</v>
      </c>
      <c r="T141" s="36">
        <f t="shared" si="38"/>
        <v>0.82243345594455741</v>
      </c>
      <c r="U141" s="36">
        <f t="shared" si="39"/>
        <v>0.75271412025509177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2563543</v>
      </c>
      <c r="E142" s="31">
        <v>3308543</v>
      </c>
      <c r="F142" s="31">
        <v>14249</v>
      </c>
      <c r="G142" s="36">
        <f t="shared" si="32"/>
        <v>5.5583229928267246E-3</v>
      </c>
      <c r="H142" s="31">
        <v>32231</v>
      </c>
      <c r="I142" s="36">
        <f t="shared" si="33"/>
        <v>1.2572833769513521E-2</v>
      </c>
      <c r="J142" s="31">
        <v>27832</v>
      </c>
      <c r="K142" s="36">
        <f t="shared" si="34"/>
        <v>8.4121620906846307E-3</v>
      </c>
      <c r="L142" s="31">
        <v>0</v>
      </c>
      <c r="M142" s="36">
        <f t="shared" si="35"/>
        <v>0</v>
      </c>
      <c r="N142" s="31">
        <f t="shared" si="36"/>
        <v>74312</v>
      </c>
      <c r="O142" s="36">
        <f t="shared" si="37"/>
        <v>2.2460642040922546E-2</v>
      </c>
      <c r="P142" s="31">
        <v>23257</v>
      </c>
      <c r="Q142" s="31">
        <v>2218659</v>
      </c>
      <c r="R142" s="31">
        <v>2294096</v>
      </c>
      <c r="S142" s="31">
        <v>59479</v>
      </c>
      <c r="T142" s="36">
        <f t="shared" si="38"/>
        <v>2.5926988234145389E-2</v>
      </c>
      <c r="U142" s="36">
        <f t="shared" si="39"/>
        <v>0.19671496753665574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1719000</v>
      </c>
      <c r="E143" s="31">
        <v>40671483</v>
      </c>
      <c r="F143" s="31">
        <v>6043988</v>
      </c>
      <c r="G143" s="36">
        <f t="shared" si="32"/>
        <v>3.5159906922629434</v>
      </c>
      <c r="H143" s="31">
        <v>979110</v>
      </c>
      <c r="I143" s="36">
        <f t="shared" si="33"/>
        <v>0.56958115183246072</v>
      </c>
      <c r="J143" s="31">
        <v>314507</v>
      </c>
      <c r="K143" s="36">
        <f t="shared" si="34"/>
        <v>7.7328628513496792E-3</v>
      </c>
      <c r="L143" s="31">
        <v>0</v>
      </c>
      <c r="M143" s="36">
        <f t="shared" si="35"/>
        <v>0</v>
      </c>
      <c r="N143" s="31">
        <f t="shared" si="36"/>
        <v>7337605</v>
      </c>
      <c r="O143" s="36">
        <f t="shared" si="37"/>
        <v>0.1804115428984972</v>
      </c>
      <c r="P143" s="31">
        <v>307875</v>
      </c>
      <c r="Q143" s="31">
        <v>1911000</v>
      </c>
      <c r="R143" s="31">
        <v>11253000</v>
      </c>
      <c r="S143" s="31">
        <v>309767</v>
      </c>
      <c r="T143" s="36">
        <f t="shared" si="38"/>
        <v>2.7527503776770639E-2</v>
      </c>
      <c r="U143" s="36">
        <f t="shared" si="39"/>
        <v>2.1541209906617897E-2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68684679</v>
      </c>
      <c r="E144" s="32">
        <f>SUM(E138:E143)</f>
        <v>120823349</v>
      </c>
      <c r="F144" s="32">
        <f>SUM(F138:F143)</f>
        <v>35795497</v>
      </c>
      <c r="G144" s="37">
        <f t="shared" si="32"/>
        <v>0.52115693807057029</v>
      </c>
      <c r="H144" s="32">
        <f>SUM(H138:H143)</f>
        <v>20796431</v>
      </c>
      <c r="I144" s="37">
        <f t="shared" si="33"/>
        <v>0.30278122141329367</v>
      </c>
      <c r="J144" s="32">
        <f>SUM(J138:J143)</f>
        <v>16579150</v>
      </c>
      <c r="K144" s="37">
        <f t="shared" si="34"/>
        <v>0.13721809681007932</v>
      </c>
      <c r="L144" s="32">
        <f>SUM(L138:L143)</f>
        <v>0</v>
      </c>
      <c r="M144" s="37">
        <f t="shared" si="35"/>
        <v>0</v>
      </c>
      <c r="N144" s="32">
        <f t="shared" si="36"/>
        <v>73171078</v>
      </c>
      <c r="O144" s="37">
        <f t="shared" si="37"/>
        <v>0.60560378938014703</v>
      </c>
      <c r="P144" s="32">
        <f>SUM(P138:P143)</f>
        <v>15822362</v>
      </c>
      <c r="Q144" s="32">
        <f>SUM(Q138:Q143)</f>
        <v>62721884</v>
      </c>
      <c r="R144" s="32">
        <f>SUM(R138:R143)</f>
        <v>72031944</v>
      </c>
      <c r="S144" s="32">
        <f>SUM(S138:S143)</f>
        <v>62926242</v>
      </c>
      <c r="T144" s="37">
        <f t="shared" si="38"/>
        <v>0.87358800145668702</v>
      </c>
      <c r="U144" s="37">
        <f t="shared" si="39"/>
        <v>4.7830279701602141E-2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2594359</v>
      </c>
      <c r="E145" s="31">
        <v>2496596</v>
      </c>
      <c r="F145" s="31">
        <v>1033726</v>
      </c>
      <c r="G145" s="36">
        <f t="shared" si="32"/>
        <v>0.39845140938474588</v>
      </c>
      <c r="H145" s="31">
        <v>1212121</v>
      </c>
      <c r="I145" s="36">
        <f t="shared" si="33"/>
        <v>0.46721405942662525</v>
      </c>
      <c r="J145" s="31">
        <v>181028</v>
      </c>
      <c r="K145" s="36">
        <f t="shared" si="34"/>
        <v>7.2509929520034475E-2</v>
      </c>
      <c r="L145" s="31">
        <v>0</v>
      </c>
      <c r="M145" s="36">
        <f t="shared" si="35"/>
        <v>0</v>
      </c>
      <c r="N145" s="31">
        <f t="shared" si="36"/>
        <v>2426875</v>
      </c>
      <c r="O145" s="36">
        <f t="shared" si="37"/>
        <v>0.97207357538023775</v>
      </c>
      <c r="P145" s="31">
        <v>899532</v>
      </c>
      <c r="Q145" s="31">
        <v>3088587</v>
      </c>
      <c r="R145" s="31">
        <v>3260913</v>
      </c>
      <c r="S145" s="31">
        <v>3004128</v>
      </c>
      <c r="T145" s="36">
        <f t="shared" si="38"/>
        <v>0.9212536489013966</v>
      </c>
      <c r="U145" s="36">
        <f t="shared" si="39"/>
        <v>-0.79875312940506837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80847737</v>
      </c>
      <c r="E146" s="31">
        <v>80847737</v>
      </c>
      <c r="F146" s="31">
        <v>33692000</v>
      </c>
      <c r="G146" s="36">
        <f t="shared" si="32"/>
        <v>0.41673398972193865</v>
      </c>
      <c r="H146" s="31">
        <v>24668969</v>
      </c>
      <c r="I146" s="36">
        <f t="shared" si="33"/>
        <v>0.30512875085173996</v>
      </c>
      <c r="J146" s="31">
        <v>17929703</v>
      </c>
      <c r="K146" s="36">
        <f t="shared" si="34"/>
        <v>0.22177124141396809</v>
      </c>
      <c r="L146" s="31">
        <v>0</v>
      </c>
      <c r="M146" s="36">
        <f t="shared" si="35"/>
        <v>0</v>
      </c>
      <c r="N146" s="31">
        <f t="shared" si="36"/>
        <v>76290672</v>
      </c>
      <c r="O146" s="36">
        <f t="shared" si="37"/>
        <v>0.9436339819876467</v>
      </c>
      <c r="P146" s="31">
        <v>46734474</v>
      </c>
      <c r="Q146" s="31">
        <v>82071246</v>
      </c>
      <c r="R146" s="31">
        <v>82071246</v>
      </c>
      <c r="S146" s="31">
        <v>100028432</v>
      </c>
      <c r="T146" s="36">
        <f t="shared" si="38"/>
        <v>1.2187999680180315</v>
      </c>
      <c r="U146" s="36">
        <f t="shared" si="39"/>
        <v>-0.61634952818769295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27145010</v>
      </c>
      <c r="E147" s="31">
        <v>26955010</v>
      </c>
      <c r="F147" s="31">
        <v>69142</v>
      </c>
      <c r="G147" s="36">
        <f t="shared" si="32"/>
        <v>2.5471348140965874E-3</v>
      </c>
      <c r="H147" s="31">
        <v>26585065</v>
      </c>
      <c r="I147" s="36">
        <f t="shared" si="33"/>
        <v>0.97937208348790439</v>
      </c>
      <c r="J147" s="31">
        <v>84745</v>
      </c>
      <c r="K147" s="36">
        <f t="shared" si="34"/>
        <v>3.1439424433528313E-3</v>
      </c>
      <c r="L147" s="31">
        <v>0</v>
      </c>
      <c r="M147" s="36">
        <f t="shared" si="35"/>
        <v>0</v>
      </c>
      <c r="N147" s="31">
        <f t="shared" si="36"/>
        <v>26738952</v>
      </c>
      <c r="O147" s="36">
        <f t="shared" si="37"/>
        <v>0.99198449564663493</v>
      </c>
      <c r="P147" s="31">
        <v>148724</v>
      </c>
      <c r="Q147" s="31">
        <v>39424759</v>
      </c>
      <c r="R147" s="31">
        <v>36751482</v>
      </c>
      <c r="S147" s="31">
        <v>36740541</v>
      </c>
      <c r="T147" s="36">
        <f t="shared" si="38"/>
        <v>0.99970229771958585</v>
      </c>
      <c r="U147" s="36">
        <f t="shared" si="39"/>
        <v>-0.43018611656491224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7094</v>
      </c>
      <c r="E148" s="31">
        <v>7094</v>
      </c>
      <c r="F148" s="31">
        <v>16736</v>
      </c>
      <c r="G148" s="36">
        <f t="shared" si="32"/>
        <v>2.3591767691006482</v>
      </c>
      <c r="H148" s="31">
        <v>-14864</v>
      </c>
      <c r="I148" s="36">
        <f t="shared" si="33"/>
        <v>-2.0952917958838455</v>
      </c>
      <c r="J148" s="31">
        <v>2296</v>
      </c>
      <c r="K148" s="36">
        <f t="shared" si="34"/>
        <v>0.32365379193684807</v>
      </c>
      <c r="L148" s="31">
        <v>0</v>
      </c>
      <c r="M148" s="36">
        <f t="shared" si="35"/>
        <v>0</v>
      </c>
      <c r="N148" s="31">
        <f t="shared" si="36"/>
        <v>4168</v>
      </c>
      <c r="O148" s="36">
        <f t="shared" si="37"/>
        <v>0.587538765153651</v>
      </c>
      <c r="P148" s="31">
        <v>-463</v>
      </c>
      <c r="Q148" s="31">
        <v>6821</v>
      </c>
      <c r="R148" s="31">
        <v>6821</v>
      </c>
      <c r="S148" s="31">
        <v>3646</v>
      </c>
      <c r="T148" s="36">
        <f t="shared" si="38"/>
        <v>0.53452572936519571</v>
      </c>
      <c r="U148" s="36">
        <f t="shared" si="39"/>
        <v>-5.9589632829373649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110594200</v>
      </c>
      <c r="E150" s="32">
        <f>SUM(E145:E149)</f>
        <v>110306437</v>
      </c>
      <c r="F150" s="32">
        <f>SUM(F145:F149)</f>
        <v>34811604</v>
      </c>
      <c r="G150" s="37">
        <f t="shared" si="32"/>
        <v>0.31476880342730451</v>
      </c>
      <c r="H150" s="32">
        <f>SUM(H145:H149)</f>
        <v>52451291</v>
      </c>
      <c r="I150" s="37">
        <f t="shared" si="33"/>
        <v>0.47426800862974733</v>
      </c>
      <c r="J150" s="32">
        <f>SUM(J145:J149)</f>
        <v>18197772</v>
      </c>
      <c r="K150" s="37">
        <f t="shared" si="34"/>
        <v>0.16497470587323929</v>
      </c>
      <c r="L150" s="32">
        <f>SUM(L145:L149)</f>
        <v>0</v>
      </c>
      <c r="M150" s="37">
        <f t="shared" si="35"/>
        <v>0</v>
      </c>
      <c r="N150" s="32">
        <f t="shared" si="36"/>
        <v>105460667</v>
      </c>
      <c r="O150" s="37">
        <f t="shared" si="37"/>
        <v>0.95606992545684344</v>
      </c>
      <c r="P150" s="32">
        <f>SUM(P145:P149)</f>
        <v>47782267</v>
      </c>
      <c r="Q150" s="32">
        <f>SUM(Q145:Q149)</f>
        <v>124591413</v>
      </c>
      <c r="R150" s="32">
        <f>SUM(R145:R149)</f>
        <v>122090462</v>
      </c>
      <c r="S150" s="32">
        <f>SUM(S145:S149)</f>
        <v>139776747</v>
      </c>
      <c r="T150" s="37">
        <f t="shared" si="38"/>
        <v>1.1448621350945498</v>
      </c>
      <c r="U150" s="37">
        <f t="shared" si="39"/>
        <v>-0.61915218463786992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2663000</v>
      </c>
      <c r="E151" s="31">
        <v>2576000</v>
      </c>
      <c r="F151" s="31">
        <v>1120874</v>
      </c>
      <c r="G151" s="36">
        <f t="shared" si="32"/>
        <v>0.42090649643259481</v>
      </c>
      <c r="H151" s="31">
        <v>1402032</v>
      </c>
      <c r="I151" s="36">
        <f t="shared" si="33"/>
        <v>0.52648591813743895</v>
      </c>
      <c r="J151" s="31">
        <v>55219</v>
      </c>
      <c r="K151" s="36">
        <f t="shared" si="34"/>
        <v>2.1435947204968945E-2</v>
      </c>
      <c r="L151" s="31">
        <v>0</v>
      </c>
      <c r="M151" s="36">
        <f t="shared" si="35"/>
        <v>0</v>
      </c>
      <c r="N151" s="31">
        <f t="shared" si="36"/>
        <v>2578125</v>
      </c>
      <c r="O151" s="36">
        <f t="shared" si="37"/>
        <v>1.0008249223602483</v>
      </c>
      <c r="P151" s="31">
        <v>839121</v>
      </c>
      <c r="Q151" s="31">
        <v>3328000</v>
      </c>
      <c r="R151" s="31">
        <v>3328000</v>
      </c>
      <c r="S151" s="31">
        <v>3331463</v>
      </c>
      <c r="T151" s="36">
        <f t="shared" si="38"/>
        <v>1.0010405649038461</v>
      </c>
      <c r="U151" s="36">
        <f t="shared" si="39"/>
        <v>-0.93419423420460224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20086500</v>
      </c>
      <c r="E152" s="31">
        <v>20355798</v>
      </c>
      <c r="F152" s="31">
        <v>1724831</v>
      </c>
      <c r="G152" s="36">
        <f t="shared" si="32"/>
        <v>8.5870161551290666E-2</v>
      </c>
      <c r="H152" s="31">
        <v>11945096</v>
      </c>
      <c r="I152" s="36">
        <f t="shared" si="33"/>
        <v>0.59468279690339287</v>
      </c>
      <c r="J152" s="31">
        <v>2191016</v>
      </c>
      <c r="K152" s="36">
        <f t="shared" si="34"/>
        <v>0.10763596691222815</v>
      </c>
      <c r="L152" s="31">
        <v>0</v>
      </c>
      <c r="M152" s="36">
        <f t="shared" si="35"/>
        <v>0</v>
      </c>
      <c r="N152" s="31">
        <f t="shared" si="36"/>
        <v>15860943</v>
      </c>
      <c r="O152" s="36">
        <f t="shared" si="37"/>
        <v>0.77918551756113907</v>
      </c>
      <c r="P152" s="31">
        <v>1368225</v>
      </c>
      <c r="Q152" s="31">
        <v>18143100</v>
      </c>
      <c r="R152" s="31">
        <v>18094395</v>
      </c>
      <c r="S152" s="31">
        <v>16224198</v>
      </c>
      <c r="T152" s="36">
        <f t="shared" si="38"/>
        <v>0.8966421922368778</v>
      </c>
      <c r="U152" s="36">
        <f t="shared" si="39"/>
        <v>0.60135650203731106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12996926</v>
      </c>
      <c r="E153" s="31">
        <v>21194706</v>
      </c>
      <c r="F153" s="31">
        <v>1594885</v>
      </c>
      <c r="G153" s="36">
        <f t="shared" si="32"/>
        <v>0.12271247831987349</v>
      </c>
      <c r="H153" s="31">
        <v>9519396</v>
      </c>
      <c r="I153" s="36">
        <f t="shared" si="33"/>
        <v>0.73243442333979591</v>
      </c>
      <c r="J153" s="31">
        <v>1342113</v>
      </c>
      <c r="K153" s="36">
        <f t="shared" si="34"/>
        <v>6.3323029816974102E-2</v>
      </c>
      <c r="L153" s="31">
        <v>0</v>
      </c>
      <c r="M153" s="36">
        <f t="shared" si="35"/>
        <v>0</v>
      </c>
      <c r="N153" s="31">
        <f t="shared" si="36"/>
        <v>12456394</v>
      </c>
      <c r="O153" s="36">
        <f t="shared" si="37"/>
        <v>0.5877125165123781</v>
      </c>
      <c r="P153" s="31">
        <v>87337</v>
      </c>
      <c r="Q153" s="31">
        <v>12080960</v>
      </c>
      <c r="R153" s="31">
        <v>12318460</v>
      </c>
      <c r="S153" s="31">
        <v>7070112</v>
      </c>
      <c r="T153" s="36">
        <f t="shared" si="38"/>
        <v>0.57394447033151874</v>
      </c>
      <c r="U153" s="36">
        <f t="shared" si="39"/>
        <v>14.367060924922999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1454427</v>
      </c>
      <c r="E154" s="31">
        <v>1454427</v>
      </c>
      <c r="F154" s="31">
        <v>449627</v>
      </c>
      <c r="G154" s="36">
        <f t="shared" si="32"/>
        <v>0.30914373839319542</v>
      </c>
      <c r="H154" s="31">
        <v>548339</v>
      </c>
      <c r="I154" s="36">
        <f t="shared" si="33"/>
        <v>0.37701376555853267</v>
      </c>
      <c r="J154" s="31">
        <v>394405</v>
      </c>
      <c r="K154" s="36">
        <f t="shared" si="34"/>
        <v>0.27117552135652045</v>
      </c>
      <c r="L154" s="31">
        <v>0</v>
      </c>
      <c r="M154" s="36">
        <f t="shared" si="35"/>
        <v>0</v>
      </c>
      <c r="N154" s="31">
        <f t="shared" si="36"/>
        <v>1392371</v>
      </c>
      <c r="O154" s="36">
        <f t="shared" si="37"/>
        <v>0.95733302530824849</v>
      </c>
      <c r="P154" s="31">
        <v>406622</v>
      </c>
      <c r="Q154" s="31">
        <v>1309524</v>
      </c>
      <c r="R154" s="31">
        <v>1309524</v>
      </c>
      <c r="S154" s="31">
        <v>1180648</v>
      </c>
      <c r="T154" s="36">
        <f t="shared" si="38"/>
        <v>0.90158561431481976</v>
      </c>
      <c r="U154" s="36">
        <f t="shared" si="39"/>
        <v>-3.0045103314626398E-2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4870936</v>
      </c>
      <c r="E155" s="31">
        <v>9371211</v>
      </c>
      <c r="F155" s="31">
        <v>664501</v>
      </c>
      <c r="G155" s="36">
        <f t="shared" si="32"/>
        <v>0.13642162409853054</v>
      </c>
      <c r="H155" s="31">
        <v>4213889</v>
      </c>
      <c r="I155" s="36">
        <f t="shared" si="33"/>
        <v>0.86510867726449292</v>
      </c>
      <c r="J155" s="31">
        <v>1304430</v>
      </c>
      <c r="K155" s="36">
        <f t="shared" si="34"/>
        <v>0.13919545723599649</v>
      </c>
      <c r="L155" s="31">
        <v>0</v>
      </c>
      <c r="M155" s="36">
        <f t="shared" si="35"/>
        <v>0</v>
      </c>
      <c r="N155" s="31">
        <f t="shared" si="36"/>
        <v>6182820</v>
      </c>
      <c r="O155" s="36">
        <f t="shared" si="37"/>
        <v>0.65976745161324402</v>
      </c>
      <c r="P155" s="31">
        <v>920964</v>
      </c>
      <c r="Q155" s="31">
        <v>4580891</v>
      </c>
      <c r="R155" s="31">
        <v>10578835</v>
      </c>
      <c r="S155" s="31">
        <v>4045786</v>
      </c>
      <c r="T155" s="36">
        <f t="shared" si="38"/>
        <v>0.38244154483929471</v>
      </c>
      <c r="U155" s="36">
        <f t="shared" si="39"/>
        <v>0.41637458141686312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446786</v>
      </c>
      <c r="E156" s="31">
        <v>1057002</v>
      </c>
      <c r="F156" s="31">
        <v>126785</v>
      </c>
      <c r="G156" s="36">
        <f t="shared" si="32"/>
        <v>0.28377120142529083</v>
      </c>
      <c r="H156" s="31">
        <v>130357</v>
      </c>
      <c r="I156" s="36">
        <f t="shared" si="33"/>
        <v>0.29176608040538421</v>
      </c>
      <c r="J156" s="31">
        <v>630698</v>
      </c>
      <c r="K156" s="36">
        <f t="shared" si="34"/>
        <v>0.59668572055682012</v>
      </c>
      <c r="L156" s="31">
        <v>0</v>
      </c>
      <c r="M156" s="36">
        <f t="shared" si="35"/>
        <v>0</v>
      </c>
      <c r="N156" s="31">
        <f t="shared" si="36"/>
        <v>887840</v>
      </c>
      <c r="O156" s="36">
        <f t="shared" si="37"/>
        <v>0.83996056771888794</v>
      </c>
      <c r="P156" s="31">
        <v>183627</v>
      </c>
      <c r="Q156" s="31">
        <v>421496</v>
      </c>
      <c r="R156" s="31">
        <v>542496</v>
      </c>
      <c r="S156" s="31">
        <v>505842</v>
      </c>
      <c r="T156" s="36">
        <f t="shared" si="38"/>
        <v>0.93243452486285616</v>
      </c>
      <c r="U156" s="36">
        <f t="shared" si="39"/>
        <v>2.434669193528185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42518575</v>
      </c>
      <c r="E157" s="32">
        <f>SUM(E151:E156)</f>
        <v>56009144</v>
      </c>
      <c r="F157" s="32">
        <f>SUM(F151:F156)</f>
        <v>5681503</v>
      </c>
      <c r="G157" s="37">
        <f t="shared" si="32"/>
        <v>0.13362402197157361</v>
      </c>
      <c r="H157" s="32">
        <f>SUM(H151:H156)</f>
        <v>27759109</v>
      </c>
      <c r="I157" s="37">
        <f t="shared" si="33"/>
        <v>0.65287016321689995</v>
      </c>
      <c r="J157" s="32">
        <f>SUM(J151:J156)</f>
        <v>5917881</v>
      </c>
      <c r="K157" s="37">
        <f t="shared" si="34"/>
        <v>0.10565919379164231</v>
      </c>
      <c r="L157" s="32">
        <f>SUM(L151:L156)</f>
        <v>0</v>
      </c>
      <c r="M157" s="37">
        <f t="shared" si="35"/>
        <v>0</v>
      </c>
      <c r="N157" s="32">
        <f t="shared" si="36"/>
        <v>39358493</v>
      </c>
      <c r="O157" s="37">
        <f t="shared" si="37"/>
        <v>0.70271548874233825</v>
      </c>
      <c r="P157" s="32">
        <f>SUM(P151:P156)</f>
        <v>3805896</v>
      </c>
      <c r="Q157" s="32">
        <f>SUM(Q151:Q156)</f>
        <v>39863971</v>
      </c>
      <c r="R157" s="32">
        <f>SUM(R151:R156)</f>
        <v>46171710</v>
      </c>
      <c r="S157" s="32">
        <f>SUM(S151:S156)</f>
        <v>32358049</v>
      </c>
      <c r="T157" s="37">
        <f t="shared" si="38"/>
        <v>0.70081980935945409</v>
      </c>
      <c r="U157" s="37">
        <f t="shared" si="39"/>
        <v>0.55492451711765112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5519390</v>
      </c>
      <c r="E158" s="31">
        <v>5411390</v>
      </c>
      <c r="F158" s="31">
        <v>1314289</v>
      </c>
      <c r="G158" s="36">
        <f t="shared" si="32"/>
        <v>0.2381221475561611</v>
      </c>
      <c r="H158" s="31">
        <v>899300</v>
      </c>
      <c r="I158" s="36">
        <f t="shared" si="33"/>
        <v>0.16293467212862292</v>
      </c>
      <c r="J158" s="31">
        <v>1141183</v>
      </c>
      <c r="K158" s="36">
        <f t="shared" si="34"/>
        <v>0.21088537325899631</v>
      </c>
      <c r="L158" s="31">
        <v>0</v>
      </c>
      <c r="M158" s="36">
        <f t="shared" si="35"/>
        <v>0</v>
      </c>
      <c r="N158" s="31">
        <f t="shared" si="36"/>
        <v>3354772</v>
      </c>
      <c r="O158" s="36">
        <f t="shared" si="37"/>
        <v>0.61994644629198781</v>
      </c>
      <c r="P158" s="31">
        <v>994892</v>
      </c>
      <c r="Q158" s="31">
        <v>4222968</v>
      </c>
      <c r="R158" s="31">
        <v>4522968</v>
      </c>
      <c r="S158" s="31">
        <v>3108021</v>
      </c>
      <c r="T158" s="36">
        <f t="shared" si="38"/>
        <v>0.68716404803217712</v>
      </c>
      <c r="U158" s="36">
        <f t="shared" si="39"/>
        <v>0.14704209100083232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25249190</v>
      </c>
      <c r="E159" s="31">
        <v>24697190</v>
      </c>
      <c r="F159" s="31">
        <v>8392107</v>
      </c>
      <c r="G159" s="36">
        <f t="shared" si="32"/>
        <v>0.33237133547650438</v>
      </c>
      <c r="H159" s="31">
        <v>10934191</v>
      </c>
      <c r="I159" s="36">
        <f t="shared" si="33"/>
        <v>0.43305115926491106</v>
      </c>
      <c r="J159" s="31">
        <v>5073948</v>
      </c>
      <c r="K159" s="36">
        <f t="shared" si="34"/>
        <v>0.2054463685949697</v>
      </c>
      <c r="L159" s="31">
        <v>0</v>
      </c>
      <c r="M159" s="36">
        <f t="shared" si="35"/>
        <v>0</v>
      </c>
      <c r="N159" s="31">
        <f t="shared" si="36"/>
        <v>24400246</v>
      </c>
      <c r="O159" s="36">
        <f t="shared" si="37"/>
        <v>0.98797660786510533</v>
      </c>
      <c r="P159" s="31">
        <v>9639304</v>
      </c>
      <c r="Q159" s="31">
        <v>25954784</v>
      </c>
      <c r="R159" s="31">
        <v>26274784</v>
      </c>
      <c r="S159" s="31">
        <v>24298534</v>
      </c>
      <c r="T159" s="36">
        <f t="shared" si="38"/>
        <v>0.92478529985251257</v>
      </c>
      <c r="U159" s="36">
        <f t="shared" si="39"/>
        <v>-0.47361884219026607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21212604</v>
      </c>
      <c r="E160" s="31">
        <v>21597183</v>
      </c>
      <c r="F160" s="31">
        <v>8622051</v>
      </c>
      <c r="G160" s="36">
        <f t="shared" si="32"/>
        <v>0.40645886756760274</v>
      </c>
      <c r="H160" s="31">
        <v>7132017</v>
      </c>
      <c r="I160" s="36">
        <f t="shared" si="33"/>
        <v>0.33621600629512527</v>
      </c>
      <c r="J160" s="31">
        <v>4938687</v>
      </c>
      <c r="K160" s="36">
        <f t="shared" si="34"/>
        <v>0.22867273940309715</v>
      </c>
      <c r="L160" s="31">
        <v>0</v>
      </c>
      <c r="M160" s="36">
        <f t="shared" si="35"/>
        <v>0</v>
      </c>
      <c r="N160" s="31">
        <f t="shared" si="36"/>
        <v>20692755</v>
      </c>
      <c r="O160" s="36">
        <f t="shared" si="37"/>
        <v>0.95812287185787148</v>
      </c>
      <c r="P160" s="31">
        <v>5411887</v>
      </c>
      <c r="Q160" s="31">
        <v>21425198</v>
      </c>
      <c r="R160" s="31">
        <v>21268926</v>
      </c>
      <c r="S160" s="31">
        <v>21421278</v>
      </c>
      <c r="T160" s="36">
        <f t="shared" si="38"/>
        <v>1.0071631261493881</v>
      </c>
      <c r="U160" s="36">
        <f t="shared" si="39"/>
        <v>-8.7437154545170648E-2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-10050917</v>
      </c>
      <c r="E161" s="31">
        <v>14178917</v>
      </c>
      <c r="F161" s="31">
        <v>246701</v>
      </c>
      <c r="G161" s="36">
        <f t="shared" si="32"/>
        <v>-2.4545123594195434E-2</v>
      </c>
      <c r="H161" s="31">
        <v>521308</v>
      </c>
      <c r="I161" s="36">
        <f t="shared" si="33"/>
        <v>-5.186671027131156E-2</v>
      </c>
      <c r="J161" s="31">
        <v>268574</v>
      </c>
      <c r="K161" s="36">
        <f t="shared" si="34"/>
        <v>1.8941785187119722E-2</v>
      </c>
      <c r="L161" s="31">
        <v>0</v>
      </c>
      <c r="M161" s="36">
        <f t="shared" si="35"/>
        <v>0</v>
      </c>
      <c r="N161" s="31">
        <f t="shared" si="36"/>
        <v>1036583</v>
      </c>
      <c r="O161" s="36">
        <f t="shared" si="37"/>
        <v>7.3107346633032685E-2</v>
      </c>
      <c r="P161" s="31">
        <v>233046</v>
      </c>
      <c r="Q161" s="31">
        <v>1920000</v>
      </c>
      <c r="R161" s="31">
        <v>1935000</v>
      </c>
      <c r="S161" s="31">
        <v>1492800</v>
      </c>
      <c r="T161" s="36">
        <f t="shared" si="38"/>
        <v>0.7714728682170543</v>
      </c>
      <c r="U161" s="36">
        <f t="shared" si="39"/>
        <v>0.15245058915407261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43776645</v>
      </c>
      <c r="E162" s="31">
        <v>43776645</v>
      </c>
      <c r="F162" s="31">
        <v>18240295</v>
      </c>
      <c r="G162" s="36">
        <f t="shared" si="32"/>
        <v>0.41666726630147194</v>
      </c>
      <c r="H162" s="31">
        <v>14592215</v>
      </c>
      <c r="I162" s="36">
        <f t="shared" si="33"/>
        <v>0.33333333333333331</v>
      </c>
      <c r="J162" s="31">
        <v>7209679</v>
      </c>
      <c r="K162" s="36">
        <f t="shared" si="34"/>
        <v>0.16469236050409986</v>
      </c>
      <c r="L162" s="31">
        <v>0</v>
      </c>
      <c r="M162" s="36">
        <f t="shared" si="35"/>
        <v>0</v>
      </c>
      <c r="N162" s="31">
        <f t="shared" si="36"/>
        <v>40042189</v>
      </c>
      <c r="O162" s="36">
        <f t="shared" si="37"/>
        <v>0.91469296013890511</v>
      </c>
      <c r="P162" s="31">
        <v>10332846</v>
      </c>
      <c r="Q162" s="31">
        <v>41331386</v>
      </c>
      <c r="R162" s="31">
        <v>41331386</v>
      </c>
      <c r="S162" s="31">
        <v>41331385</v>
      </c>
      <c r="T162" s="36">
        <f t="shared" si="38"/>
        <v>0.99999997580531175</v>
      </c>
      <c r="U162" s="36">
        <f t="shared" si="39"/>
        <v>-0.3022562225353983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85706912</v>
      </c>
      <c r="E163" s="32">
        <f>SUM(E158:E162)</f>
        <v>109661325</v>
      </c>
      <c r="F163" s="32">
        <f>SUM(F158:F162)</f>
        <v>36815443</v>
      </c>
      <c r="G163" s="37">
        <f t="shared" si="32"/>
        <v>0.42955045446042905</v>
      </c>
      <c r="H163" s="32">
        <f>SUM(H158:H162)</f>
        <v>34079031</v>
      </c>
      <c r="I163" s="37">
        <f t="shared" si="33"/>
        <v>0.39762290117277821</v>
      </c>
      <c r="J163" s="32">
        <f>SUM(J158:J162)</f>
        <v>18632071</v>
      </c>
      <c r="K163" s="37">
        <f t="shared" si="34"/>
        <v>0.16990557974746337</v>
      </c>
      <c r="L163" s="32">
        <f>SUM(L158:L162)</f>
        <v>0</v>
      </c>
      <c r="M163" s="37">
        <f t="shared" si="35"/>
        <v>0</v>
      </c>
      <c r="N163" s="32">
        <f t="shared" si="36"/>
        <v>89526545</v>
      </c>
      <c r="O163" s="37">
        <f t="shared" si="37"/>
        <v>0.81639123911734601</v>
      </c>
      <c r="P163" s="32">
        <f>SUM(P158:P162)</f>
        <v>26611975</v>
      </c>
      <c r="Q163" s="32">
        <f>SUM(Q158:Q162)</f>
        <v>94854336</v>
      </c>
      <c r="R163" s="32">
        <f>SUM(R158:R162)</f>
        <v>95333064</v>
      </c>
      <c r="S163" s="32">
        <f>SUM(S158:S162)</f>
        <v>91652018</v>
      </c>
      <c r="T163" s="37">
        <f t="shared" si="38"/>
        <v>0.96138752028362373</v>
      </c>
      <c r="U163" s="37">
        <f t="shared" si="39"/>
        <v>-0.29986139698387659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8974237</v>
      </c>
      <c r="E164" s="31">
        <v>9422237</v>
      </c>
      <c r="F164" s="31">
        <v>2232033</v>
      </c>
      <c r="G164" s="36">
        <f t="shared" si="32"/>
        <v>0.24871562897213434</v>
      </c>
      <c r="H164" s="31">
        <v>1870103</v>
      </c>
      <c r="I164" s="36">
        <f t="shared" si="33"/>
        <v>0.20838573797415869</v>
      </c>
      <c r="J164" s="31">
        <v>2920370</v>
      </c>
      <c r="K164" s="36">
        <f t="shared" si="34"/>
        <v>0.30994444312958802</v>
      </c>
      <c r="L164" s="31">
        <v>0</v>
      </c>
      <c r="M164" s="36">
        <f t="shared" si="35"/>
        <v>0</v>
      </c>
      <c r="N164" s="31">
        <f t="shared" si="36"/>
        <v>7022506</v>
      </c>
      <c r="O164" s="36">
        <f t="shared" si="37"/>
        <v>0.74531196784797493</v>
      </c>
      <c r="P164" s="31">
        <v>1972906</v>
      </c>
      <c r="Q164" s="31">
        <v>8086416</v>
      </c>
      <c r="R164" s="31">
        <v>8476116</v>
      </c>
      <c r="S164" s="31">
        <v>6162326</v>
      </c>
      <c r="T164" s="36">
        <f t="shared" si="38"/>
        <v>0.72702237675841153</v>
      </c>
      <c r="U164" s="36">
        <f t="shared" si="39"/>
        <v>0.48023778122221739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17734429</v>
      </c>
      <c r="E165" s="31">
        <v>17527429</v>
      </c>
      <c r="F165" s="31">
        <v>1289995</v>
      </c>
      <c r="G165" s="36">
        <f t="shared" si="32"/>
        <v>7.2739584680172109E-2</v>
      </c>
      <c r="H165" s="31">
        <v>1731790</v>
      </c>
      <c r="I165" s="36">
        <f t="shared" si="33"/>
        <v>9.7651297371908613E-2</v>
      </c>
      <c r="J165" s="31">
        <v>435299</v>
      </c>
      <c r="K165" s="36">
        <f t="shared" si="34"/>
        <v>2.4835302427983021E-2</v>
      </c>
      <c r="L165" s="31">
        <v>0</v>
      </c>
      <c r="M165" s="36">
        <f t="shared" si="35"/>
        <v>0</v>
      </c>
      <c r="N165" s="31">
        <f t="shared" si="36"/>
        <v>3457084</v>
      </c>
      <c r="O165" s="36">
        <f t="shared" si="37"/>
        <v>0.19723851113588878</v>
      </c>
      <c r="P165" s="31">
        <v>289671</v>
      </c>
      <c r="Q165" s="31">
        <v>17205000</v>
      </c>
      <c r="R165" s="31">
        <v>17231000</v>
      </c>
      <c r="S165" s="31">
        <v>3089649</v>
      </c>
      <c r="T165" s="36">
        <f t="shared" si="38"/>
        <v>0.1793075851662701</v>
      </c>
      <c r="U165" s="36">
        <f t="shared" si="39"/>
        <v>0.50273586240942314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33861140</v>
      </c>
      <c r="E166" s="31">
        <v>34267505</v>
      </c>
      <c r="F166" s="31">
        <v>13061980</v>
      </c>
      <c r="G166" s="36">
        <f t="shared" si="32"/>
        <v>0.38575133619246132</v>
      </c>
      <c r="H166" s="31">
        <v>11967920</v>
      </c>
      <c r="I166" s="36">
        <f t="shared" si="33"/>
        <v>0.35344114226514523</v>
      </c>
      <c r="J166" s="31">
        <v>8071711</v>
      </c>
      <c r="K166" s="36">
        <f t="shared" si="34"/>
        <v>0.23555000575618212</v>
      </c>
      <c r="L166" s="31">
        <v>0</v>
      </c>
      <c r="M166" s="36">
        <f t="shared" si="35"/>
        <v>0</v>
      </c>
      <c r="N166" s="31">
        <f t="shared" si="36"/>
        <v>33101611</v>
      </c>
      <c r="O166" s="36">
        <f t="shared" si="37"/>
        <v>0.96597668841078455</v>
      </c>
      <c r="P166" s="31">
        <v>8334867</v>
      </c>
      <c r="Q166" s="31">
        <v>61050014</v>
      </c>
      <c r="R166" s="31">
        <v>61249116</v>
      </c>
      <c r="S166" s="31">
        <v>54757442</v>
      </c>
      <c r="T166" s="36">
        <f t="shared" si="38"/>
        <v>0.89401195602561845</v>
      </c>
      <c r="U166" s="36">
        <f t="shared" si="39"/>
        <v>-3.1572909321768372E-2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4942449</v>
      </c>
      <c r="E167" s="31">
        <v>5467449</v>
      </c>
      <c r="F167" s="31">
        <v>1352201</v>
      </c>
      <c r="G167" s="36">
        <f t="shared" si="32"/>
        <v>0.27358926718313126</v>
      </c>
      <c r="H167" s="31">
        <v>1708449</v>
      </c>
      <c r="I167" s="36">
        <f t="shared" si="33"/>
        <v>0.34566851372669705</v>
      </c>
      <c r="J167" s="31">
        <v>1012781</v>
      </c>
      <c r="K167" s="36">
        <f t="shared" si="34"/>
        <v>0.18523830766414098</v>
      </c>
      <c r="L167" s="31">
        <v>0</v>
      </c>
      <c r="M167" s="36">
        <f t="shared" si="35"/>
        <v>0</v>
      </c>
      <c r="N167" s="31">
        <f t="shared" si="36"/>
        <v>4073431</v>
      </c>
      <c r="O167" s="36">
        <f t="shared" si="37"/>
        <v>0.74503319555427039</v>
      </c>
      <c r="P167" s="31">
        <v>1283148</v>
      </c>
      <c r="Q167" s="31">
        <v>4882449</v>
      </c>
      <c r="R167" s="31">
        <v>4882449</v>
      </c>
      <c r="S167" s="31">
        <v>4291015</v>
      </c>
      <c r="T167" s="36">
        <f t="shared" si="38"/>
        <v>0.87886529895140741</v>
      </c>
      <c r="U167" s="36">
        <f t="shared" si="39"/>
        <v>-0.21070601364768526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17691</v>
      </c>
      <c r="E168" s="31">
        <v>83814</v>
      </c>
      <c r="F168" s="31">
        <v>19746</v>
      </c>
      <c r="G168" s="36">
        <f t="shared" si="32"/>
        <v>1.1161607597083263</v>
      </c>
      <c r="H168" s="31">
        <v>22160</v>
      </c>
      <c r="I168" s="36">
        <f t="shared" si="33"/>
        <v>1.2526143236674014</v>
      </c>
      <c r="J168" s="31">
        <v>17810</v>
      </c>
      <c r="K168" s="36">
        <f t="shared" si="34"/>
        <v>0.21249433268904958</v>
      </c>
      <c r="L168" s="31">
        <v>0</v>
      </c>
      <c r="M168" s="36">
        <f t="shared" si="35"/>
        <v>0</v>
      </c>
      <c r="N168" s="31">
        <f t="shared" si="36"/>
        <v>59716</v>
      </c>
      <c r="O168" s="36">
        <f t="shared" si="37"/>
        <v>0.71248240150810127</v>
      </c>
      <c r="P168" s="31">
        <v>6098</v>
      </c>
      <c r="Q168" s="31">
        <v>16690</v>
      </c>
      <c r="R168" s="31">
        <v>16690</v>
      </c>
      <c r="S168" s="31">
        <v>20828</v>
      </c>
      <c r="T168" s="36">
        <f t="shared" si="38"/>
        <v>1.2479328939484722</v>
      </c>
      <c r="U168" s="36">
        <f t="shared" si="39"/>
        <v>1.9206297146605444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65529946</v>
      </c>
      <c r="E169" s="32">
        <f>SUM(E164:E168)</f>
        <v>66768434</v>
      </c>
      <c r="F169" s="32">
        <f>SUM(F164:F168)</f>
        <v>17955955</v>
      </c>
      <c r="G169" s="37">
        <f t="shared" si="32"/>
        <v>0.27401144203598155</v>
      </c>
      <c r="H169" s="32">
        <f>SUM(H164:H168)</f>
        <v>17300422</v>
      </c>
      <c r="I169" s="37">
        <f t="shared" si="33"/>
        <v>0.2640078781691656</v>
      </c>
      <c r="J169" s="32">
        <f>SUM(J164:J168)</f>
        <v>12457971</v>
      </c>
      <c r="K169" s="37">
        <f t="shared" si="34"/>
        <v>0.18658474152621282</v>
      </c>
      <c r="L169" s="32">
        <f>SUM(L164:L168)</f>
        <v>0</v>
      </c>
      <c r="M169" s="37">
        <f t="shared" si="35"/>
        <v>0</v>
      </c>
      <c r="N169" s="32">
        <f t="shared" si="36"/>
        <v>47714348</v>
      </c>
      <c r="O169" s="37">
        <f t="shared" si="37"/>
        <v>0.71462433880057752</v>
      </c>
      <c r="P169" s="32">
        <f>SUM(P164:P168)</f>
        <v>11886690</v>
      </c>
      <c r="Q169" s="32">
        <f>SUM(Q164:Q168)</f>
        <v>91240569</v>
      </c>
      <c r="R169" s="32">
        <f>SUM(R164:R168)</f>
        <v>91855371</v>
      </c>
      <c r="S169" s="32">
        <f>SUM(S164:S168)</f>
        <v>68321260</v>
      </c>
      <c r="T169" s="37">
        <f t="shared" si="38"/>
        <v>0.74379167223656417</v>
      </c>
      <c r="U169" s="37">
        <f t="shared" si="39"/>
        <v>4.8060561855318928E-2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858944201</v>
      </c>
      <c r="E170" s="32">
        <f>SUM(E105,E107:E111,E113:E120,E122:E125,E127:E131,E133:E136,E138:E143,E145:E149,E151:E156,E158:E162,E164:E168)</f>
        <v>1013168860</v>
      </c>
      <c r="F170" s="32">
        <f>SUM(F105,F107:F111,F113:F120,F122:F125,F127:F131,F133:F136,F138:F143,F145:F149,F151:F156,F158:F162,F164:F168)</f>
        <v>248376991</v>
      </c>
      <c r="G170" s="37">
        <f t="shared" si="32"/>
        <v>0.28916545534719779</v>
      </c>
      <c r="H170" s="32">
        <f>SUM(H105,H107:H111,H113:H120,H122:H125,H127:H131,H133:H136,H138:H143,H145:H149,H151:H156,H158:H162,H164:H168)</f>
        <v>270703639</v>
      </c>
      <c r="I170" s="37">
        <f t="shared" si="33"/>
        <v>0.31515858502198563</v>
      </c>
      <c r="J170" s="32">
        <f>SUM(J105,J107:J111,J113:J120,J122:J125,J127:J131,J133:J136,J138:J143,J145:J149,J151:J156,J158:J162,J164:J168)</f>
        <v>185724112</v>
      </c>
      <c r="K170" s="37">
        <f t="shared" si="34"/>
        <v>0.18331012660614146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704804742</v>
      </c>
      <c r="O170" s="37">
        <f t="shared" si="37"/>
        <v>0.69564390480773364</v>
      </c>
      <c r="P170" s="32">
        <f>SUM(P105,P107:P111,P113:P120,P122:P125,P127:P131,P133:P136,P138:P143,P145:P149,P151:P156,P158:P162,P164:P168)</f>
        <v>268253817</v>
      </c>
      <c r="Q170" s="32">
        <f>SUM(Q105,Q107:Q111,Q113:Q120,Q122:Q125,Q127:Q131,Q133:Q136,Q138:Q143,Q145:Q149,Q151:Q156,Q158:Q162,Q164:Q168)</f>
        <v>993798564</v>
      </c>
      <c r="R170" s="32">
        <f>SUM(R105,R107:R111,R113:R120,R122:R125,R127:R131,R133:R136,R138:R143,R145:R149,R151:R156,R158:R162,R164:R168)</f>
        <v>1034649704</v>
      </c>
      <c r="S170" s="32">
        <f>SUM(S105,S107:S111,S113:S120,S122:S125,S127:S131,S133:S136,S138:S143,S145:S149,S151:S156,S158:S162,S164:S168)</f>
        <v>742377459</v>
      </c>
      <c r="T170" s="37">
        <f t="shared" si="38"/>
        <v>0.717515750625489</v>
      </c>
      <c r="U170" s="37">
        <f t="shared" si="39"/>
        <v>-0.30765528678385967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782442</v>
      </c>
      <c r="E173" s="31">
        <v>845161</v>
      </c>
      <c r="F173" s="31">
        <v>200175</v>
      </c>
      <c r="G173" s="36">
        <f t="shared" ref="G173:G205" si="40">IF(($D173     =0),0,($F173     /$D173     ))</f>
        <v>0.25583365923608398</v>
      </c>
      <c r="H173" s="31">
        <v>186285</v>
      </c>
      <c r="I173" s="36">
        <f t="shared" ref="I173:I205" si="41">IF(($D173     =0),0,($H173     /$D173     ))</f>
        <v>0.23808154470235493</v>
      </c>
      <c r="J173" s="31">
        <v>167490</v>
      </c>
      <c r="K173" s="36">
        <f t="shared" ref="K173:K205" si="42">IF(($E173     =0),0,($J173     /$E173     ))</f>
        <v>0.19817525891516527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553950</v>
      </c>
      <c r="O173" s="36">
        <f t="shared" ref="O173:O205" si="45">IF(($E173     =0),0,($N173     /$E173     ))</f>
        <v>0.65543724805096304</v>
      </c>
      <c r="P173" s="31">
        <v>144986</v>
      </c>
      <c r="Q173" s="31">
        <v>536945</v>
      </c>
      <c r="R173" s="31">
        <v>591986</v>
      </c>
      <c r="S173" s="31">
        <v>365591</v>
      </c>
      <c r="T173" s="36">
        <f t="shared" ref="T173:T205" si="46">IF(($R173     =0),0,($S173     /$R173     ))</f>
        <v>0.61756696948914336</v>
      </c>
      <c r="U173" s="36">
        <f t="shared" ref="U173:U205" si="47">IF(($P173     =0),0,(($J173     /$P173     )-1))</f>
        <v>0.15521498627453689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48607</v>
      </c>
      <c r="E175" s="31">
        <v>319512</v>
      </c>
      <c r="F175" s="31">
        <v>23136</v>
      </c>
      <c r="G175" s="36">
        <f t="shared" si="40"/>
        <v>0.47598082580698253</v>
      </c>
      <c r="H175" s="31">
        <v>16676</v>
      </c>
      <c r="I175" s="36">
        <f t="shared" si="41"/>
        <v>0.34307815746703152</v>
      </c>
      <c r="J175" s="31">
        <v>133871</v>
      </c>
      <c r="K175" s="36">
        <f t="shared" si="42"/>
        <v>0.41898582838829213</v>
      </c>
      <c r="L175" s="31">
        <v>0</v>
      </c>
      <c r="M175" s="36">
        <f t="shared" si="43"/>
        <v>0</v>
      </c>
      <c r="N175" s="31">
        <f t="shared" si="44"/>
        <v>173683</v>
      </c>
      <c r="O175" s="36">
        <f t="shared" si="45"/>
        <v>0.54358834722952498</v>
      </c>
      <c r="P175" s="31">
        <v>95222</v>
      </c>
      <c r="Q175" s="31">
        <v>48607</v>
      </c>
      <c r="R175" s="31">
        <v>48607</v>
      </c>
      <c r="S175" s="31">
        <v>139060</v>
      </c>
      <c r="T175" s="36">
        <f t="shared" si="46"/>
        <v>2.8609048079494723</v>
      </c>
      <c r="U175" s="36">
        <f t="shared" si="47"/>
        <v>0.40588309424292701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328117</v>
      </c>
      <c r="E176" s="31">
        <v>403117</v>
      </c>
      <c r="F176" s="31">
        <v>97251</v>
      </c>
      <c r="G176" s="36">
        <f t="shared" si="40"/>
        <v>0.29639122630037457</v>
      </c>
      <c r="H176" s="31">
        <v>74138</v>
      </c>
      <c r="I176" s="36">
        <f t="shared" si="41"/>
        <v>0.22594988982588529</v>
      </c>
      <c r="J176" s="31">
        <v>85137</v>
      </c>
      <c r="K176" s="36">
        <f t="shared" si="42"/>
        <v>0.21119674933083943</v>
      </c>
      <c r="L176" s="31">
        <v>0</v>
      </c>
      <c r="M176" s="36">
        <f t="shared" si="43"/>
        <v>0</v>
      </c>
      <c r="N176" s="31">
        <f t="shared" si="44"/>
        <v>256526</v>
      </c>
      <c r="O176" s="36">
        <f t="shared" si="45"/>
        <v>0.63635619435548485</v>
      </c>
      <c r="P176" s="31">
        <v>99687</v>
      </c>
      <c r="Q176" s="31">
        <v>226866</v>
      </c>
      <c r="R176" s="31">
        <v>276866</v>
      </c>
      <c r="S176" s="31">
        <v>275214</v>
      </c>
      <c r="T176" s="36">
        <f t="shared" si="46"/>
        <v>0.99403321462368077</v>
      </c>
      <c r="U176" s="36">
        <f t="shared" si="47"/>
        <v>-0.14595684492461403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73080</v>
      </c>
      <c r="E177" s="31">
        <v>73080</v>
      </c>
      <c r="F177" s="31">
        <v>12066</v>
      </c>
      <c r="G177" s="36">
        <f t="shared" si="40"/>
        <v>0.16510673234811166</v>
      </c>
      <c r="H177" s="31">
        <v>32548</v>
      </c>
      <c r="I177" s="36">
        <f t="shared" si="41"/>
        <v>0.44537493158182812</v>
      </c>
      <c r="J177" s="31">
        <v>28313</v>
      </c>
      <c r="K177" s="36">
        <f t="shared" si="42"/>
        <v>0.3874247400109469</v>
      </c>
      <c r="L177" s="31">
        <v>0</v>
      </c>
      <c r="M177" s="36">
        <f t="shared" si="43"/>
        <v>0</v>
      </c>
      <c r="N177" s="31">
        <f t="shared" si="44"/>
        <v>72927</v>
      </c>
      <c r="O177" s="36">
        <f t="shared" si="45"/>
        <v>0.9979064039408867</v>
      </c>
      <c r="P177" s="31">
        <v>73147</v>
      </c>
      <c r="Q177" s="31">
        <v>543930</v>
      </c>
      <c r="R177" s="31">
        <v>94000</v>
      </c>
      <c r="S177" s="31">
        <v>117014</v>
      </c>
      <c r="T177" s="36">
        <f t="shared" si="46"/>
        <v>1.2448297872340426</v>
      </c>
      <c r="U177" s="36">
        <f t="shared" si="47"/>
        <v>-0.61293012700452509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1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1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1232246</v>
      </c>
      <c r="E179" s="32">
        <f>SUM(E173:E178)</f>
        <v>1640870</v>
      </c>
      <c r="F179" s="32">
        <f>SUM(F173:F178)</f>
        <v>332628</v>
      </c>
      <c r="G179" s="37">
        <f t="shared" si="40"/>
        <v>0.26993636010991312</v>
      </c>
      <c r="H179" s="32">
        <f>SUM(H173:H178)</f>
        <v>309648</v>
      </c>
      <c r="I179" s="37">
        <f t="shared" si="41"/>
        <v>0.25128748642722315</v>
      </c>
      <c r="J179" s="32">
        <f>SUM(J173:J178)</f>
        <v>414811</v>
      </c>
      <c r="K179" s="37">
        <f t="shared" si="42"/>
        <v>0.25279942957089835</v>
      </c>
      <c r="L179" s="32">
        <f>SUM(L173:L178)</f>
        <v>0</v>
      </c>
      <c r="M179" s="37">
        <f t="shared" si="43"/>
        <v>0</v>
      </c>
      <c r="N179" s="32">
        <f t="shared" si="44"/>
        <v>1057087</v>
      </c>
      <c r="O179" s="37">
        <f t="shared" si="45"/>
        <v>0.64422349119674316</v>
      </c>
      <c r="P179" s="32">
        <f>SUM(P173:P178)</f>
        <v>413042</v>
      </c>
      <c r="Q179" s="32">
        <f>SUM(Q173:Q178)</f>
        <v>1356348</v>
      </c>
      <c r="R179" s="32">
        <f>SUM(R173:R178)</f>
        <v>1011459</v>
      </c>
      <c r="S179" s="32">
        <f>SUM(S173:S178)</f>
        <v>896879</v>
      </c>
      <c r="T179" s="37">
        <f t="shared" si="46"/>
        <v>0.88671809732277829</v>
      </c>
      <c r="U179" s="37">
        <f t="shared" si="47"/>
        <v>4.2828574333844127E-3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188475</v>
      </c>
      <c r="E180" s="31">
        <v>188475</v>
      </c>
      <c r="F180" s="31">
        <v>59336</v>
      </c>
      <c r="G180" s="36">
        <f t="shared" si="40"/>
        <v>0.31482159437591195</v>
      </c>
      <c r="H180" s="31">
        <v>53597</v>
      </c>
      <c r="I180" s="36">
        <f t="shared" si="41"/>
        <v>0.28437193261705795</v>
      </c>
      <c r="J180" s="31">
        <v>64914</v>
      </c>
      <c r="K180" s="36">
        <f t="shared" si="42"/>
        <v>0.34441703143653002</v>
      </c>
      <c r="L180" s="31">
        <v>0</v>
      </c>
      <c r="M180" s="36">
        <f t="shared" si="43"/>
        <v>0</v>
      </c>
      <c r="N180" s="31">
        <f t="shared" si="44"/>
        <v>177847</v>
      </c>
      <c r="O180" s="36">
        <f t="shared" si="45"/>
        <v>0.94361055842949992</v>
      </c>
      <c r="P180" s="31">
        <v>69014</v>
      </c>
      <c r="Q180" s="31">
        <v>179671</v>
      </c>
      <c r="R180" s="31">
        <v>179671</v>
      </c>
      <c r="S180" s="31">
        <v>184333</v>
      </c>
      <c r="T180" s="36">
        <f t="shared" si="46"/>
        <v>1.0259474261288688</v>
      </c>
      <c r="U180" s="36">
        <f t="shared" si="47"/>
        <v>-5.9408236010084936E-2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365050</v>
      </c>
      <c r="E181" s="31">
        <v>365050</v>
      </c>
      <c r="F181" s="31">
        <v>93183</v>
      </c>
      <c r="G181" s="36">
        <f t="shared" si="40"/>
        <v>0.2552609231612108</v>
      </c>
      <c r="H181" s="31">
        <v>102635</v>
      </c>
      <c r="I181" s="36">
        <f t="shared" si="41"/>
        <v>0.28115326667579782</v>
      </c>
      <c r="J181" s="31">
        <v>96560</v>
      </c>
      <c r="K181" s="36">
        <f t="shared" si="42"/>
        <v>0.26451171072455826</v>
      </c>
      <c r="L181" s="31">
        <v>0</v>
      </c>
      <c r="M181" s="36">
        <f t="shared" si="43"/>
        <v>0</v>
      </c>
      <c r="N181" s="31">
        <f t="shared" si="44"/>
        <v>292378</v>
      </c>
      <c r="O181" s="36">
        <f t="shared" si="45"/>
        <v>0.80092590056156687</v>
      </c>
      <c r="P181" s="31">
        <v>60261</v>
      </c>
      <c r="Q181" s="31">
        <v>419600</v>
      </c>
      <c r="R181" s="31">
        <v>350000</v>
      </c>
      <c r="S181" s="31">
        <v>237166</v>
      </c>
      <c r="T181" s="36">
        <f t="shared" si="46"/>
        <v>0.67761714285714281</v>
      </c>
      <c r="U181" s="36">
        <f t="shared" si="47"/>
        <v>0.60236305404822366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258216</v>
      </c>
      <c r="E182" s="31">
        <v>352516</v>
      </c>
      <c r="F182" s="31">
        <v>40890</v>
      </c>
      <c r="G182" s="36">
        <f t="shared" si="40"/>
        <v>0.15835579514824799</v>
      </c>
      <c r="H182" s="31">
        <v>49333</v>
      </c>
      <c r="I182" s="36">
        <f t="shared" si="41"/>
        <v>0.19105322675589428</v>
      </c>
      <c r="J182" s="31">
        <v>41271</v>
      </c>
      <c r="K182" s="36">
        <f t="shared" si="42"/>
        <v>0.11707553699690226</v>
      </c>
      <c r="L182" s="31">
        <v>0</v>
      </c>
      <c r="M182" s="36">
        <f t="shared" si="43"/>
        <v>0</v>
      </c>
      <c r="N182" s="31">
        <f t="shared" si="44"/>
        <v>131494</v>
      </c>
      <c r="O182" s="36">
        <f t="shared" si="45"/>
        <v>0.3730156929047192</v>
      </c>
      <c r="P182" s="31">
        <v>34881</v>
      </c>
      <c r="Q182" s="31">
        <v>164772</v>
      </c>
      <c r="R182" s="31">
        <v>150791</v>
      </c>
      <c r="S182" s="31">
        <v>111927</v>
      </c>
      <c r="T182" s="36">
        <f t="shared" si="46"/>
        <v>0.74226578509327479</v>
      </c>
      <c r="U182" s="36">
        <f t="shared" si="47"/>
        <v>0.18319428915455416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614427</v>
      </c>
      <c r="E183" s="31">
        <v>674427</v>
      </c>
      <c r="F183" s="31">
        <v>154174</v>
      </c>
      <c r="G183" s="36">
        <f t="shared" si="40"/>
        <v>0.25092321789244287</v>
      </c>
      <c r="H183" s="31">
        <v>21023447</v>
      </c>
      <c r="I183" s="36">
        <f t="shared" si="41"/>
        <v>34.216346286865651</v>
      </c>
      <c r="J183" s="31">
        <v>-20733295</v>
      </c>
      <c r="K183" s="36">
        <f t="shared" si="42"/>
        <v>-30.742089210544655</v>
      </c>
      <c r="L183" s="31">
        <v>0</v>
      </c>
      <c r="M183" s="36">
        <f t="shared" si="43"/>
        <v>0</v>
      </c>
      <c r="N183" s="31">
        <f t="shared" si="44"/>
        <v>444326</v>
      </c>
      <c r="O183" s="36">
        <f t="shared" si="45"/>
        <v>0.65882000572337707</v>
      </c>
      <c r="P183" s="31">
        <v>274008</v>
      </c>
      <c r="Q183" s="31">
        <v>585168</v>
      </c>
      <c r="R183" s="31">
        <v>585168</v>
      </c>
      <c r="S183" s="31">
        <v>666047</v>
      </c>
      <c r="T183" s="36">
        <f t="shared" si="46"/>
        <v>1.1382150083394855</v>
      </c>
      <c r="U183" s="36">
        <f t="shared" si="47"/>
        <v>-76.666750605821733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153703110</v>
      </c>
      <c r="E184" s="31">
        <v>163703110</v>
      </c>
      <c r="F184" s="31">
        <v>64042930</v>
      </c>
      <c r="G184" s="36">
        <f t="shared" si="40"/>
        <v>0.41666645522006679</v>
      </c>
      <c r="H184" s="31">
        <v>51177445</v>
      </c>
      <c r="I184" s="36">
        <f t="shared" si="41"/>
        <v>0.33296297648108747</v>
      </c>
      <c r="J184" s="31">
        <v>38425778</v>
      </c>
      <c r="K184" s="36">
        <f t="shared" si="42"/>
        <v>0.23472845445636312</v>
      </c>
      <c r="L184" s="31">
        <v>0</v>
      </c>
      <c r="M184" s="36">
        <f t="shared" si="43"/>
        <v>0</v>
      </c>
      <c r="N184" s="31">
        <f t="shared" si="44"/>
        <v>153646153</v>
      </c>
      <c r="O184" s="36">
        <f t="shared" si="45"/>
        <v>0.93856587697081628</v>
      </c>
      <c r="P184" s="31">
        <v>39224063</v>
      </c>
      <c r="Q184" s="31">
        <v>156896147</v>
      </c>
      <c r="R184" s="31">
        <v>157496147</v>
      </c>
      <c r="S184" s="31">
        <v>156269253</v>
      </c>
      <c r="T184" s="36">
        <f t="shared" si="46"/>
        <v>0.99221000625494671</v>
      </c>
      <c r="U184" s="36">
        <f t="shared" si="47"/>
        <v>-2.0351920197558271E-2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155129278</v>
      </c>
      <c r="E185" s="32">
        <f>SUM(E180:E184)</f>
        <v>165283578</v>
      </c>
      <c r="F185" s="32">
        <f>SUM(F180:F184)</f>
        <v>64390513</v>
      </c>
      <c r="G185" s="37">
        <f t="shared" si="40"/>
        <v>0.41507646931741665</v>
      </c>
      <c r="H185" s="32">
        <f>SUM(H180:H184)</f>
        <v>72406457</v>
      </c>
      <c r="I185" s="37">
        <f t="shared" si="41"/>
        <v>0.4667491393855388</v>
      </c>
      <c r="J185" s="32">
        <f>SUM(J180:J184)</f>
        <v>17895228</v>
      </c>
      <c r="K185" s="37">
        <f t="shared" si="42"/>
        <v>0.10826984880494298</v>
      </c>
      <c r="L185" s="32">
        <f>SUM(L180:L184)</f>
        <v>0</v>
      </c>
      <c r="M185" s="37">
        <f t="shared" si="43"/>
        <v>0</v>
      </c>
      <c r="N185" s="32">
        <f t="shared" si="44"/>
        <v>154692198</v>
      </c>
      <c r="O185" s="37">
        <f t="shared" si="45"/>
        <v>0.9359199496516224</v>
      </c>
      <c r="P185" s="32">
        <f>SUM(P180:P184)</f>
        <v>39662227</v>
      </c>
      <c r="Q185" s="32">
        <f>SUM(Q180:Q184)</f>
        <v>158245358</v>
      </c>
      <c r="R185" s="32">
        <f>SUM(R180:R184)</f>
        <v>158761777</v>
      </c>
      <c r="S185" s="32">
        <f>SUM(S180:S184)</f>
        <v>157468726</v>
      </c>
      <c r="T185" s="37">
        <f t="shared" si="46"/>
        <v>0.99185540106419945</v>
      </c>
      <c r="U185" s="37">
        <f t="shared" si="47"/>
        <v>-0.54880929908449172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1405000</v>
      </c>
      <c r="E187" s="31">
        <v>0</v>
      </c>
      <c r="F187" s="31">
        <v>2970</v>
      </c>
      <c r="G187" s="36">
        <f t="shared" si="40"/>
        <v>2.1138790035587188E-3</v>
      </c>
      <c r="H187" s="31">
        <v>0</v>
      </c>
      <c r="I187" s="36">
        <f t="shared" si="41"/>
        <v>0</v>
      </c>
      <c r="J187" s="31">
        <v>2970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5940</v>
      </c>
      <c r="O187" s="36">
        <f t="shared" si="45"/>
        <v>0</v>
      </c>
      <c r="P187" s="31">
        <v>328570</v>
      </c>
      <c r="Q187" s="31">
        <v>1533916</v>
      </c>
      <c r="R187" s="31">
        <v>1533916</v>
      </c>
      <c r="S187" s="31">
        <v>1174342</v>
      </c>
      <c r="T187" s="36">
        <f t="shared" si="46"/>
        <v>0.76558429535906791</v>
      </c>
      <c r="U187" s="36">
        <f t="shared" si="47"/>
        <v>-0.99096083026447945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2818071</v>
      </c>
      <c r="E188" s="31">
        <v>3292974</v>
      </c>
      <c r="F188" s="31">
        <v>1224532</v>
      </c>
      <c r="G188" s="36">
        <f t="shared" si="40"/>
        <v>0.43452844161839782</v>
      </c>
      <c r="H188" s="31">
        <v>688526</v>
      </c>
      <c r="I188" s="36">
        <f t="shared" si="41"/>
        <v>0.24432528492007477</v>
      </c>
      <c r="J188" s="31">
        <v>648908</v>
      </c>
      <c r="K188" s="36">
        <f t="shared" si="42"/>
        <v>0.19705834300544128</v>
      </c>
      <c r="L188" s="31">
        <v>0</v>
      </c>
      <c r="M188" s="36">
        <f t="shared" si="43"/>
        <v>0</v>
      </c>
      <c r="N188" s="31">
        <f t="shared" si="44"/>
        <v>2561966</v>
      </c>
      <c r="O188" s="36">
        <f t="shared" si="45"/>
        <v>0.7780097868978012</v>
      </c>
      <c r="P188" s="31">
        <v>745633</v>
      </c>
      <c r="Q188" s="31">
        <v>3169785</v>
      </c>
      <c r="R188" s="31">
        <v>2604785</v>
      </c>
      <c r="S188" s="31">
        <v>2243985</v>
      </c>
      <c r="T188" s="36">
        <f t="shared" si="46"/>
        <v>0.86148568883804233</v>
      </c>
      <c r="U188" s="36">
        <f t="shared" si="47"/>
        <v>-0.12972199460056089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423700</v>
      </c>
      <c r="E189" s="31">
        <v>473700</v>
      </c>
      <c r="F189" s="31">
        <v>42087</v>
      </c>
      <c r="G189" s="36">
        <f t="shared" si="40"/>
        <v>9.9332074581071517E-2</v>
      </c>
      <c r="H189" s="31">
        <v>27696</v>
      </c>
      <c r="I189" s="36">
        <f t="shared" si="41"/>
        <v>6.536700495633703E-2</v>
      </c>
      <c r="J189" s="31">
        <v>43087</v>
      </c>
      <c r="K189" s="36">
        <f t="shared" si="42"/>
        <v>9.0958412497361196E-2</v>
      </c>
      <c r="L189" s="31">
        <v>0</v>
      </c>
      <c r="M189" s="36">
        <f t="shared" si="43"/>
        <v>0</v>
      </c>
      <c r="N189" s="31">
        <f t="shared" si="44"/>
        <v>112870</v>
      </c>
      <c r="O189" s="36">
        <f t="shared" si="45"/>
        <v>0.23827316867215537</v>
      </c>
      <c r="P189" s="31">
        <v>25215</v>
      </c>
      <c r="Q189" s="31">
        <v>411638</v>
      </c>
      <c r="R189" s="31">
        <v>418853</v>
      </c>
      <c r="S189" s="31">
        <v>88834</v>
      </c>
      <c r="T189" s="36">
        <f t="shared" si="46"/>
        <v>0.21208872802630041</v>
      </c>
      <c r="U189" s="36">
        <f t="shared" si="47"/>
        <v>0.70878445369819554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19076000</v>
      </c>
      <c r="E190" s="31">
        <v>18846000</v>
      </c>
      <c r="F190" s="31">
        <v>7948344</v>
      </c>
      <c r="G190" s="36">
        <f t="shared" si="40"/>
        <v>0.41666722583350807</v>
      </c>
      <c r="H190" s="31">
        <v>6358667</v>
      </c>
      <c r="I190" s="36">
        <f t="shared" si="41"/>
        <v>0.33333335080729715</v>
      </c>
      <c r="J190" s="31">
        <v>4768989</v>
      </c>
      <c r="K190" s="36">
        <f t="shared" si="42"/>
        <v>0.25305046163642153</v>
      </c>
      <c r="L190" s="31">
        <v>0</v>
      </c>
      <c r="M190" s="36">
        <f t="shared" si="43"/>
        <v>0</v>
      </c>
      <c r="N190" s="31">
        <f t="shared" si="44"/>
        <v>19076000</v>
      </c>
      <c r="O190" s="36">
        <f t="shared" si="45"/>
        <v>1.0122041812586224</v>
      </c>
      <c r="P190" s="31">
        <v>4562239</v>
      </c>
      <c r="Q190" s="31">
        <v>18249000</v>
      </c>
      <c r="R190" s="31">
        <v>18659000</v>
      </c>
      <c r="S190" s="31">
        <v>18249000</v>
      </c>
      <c r="T190" s="36">
        <f t="shared" si="46"/>
        <v>0.97802668953320115</v>
      </c>
      <c r="U190" s="36">
        <f t="shared" si="47"/>
        <v>4.5317660911670776E-2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23722771</v>
      </c>
      <c r="E191" s="32">
        <f>SUM(E186:E190)</f>
        <v>22612674</v>
      </c>
      <c r="F191" s="32">
        <f>SUM(F186:F190)</f>
        <v>9217933</v>
      </c>
      <c r="G191" s="37">
        <f t="shared" si="40"/>
        <v>0.38856898294048364</v>
      </c>
      <c r="H191" s="32">
        <f>SUM(H186:H190)</f>
        <v>7074889</v>
      </c>
      <c r="I191" s="37">
        <f t="shared" si="41"/>
        <v>0.29823198141566176</v>
      </c>
      <c r="J191" s="32">
        <f>SUM(J186:J190)</f>
        <v>5463954</v>
      </c>
      <c r="K191" s="37">
        <f t="shared" si="42"/>
        <v>0.24163236952869882</v>
      </c>
      <c r="L191" s="32">
        <f>SUM(L186:L190)</f>
        <v>0</v>
      </c>
      <c r="M191" s="37">
        <f t="shared" si="43"/>
        <v>0</v>
      </c>
      <c r="N191" s="32">
        <f t="shared" si="44"/>
        <v>21756776</v>
      </c>
      <c r="O191" s="37">
        <f t="shared" si="45"/>
        <v>0.96214963343123416</v>
      </c>
      <c r="P191" s="32">
        <f>SUM(P186:P190)</f>
        <v>5661657</v>
      </c>
      <c r="Q191" s="32">
        <f>SUM(Q186:Q190)</f>
        <v>23364339</v>
      </c>
      <c r="R191" s="32">
        <f>SUM(R186:R190)</f>
        <v>23216554</v>
      </c>
      <c r="S191" s="32">
        <f>SUM(S186:S190)</f>
        <v>21756161</v>
      </c>
      <c r="T191" s="37">
        <f t="shared" si="46"/>
        <v>0.93709690938629397</v>
      </c>
      <c r="U191" s="37">
        <f t="shared" si="47"/>
        <v>-3.4919635717953201E-2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360524</v>
      </c>
      <c r="E192" s="31">
        <v>380524</v>
      </c>
      <c r="F192" s="31">
        <v>80241</v>
      </c>
      <c r="G192" s="36">
        <f t="shared" si="40"/>
        <v>0.22256770700424938</v>
      </c>
      <c r="H192" s="31">
        <v>87309</v>
      </c>
      <c r="I192" s="36">
        <f t="shared" si="41"/>
        <v>0.24217250446572211</v>
      </c>
      <c r="J192" s="31">
        <v>70902</v>
      </c>
      <c r="K192" s="36">
        <f t="shared" si="42"/>
        <v>0.18632727502076085</v>
      </c>
      <c r="L192" s="31">
        <v>0</v>
      </c>
      <c r="M192" s="36">
        <f t="shared" si="43"/>
        <v>0</v>
      </c>
      <c r="N192" s="31">
        <f t="shared" si="44"/>
        <v>238452</v>
      </c>
      <c r="O192" s="36">
        <f t="shared" si="45"/>
        <v>0.62664115798215092</v>
      </c>
      <c r="P192" s="31">
        <v>130326</v>
      </c>
      <c r="Q192" s="31">
        <v>343356</v>
      </c>
      <c r="R192" s="31">
        <v>343356</v>
      </c>
      <c r="S192" s="31">
        <v>314765</v>
      </c>
      <c r="T192" s="36">
        <f t="shared" si="46"/>
        <v>0.91673074010647837</v>
      </c>
      <c r="U192" s="36">
        <f t="shared" si="47"/>
        <v>-0.45596427420468666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219193</v>
      </c>
      <c r="E193" s="31">
        <v>219193</v>
      </c>
      <c r="F193" s="31">
        <v>66386</v>
      </c>
      <c r="G193" s="36">
        <f t="shared" si="40"/>
        <v>0.30286551121614286</v>
      </c>
      <c r="H193" s="31">
        <v>146980</v>
      </c>
      <c r="I193" s="36">
        <f t="shared" si="41"/>
        <v>0.67055061064906274</v>
      </c>
      <c r="J193" s="31">
        <v>165709</v>
      </c>
      <c r="K193" s="36">
        <f t="shared" si="42"/>
        <v>0.75599585753194676</v>
      </c>
      <c r="L193" s="31">
        <v>0</v>
      </c>
      <c r="M193" s="36">
        <f t="shared" si="43"/>
        <v>0</v>
      </c>
      <c r="N193" s="31">
        <f t="shared" si="44"/>
        <v>379075</v>
      </c>
      <c r="O193" s="36">
        <f t="shared" si="45"/>
        <v>1.7294119793971523</v>
      </c>
      <c r="P193" s="31">
        <v>152970</v>
      </c>
      <c r="Q193" s="31">
        <v>201682</v>
      </c>
      <c r="R193" s="31">
        <v>201682</v>
      </c>
      <c r="S193" s="31">
        <v>339776</v>
      </c>
      <c r="T193" s="36">
        <f t="shared" si="46"/>
        <v>1.6847115756487936</v>
      </c>
      <c r="U193" s="36">
        <f t="shared" si="47"/>
        <v>8.3277766882395188E-2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537768</v>
      </c>
      <c r="E194" s="31">
        <v>562128</v>
      </c>
      <c r="F194" s="31">
        <v>164870</v>
      </c>
      <c r="G194" s="36">
        <f t="shared" si="40"/>
        <v>0.30658202049954625</v>
      </c>
      <c r="H194" s="31">
        <v>136731</v>
      </c>
      <c r="I194" s="36">
        <f t="shared" si="41"/>
        <v>0.25425648234926584</v>
      </c>
      <c r="J194" s="31">
        <v>121510</v>
      </c>
      <c r="K194" s="36">
        <f t="shared" si="42"/>
        <v>0.21616073207525688</v>
      </c>
      <c r="L194" s="31">
        <v>0</v>
      </c>
      <c r="M194" s="36">
        <f t="shared" si="43"/>
        <v>0</v>
      </c>
      <c r="N194" s="31">
        <f t="shared" si="44"/>
        <v>423111</v>
      </c>
      <c r="O194" s="36">
        <f t="shared" si="45"/>
        <v>0.75269511570318504</v>
      </c>
      <c r="P194" s="31">
        <v>150174</v>
      </c>
      <c r="Q194" s="31">
        <v>564085</v>
      </c>
      <c r="R194" s="31">
        <v>567253</v>
      </c>
      <c r="S194" s="31">
        <v>396613</v>
      </c>
      <c r="T194" s="36">
        <f t="shared" si="46"/>
        <v>0.69918184654818927</v>
      </c>
      <c r="U194" s="36">
        <f t="shared" si="47"/>
        <v>-0.19087192190392477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601115</v>
      </c>
      <c r="E195" s="31">
        <v>572115</v>
      </c>
      <c r="F195" s="31">
        <v>148947</v>
      </c>
      <c r="G195" s="36">
        <f t="shared" si="40"/>
        <v>0.24778453374146378</v>
      </c>
      <c r="H195" s="31">
        <v>82477</v>
      </c>
      <c r="I195" s="36">
        <f t="shared" si="41"/>
        <v>0.13720669089941193</v>
      </c>
      <c r="J195" s="31">
        <v>140330</v>
      </c>
      <c r="K195" s="36">
        <f t="shared" si="42"/>
        <v>0.24528285397166655</v>
      </c>
      <c r="L195" s="31">
        <v>0</v>
      </c>
      <c r="M195" s="36">
        <f t="shared" si="43"/>
        <v>0</v>
      </c>
      <c r="N195" s="31">
        <f t="shared" si="44"/>
        <v>371754</v>
      </c>
      <c r="O195" s="36">
        <f t="shared" si="45"/>
        <v>0.64978894103458218</v>
      </c>
      <c r="P195" s="31">
        <v>115270</v>
      </c>
      <c r="Q195" s="31">
        <v>512179</v>
      </c>
      <c r="R195" s="31">
        <v>576161</v>
      </c>
      <c r="S195" s="31">
        <v>354818</v>
      </c>
      <c r="T195" s="36">
        <f t="shared" si="46"/>
        <v>0.61583133880981189</v>
      </c>
      <c r="U195" s="36">
        <f t="shared" si="47"/>
        <v>0.21740261993580279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948192</v>
      </c>
      <c r="E196" s="31">
        <v>717242</v>
      </c>
      <c r="F196" s="31">
        <v>157187</v>
      </c>
      <c r="G196" s="36">
        <f t="shared" si="40"/>
        <v>0.16577549694576627</v>
      </c>
      <c r="H196" s="31">
        <v>139890</v>
      </c>
      <c r="I196" s="36">
        <f t="shared" si="41"/>
        <v>0.14753341095474334</v>
      </c>
      <c r="J196" s="31">
        <v>133891</v>
      </c>
      <c r="K196" s="36">
        <f t="shared" si="42"/>
        <v>0.18667479037758525</v>
      </c>
      <c r="L196" s="31">
        <v>0</v>
      </c>
      <c r="M196" s="36">
        <f t="shared" si="43"/>
        <v>0</v>
      </c>
      <c r="N196" s="31">
        <f t="shared" si="44"/>
        <v>430968</v>
      </c>
      <c r="O196" s="36">
        <f t="shared" si="45"/>
        <v>0.60086832617164077</v>
      </c>
      <c r="P196" s="31">
        <v>167107</v>
      </c>
      <c r="Q196" s="31">
        <v>825168</v>
      </c>
      <c r="R196" s="31">
        <v>825168</v>
      </c>
      <c r="S196" s="31">
        <v>485600</v>
      </c>
      <c r="T196" s="36">
        <f t="shared" si="46"/>
        <v>0.58848622341147505</v>
      </c>
      <c r="U196" s="36">
        <f t="shared" si="47"/>
        <v>-0.19877084742111339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2666792</v>
      </c>
      <c r="E198" s="32">
        <f>SUM(E192:E197)</f>
        <v>2451202</v>
      </c>
      <c r="F198" s="32">
        <f>SUM(F192:F197)</f>
        <v>617631</v>
      </c>
      <c r="G198" s="37">
        <f t="shared" si="40"/>
        <v>0.23160073976523105</v>
      </c>
      <c r="H198" s="32">
        <f>SUM(H192:H197)</f>
        <v>593387</v>
      </c>
      <c r="I198" s="37">
        <f t="shared" si="41"/>
        <v>0.22250966704564887</v>
      </c>
      <c r="J198" s="32">
        <f>SUM(J192:J197)</f>
        <v>632342</v>
      </c>
      <c r="K198" s="37">
        <f t="shared" si="42"/>
        <v>0.25797221118455355</v>
      </c>
      <c r="L198" s="32">
        <f>SUM(L192:L197)</f>
        <v>0</v>
      </c>
      <c r="M198" s="37">
        <f t="shared" si="43"/>
        <v>0</v>
      </c>
      <c r="N198" s="32">
        <f t="shared" si="44"/>
        <v>1843360</v>
      </c>
      <c r="O198" s="37">
        <f t="shared" si="45"/>
        <v>0.75202288509882087</v>
      </c>
      <c r="P198" s="32">
        <f>SUM(P192:P197)</f>
        <v>715847</v>
      </c>
      <c r="Q198" s="32">
        <f>SUM(Q192:Q197)</f>
        <v>2446470</v>
      </c>
      <c r="R198" s="32">
        <f>SUM(R192:R197)</f>
        <v>2513620</v>
      </c>
      <c r="S198" s="32">
        <f>SUM(S192:S197)</f>
        <v>1891572</v>
      </c>
      <c r="T198" s="37">
        <f t="shared" si="46"/>
        <v>0.75252902188875004</v>
      </c>
      <c r="U198" s="37">
        <f t="shared" si="47"/>
        <v>-0.1166520220102899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58381</v>
      </c>
      <c r="E199" s="31">
        <v>58381</v>
      </c>
      <c r="F199" s="31">
        <v>15476</v>
      </c>
      <c r="G199" s="36">
        <f t="shared" si="40"/>
        <v>0.2650862438121992</v>
      </c>
      <c r="H199" s="31">
        <v>11234</v>
      </c>
      <c r="I199" s="36">
        <f t="shared" si="41"/>
        <v>0.19242561792363955</v>
      </c>
      <c r="J199" s="31">
        <v>14123</v>
      </c>
      <c r="K199" s="36">
        <f t="shared" si="42"/>
        <v>0.24191089566811119</v>
      </c>
      <c r="L199" s="31">
        <v>0</v>
      </c>
      <c r="M199" s="36">
        <f t="shared" si="43"/>
        <v>0</v>
      </c>
      <c r="N199" s="31">
        <f t="shared" si="44"/>
        <v>40833</v>
      </c>
      <c r="O199" s="36">
        <f t="shared" si="45"/>
        <v>0.69942275740394988</v>
      </c>
      <c r="P199" s="31">
        <v>12334</v>
      </c>
      <c r="Q199" s="31">
        <v>90037</v>
      </c>
      <c r="R199" s="31">
        <v>55921</v>
      </c>
      <c r="S199" s="31">
        <v>33411</v>
      </c>
      <c r="T199" s="36">
        <f t="shared" si="46"/>
        <v>0.59746785644033551</v>
      </c>
      <c r="U199" s="36">
        <f t="shared" si="47"/>
        <v>0.14504621371817739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10503856</v>
      </c>
      <c r="E200" s="31">
        <v>10487838</v>
      </c>
      <c r="F200" s="31">
        <v>4932808</v>
      </c>
      <c r="G200" s="36">
        <f t="shared" si="40"/>
        <v>0.46961877619038189</v>
      </c>
      <c r="H200" s="31">
        <v>3871283</v>
      </c>
      <c r="I200" s="36">
        <f t="shared" si="41"/>
        <v>0.36855827041040928</v>
      </c>
      <c r="J200" s="31">
        <v>2421647</v>
      </c>
      <c r="K200" s="36">
        <f t="shared" si="42"/>
        <v>0.23090049636540916</v>
      </c>
      <c r="L200" s="31">
        <v>0</v>
      </c>
      <c r="M200" s="36">
        <f t="shared" si="43"/>
        <v>0</v>
      </c>
      <c r="N200" s="31">
        <f t="shared" si="44"/>
        <v>11225738</v>
      </c>
      <c r="O200" s="36">
        <f t="shared" si="45"/>
        <v>1.0703576847773584</v>
      </c>
      <c r="P200" s="31">
        <v>2446129</v>
      </c>
      <c r="Q200" s="31">
        <v>11332387</v>
      </c>
      <c r="R200" s="31">
        <v>11319932</v>
      </c>
      <c r="S200" s="31">
        <v>11297407</v>
      </c>
      <c r="T200" s="36">
        <f t="shared" si="46"/>
        <v>0.99801014705742053</v>
      </c>
      <c r="U200" s="36">
        <f t="shared" si="47"/>
        <v>-1.0008466438196861E-2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91524</v>
      </c>
      <c r="E202" s="31">
        <v>55206</v>
      </c>
      <c r="F202" s="31">
        <v>21606</v>
      </c>
      <c r="G202" s="36">
        <f t="shared" si="40"/>
        <v>0.23606922774354266</v>
      </c>
      <c r="H202" s="31">
        <v>5998</v>
      </c>
      <c r="I202" s="36">
        <f t="shared" si="41"/>
        <v>6.5534723132730219E-2</v>
      </c>
      <c r="J202" s="31">
        <v>16598</v>
      </c>
      <c r="K202" s="36">
        <f t="shared" si="42"/>
        <v>0.30065572582690286</v>
      </c>
      <c r="L202" s="31">
        <v>0</v>
      </c>
      <c r="M202" s="36">
        <f t="shared" si="43"/>
        <v>0</v>
      </c>
      <c r="N202" s="31">
        <f t="shared" si="44"/>
        <v>44202</v>
      </c>
      <c r="O202" s="36">
        <f t="shared" si="45"/>
        <v>0.80067383980002171</v>
      </c>
      <c r="P202" s="31">
        <v>21286</v>
      </c>
      <c r="Q202" s="31">
        <v>274313</v>
      </c>
      <c r="R202" s="31">
        <v>79963</v>
      </c>
      <c r="S202" s="31">
        <v>61351</v>
      </c>
      <c r="T202" s="36">
        <f t="shared" si="46"/>
        <v>0.7672423495866838</v>
      </c>
      <c r="U202" s="36">
        <f t="shared" si="47"/>
        <v>-0.22023865451470448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10653761</v>
      </c>
      <c r="E204" s="32">
        <f>SUM(E199:E203)</f>
        <v>10601425</v>
      </c>
      <c r="F204" s="32">
        <f>SUM(F199:F203)</f>
        <v>4969890</v>
      </c>
      <c r="G204" s="37">
        <f t="shared" si="40"/>
        <v>0.46649159860071948</v>
      </c>
      <c r="H204" s="32">
        <f>SUM(H199:H203)</f>
        <v>3888515</v>
      </c>
      <c r="I204" s="37">
        <f t="shared" si="41"/>
        <v>0.36498988479279759</v>
      </c>
      <c r="J204" s="32">
        <f>SUM(J199:J203)</f>
        <v>2452368</v>
      </c>
      <c r="K204" s="37">
        <f t="shared" si="42"/>
        <v>0.23132437384596882</v>
      </c>
      <c r="L204" s="32">
        <f>SUM(L199:L203)</f>
        <v>0</v>
      </c>
      <c r="M204" s="37">
        <f t="shared" si="43"/>
        <v>0</v>
      </c>
      <c r="N204" s="32">
        <f t="shared" si="44"/>
        <v>11310773</v>
      </c>
      <c r="O204" s="37">
        <f t="shared" si="45"/>
        <v>1.0669106275807261</v>
      </c>
      <c r="P204" s="32">
        <f>SUM(P199:P203)</f>
        <v>2479749</v>
      </c>
      <c r="Q204" s="32">
        <f>SUM(Q199:Q203)</f>
        <v>11696737</v>
      </c>
      <c r="R204" s="32">
        <f>SUM(R199:R203)</f>
        <v>11455816</v>
      </c>
      <c r="S204" s="32">
        <f>SUM(S199:S203)</f>
        <v>11392169</v>
      </c>
      <c r="T204" s="37">
        <f t="shared" si="46"/>
        <v>0.99444413213340721</v>
      </c>
      <c r="U204" s="37">
        <f t="shared" si="47"/>
        <v>-1.1041843347854963E-2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193404848</v>
      </c>
      <c r="E205" s="32">
        <f>SUM(E173:E178,E180:E184,E186:E190,E192:E197,E199:E203)</f>
        <v>202589749</v>
      </c>
      <c r="F205" s="32">
        <f>SUM(F173:F178,F180:F184,F186:F190,F192:F197,F199:F203)</f>
        <v>79528595</v>
      </c>
      <c r="G205" s="37">
        <f t="shared" si="40"/>
        <v>0.41120269642878859</v>
      </c>
      <c r="H205" s="32">
        <f>SUM(H173:H178,H180:H184,H186:H190,H192:H197,H199:H203)</f>
        <v>84272896</v>
      </c>
      <c r="I205" s="37">
        <f t="shared" si="41"/>
        <v>0.43573311047507973</v>
      </c>
      <c r="J205" s="32">
        <f>SUM(J173:J178,J180:J184,J186:J190,J192:J197,J199:J203)</f>
        <v>26858703</v>
      </c>
      <c r="K205" s="37">
        <f t="shared" si="42"/>
        <v>0.13257681167273672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190660194</v>
      </c>
      <c r="O205" s="37">
        <f t="shared" si="45"/>
        <v>0.941114715532818</v>
      </c>
      <c r="P205" s="32">
        <f>SUM(P173:P178,P180:P184,P186:P190,P192:P197,P199:P203)</f>
        <v>48932522</v>
      </c>
      <c r="Q205" s="32">
        <f>SUM(Q173:Q178,Q180:Q184,Q186:Q190,Q192:Q197,Q199:Q203)</f>
        <v>197109252</v>
      </c>
      <c r="R205" s="32">
        <f>SUM(R173:R178,R180:R184,R186:R190,R192:R197,R199:R203)</f>
        <v>196959226</v>
      </c>
      <c r="S205" s="32">
        <f>SUM(S173:S178,S180:S184,S186:S190,S192:S197,S199:S203)</f>
        <v>193405507</v>
      </c>
      <c r="T205" s="37">
        <f t="shared" si="46"/>
        <v>0.98195708283297178</v>
      </c>
      <c r="U205" s="37">
        <f t="shared" si="47"/>
        <v>-0.45110732285574817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65269</v>
      </c>
      <c r="G208" s="36">
        <f t="shared" ref="G208:G231" si="48">IF(($D208     =0),0,($F208     /$D208     ))</f>
        <v>0</v>
      </c>
      <c r="H208" s="31">
        <v>57648</v>
      </c>
      <c r="I208" s="36">
        <f t="shared" ref="I208:I231" si="49">IF(($D208     =0),0,($H208     /$D208     ))</f>
        <v>0</v>
      </c>
      <c r="J208" s="31">
        <v>46694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169611</v>
      </c>
      <c r="O208" s="36">
        <f t="shared" ref="O208:O231" si="53">IF(($E208     =0),0,($N208     /$E208     ))</f>
        <v>0</v>
      </c>
      <c r="P208" s="31">
        <v>103733</v>
      </c>
      <c r="Q208" s="31">
        <v>80004</v>
      </c>
      <c r="R208" s="31">
        <v>555340</v>
      </c>
      <c r="S208" s="31">
        <v>646791</v>
      </c>
      <c r="T208" s="36">
        <f t="shared" ref="T208:T231" si="54">IF(($R208     =0),0,($S208     /$R208     ))</f>
        <v>1.1646756941693377</v>
      </c>
      <c r="U208" s="36">
        <f t="shared" ref="U208:U231" si="55">IF(($P208     =0),0,(($J208     /$P208     )-1))</f>
        <v>-0.54986359210665836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1217462</v>
      </c>
      <c r="E209" s="31">
        <v>947909</v>
      </c>
      <c r="F209" s="31">
        <v>284629</v>
      </c>
      <c r="G209" s="36">
        <f t="shared" si="48"/>
        <v>0.23378881640659011</v>
      </c>
      <c r="H209" s="31">
        <v>203282</v>
      </c>
      <c r="I209" s="36">
        <f t="shared" si="49"/>
        <v>0.16697194655767489</v>
      </c>
      <c r="J209" s="31">
        <v>190979</v>
      </c>
      <c r="K209" s="36">
        <f t="shared" si="50"/>
        <v>0.20147398115219922</v>
      </c>
      <c r="L209" s="31">
        <v>0</v>
      </c>
      <c r="M209" s="36">
        <f t="shared" si="51"/>
        <v>0</v>
      </c>
      <c r="N209" s="31">
        <f t="shared" si="52"/>
        <v>678890</v>
      </c>
      <c r="O209" s="36">
        <f t="shared" si="53"/>
        <v>0.71619744089358783</v>
      </c>
      <c r="P209" s="31">
        <v>230505</v>
      </c>
      <c r="Q209" s="31">
        <v>1167265</v>
      </c>
      <c r="R209" s="31">
        <v>1167265</v>
      </c>
      <c r="S209" s="31">
        <v>722925</v>
      </c>
      <c r="T209" s="36">
        <f t="shared" si="54"/>
        <v>0.61933237096974547</v>
      </c>
      <c r="U209" s="36">
        <f t="shared" si="55"/>
        <v>-0.17147567297889421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258978</v>
      </c>
      <c r="E210" s="31">
        <v>408978</v>
      </c>
      <c r="F210" s="31">
        <v>123650</v>
      </c>
      <c r="G210" s="36">
        <f t="shared" si="48"/>
        <v>0.47745368332445226</v>
      </c>
      <c r="H210" s="31">
        <v>108096</v>
      </c>
      <c r="I210" s="36">
        <f t="shared" si="49"/>
        <v>0.41739452772050134</v>
      </c>
      <c r="J210" s="31">
        <v>112167</v>
      </c>
      <c r="K210" s="36">
        <f t="shared" si="50"/>
        <v>0.27426169622815899</v>
      </c>
      <c r="L210" s="31">
        <v>0</v>
      </c>
      <c r="M210" s="36">
        <f t="shared" si="51"/>
        <v>0</v>
      </c>
      <c r="N210" s="31">
        <f t="shared" si="52"/>
        <v>343913</v>
      </c>
      <c r="O210" s="36">
        <f t="shared" si="53"/>
        <v>0.84090831291658719</v>
      </c>
      <c r="P210" s="31">
        <v>77969</v>
      </c>
      <c r="Q210" s="31">
        <v>243169</v>
      </c>
      <c r="R210" s="31">
        <v>243169</v>
      </c>
      <c r="S210" s="31">
        <v>224426</v>
      </c>
      <c r="T210" s="36">
        <f t="shared" si="54"/>
        <v>0.92292191850112471</v>
      </c>
      <c r="U210" s="36">
        <f t="shared" si="55"/>
        <v>0.43861021688106816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22575390</v>
      </c>
      <c r="E211" s="31">
        <v>22575390</v>
      </c>
      <c r="F211" s="31">
        <v>26963</v>
      </c>
      <c r="G211" s="36">
        <f t="shared" si="48"/>
        <v>1.1943536745101634E-3</v>
      </c>
      <c r="H211" s="31">
        <v>29468</v>
      </c>
      <c r="I211" s="36">
        <f t="shared" si="49"/>
        <v>1.3053152127161479E-3</v>
      </c>
      <c r="J211" s="31">
        <v>25800</v>
      </c>
      <c r="K211" s="36">
        <f t="shared" si="50"/>
        <v>1.1428373994867864E-3</v>
      </c>
      <c r="L211" s="31">
        <v>0</v>
      </c>
      <c r="M211" s="36">
        <f t="shared" si="51"/>
        <v>0</v>
      </c>
      <c r="N211" s="31">
        <f t="shared" si="52"/>
        <v>82231</v>
      </c>
      <c r="O211" s="36">
        <f t="shared" si="53"/>
        <v>3.6425062867130979E-3</v>
      </c>
      <c r="P211" s="31">
        <v>24559</v>
      </c>
      <c r="Q211" s="31">
        <v>23006942</v>
      </c>
      <c r="R211" s="31">
        <v>21870962</v>
      </c>
      <c r="S211" s="31">
        <v>108612</v>
      </c>
      <c r="T211" s="36">
        <f t="shared" si="54"/>
        <v>4.9660367019978358E-3</v>
      </c>
      <c r="U211" s="36">
        <f t="shared" si="55"/>
        <v>5.0531373427256776E-2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285321</v>
      </c>
      <c r="E212" s="31">
        <v>400850</v>
      </c>
      <c r="F212" s="31">
        <v>127370</v>
      </c>
      <c r="G212" s="36">
        <f t="shared" si="48"/>
        <v>0.44640948265287167</v>
      </c>
      <c r="H212" s="31">
        <v>51952</v>
      </c>
      <c r="I212" s="36">
        <f t="shared" si="49"/>
        <v>0.18208263674948566</v>
      </c>
      <c r="J212" s="31">
        <v>100624</v>
      </c>
      <c r="K212" s="36">
        <f t="shared" si="50"/>
        <v>0.25102656854184857</v>
      </c>
      <c r="L212" s="31">
        <v>0</v>
      </c>
      <c r="M212" s="36">
        <f t="shared" si="51"/>
        <v>0</v>
      </c>
      <c r="N212" s="31">
        <f t="shared" si="52"/>
        <v>279946</v>
      </c>
      <c r="O212" s="36">
        <f t="shared" si="53"/>
        <v>0.6983809405014344</v>
      </c>
      <c r="P212" s="31">
        <v>69260</v>
      </c>
      <c r="Q212" s="31">
        <v>193528</v>
      </c>
      <c r="R212" s="31">
        <v>273700</v>
      </c>
      <c r="S212" s="31">
        <v>209684</v>
      </c>
      <c r="T212" s="36">
        <f t="shared" si="54"/>
        <v>0.76610887833394226</v>
      </c>
      <c r="U212" s="36">
        <f t="shared" si="55"/>
        <v>0.45284435460583317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549169</v>
      </c>
      <c r="E213" s="31">
        <v>549169</v>
      </c>
      <c r="F213" s="31">
        <v>145746</v>
      </c>
      <c r="G213" s="36">
        <f t="shared" si="48"/>
        <v>0.26539371304643927</v>
      </c>
      <c r="H213" s="31">
        <v>121072</v>
      </c>
      <c r="I213" s="36">
        <f t="shared" si="49"/>
        <v>0.22046401016809034</v>
      </c>
      <c r="J213" s="31">
        <v>109009</v>
      </c>
      <c r="K213" s="36">
        <f t="shared" si="50"/>
        <v>0.19849809439352914</v>
      </c>
      <c r="L213" s="31">
        <v>0</v>
      </c>
      <c r="M213" s="36">
        <f t="shared" si="51"/>
        <v>0</v>
      </c>
      <c r="N213" s="31">
        <f t="shared" si="52"/>
        <v>375827</v>
      </c>
      <c r="O213" s="36">
        <f t="shared" si="53"/>
        <v>0.68435581760805875</v>
      </c>
      <c r="P213" s="31">
        <v>41187</v>
      </c>
      <c r="Q213" s="31">
        <v>526528</v>
      </c>
      <c r="R213" s="31">
        <v>526528</v>
      </c>
      <c r="S213" s="31">
        <v>178403</v>
      </c>
      <c r="T213" s="36">
        <f t="shared" si="54"/>
        <v>0.33882908411328555</v>
      </c>
      <c r="U213" s="36">
        <f t="shared" si="55"/>
        <v>1.646684633500862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3046812</v>
      </c>
      <c r="E214" s="31">
        <v>2891717</v>
      </c>
      <c r="F214" s="31">
        <v>598063</v>
      </c>
      <c r="G214" s="36">
        <f t="shared" si="48"/>
        <v>0.19629140229196945</v>
      </c>
      <c r="H214" s="31">
        <v>514562</v>
      </c>
      <c r="I214" s="36">
        <f t="shared" si="49"/>
        <v>0.16888537920948191</v>
      </c>
      <c r="J214" s="31">
        <v>515380</v>
      </c>
      <c r="K214" s="36">
        <f t="shared" si="50"/>
        <v>0.17822629254522487</v>
      </c>
      <c r="L214" s="31">
        <v>0</v>
      </c>
      <c r="M214" s="36">
        <f t="shared" si="51"/>
        <v>0</v>
      </c>
      <c r="N214" s="31">
        <f t="shared" si="52"/>
        <v>1628005</v>
      </c>
      <c r="O214" s="36">
        <f t="shared" si="53"/>
        <v>0.56298904768343516</v>
      </c>
      <c r="P214" s="31">
        <v>448001</v>
      </c>
      <c r="Q214" s="31">
        <v>2485476</v>
      </c>
      <c r="R214" s="31">
        <v>2939476</v>
      </c>
      <c r="S214" s="31">
        <v>1437067</v>
      </c>
      <c r="T214" s="36">
        <f t="shared" si="54"/>
        <v>0.48888543400252288</v>
      </c>
      <c r="U214" s="36">
        <f t="shared" si="55"/>
        <v>0.15039921785888866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1410</v>
      </c>
      <c r="E215" s="31">
        <v>1410</v>
      </c>
      <c r="F215" s="31">
        <v>0</v>
      </c>
      <c r="G215" s="36">
        <f t="shared" si="48"/>
        <v>0</v>
      </c>
      <c r="H215" s="31">
        <v>14</v>
      </c>
      <c r="I215" s="36">
        <f t="shared" si="49"/>
        <v>9.9290780141843976E-3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14</v>
      </c>
      <c r="O215" s="36">
        <f t="shared" si="53"/>
        <v>9.9290780141843976E-3</v>
      </c>
      <c r="P215" s="31">
        <v>0</v>
      </c>
      <c r="Q215" s="31">
        <v>3260</v>
      </c>
      <c r="R215" s="31">
        <v>3260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27934542</v>
      </c>
      <c r="E216" s="32">
        <f>SUM(E208:E215)</f>
        <v>27775423</v>
      </c>
      <c r="F216" s="32">
        <f>SUM(F208:F215)</f>
        <v>1371690</v>
      </c>
      <c r="G216" s="37">
        <f t="shared" si="48"/>
        <v>4.9103722552530128E-2</v>
      </c>
      <c r="H216" s="32">
        <f>SUM(H208:H215)</f>
        <v>1086094</v>
      </c>
      <c r="I216" s="37">
        <f t="shared" si="49"/>
        <v>3.8879964454044028E-2</v>
      </c>
      <c r="J216" s="32">
        <f>SUM(J208:J215)</f>
        <v>1100653</v>
      </c>
      <c r="K216" s="37">
        <f t="shared" si="50"/>
        <v>3.9626867248790415E-2</v>
      </c>
      <c r="L216" s="32">
        <f>SUM(L208:L215)</f>
        <v>0</v>
      </c>
      <c r="M216" s="37">
        <f t="shared" si="51"/>
        <v>0</v>
      </c>
      <c r="N216" s="32">
        <f t="shared" si="52"/>
        <v>3558437</v>
      </c>
      <c r="O216" s="37">
        <f t="shared" si="53"/>
        <v>0.12811459253023796</v>
      </c>
      <c r="P216" s="32">
        <f>SUM(P208:P215)</f>
        <v>995214</v>
      </c>
      <c r="Q216" s="32">
        <f>SUM(Q208:Q215)</f>
        <v>27706172</v>
      </c>
      <c r="R216" s="32">
        <f>SUM(R208:R215)</f>
        <v>27579700</v>
      </c>
      <c r="S216" s="32">
        <f>SUM(S208:S215)</f>
        <v>3527908</v>
      </c>
      <c r="T216" s="37">
        <f t="shared" si="54"/>
        <v>0.12791683738401796</v>
      </c>
      <c r="U216" s="37">
        <f t="shared" si="55"/>
        <v>0.10594605783278777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2608363</v>
      </c>
      <c r="E217" s="31">
        <v>2608363</v>
      </c>
      <c r="F217" s="31">
        <v>88467</v>
      </c>
      <c r="G217" s="36">
        <f t="shared" si="48"/>
        <v>3.3916674941332936E-2</v>
      </c>
      <c r="H217" s="31">
        <v>214207</v>
      </c>
      <c r="I217" s="36">
        <f t="shared" si="49"/>
        <v>8.2123155404366641E-2</v>
      </c>
      <c r="J217" s="31">
        <v>825363</v>
      </c>
      <c r="K217" s="36">
        <f t="shared" si="50"/>
        <v>0.31642950003507947</v>
      </c>
      <c r="L217" s="31">
        <v>0</v>
      </c>
      <c r="M217" s="36">
        <f t="shared" si="51"/>
        <v>0</v>
      </c>
      <c r="N217" s="31">
        <f t="shared" si="52"/>
        <v>1128037</v>
      </c>
      <c r="O217" s="36">
        <f t="shared" si="53"/>
        <v>0.43246933038077906</v>
      </c>
      <c r="P217" s="31">
        <v>1516791</v>
      </c>
      <c r="Q217" s="31">
        <v>1966712</v>
      </c>
      <c r="R217" s="31">
        <v>1966712</v>
      </c>
      <c r="S217" s="31">
        <v>1742707</v>
      </c>
      <c r="T217" s="36">
        <f t="shared" si="54"/>
        <v>0.88610177799291401</v>
      </c>
      <c r="U217" s="36">
        <f t="shared" si="55"/>
        <v>-0.45584922378890702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2179169</v>
      </c>
      <c r="E218" s="31">
        <v>588756</v>
      </c>
      <c r="F218" s="31">
        <v>434178</v>
      </c>
      <c r="G218" s="36">
        <f t="shared" si="48"/>
        <v>0.19924016907362394</v>
      </c>
      <c r="H218" s="31">
        <v>451581</v>
      </c>
      <c r="I218" s="36">
        <f t="shared" si="49"/>
        <v>0.2072262408284993</v>
      </c>
      <c r="J218" s="31">
        <v>322699</v>
      </c>
      <c r="K218" s="36">
        <f t="shared" si="50"/>
        <v>0.54810311911895593</v>
      </c>
      <c r="L218" s="31">
        <v>0</v>
      </c>
      <c r="M218" s="36">
        <f t="shared" si="51"/>
        <v>0</v>
      </c>
      <c r="N218" s="31">
        <f t="shared" si="52"/>
        <v>1208458</v>
      </c>
      <c r="O218" s="36">
        <f t="shared" si="53"/>
        <v>2.052561672407585</v>
      </c>
      <c r="P218" s="31">
        <v>475946</v>
      </c>
      <c r="Q218" s="31">
        <v>1513191</v>
      </c>
      <c r="R218" s="31">
        <v>2087342</v>
      </c>
      <c r="S218" s="31">
        <v>1515348</v>
      </c>
      <c r="T218" s="36">
        <f t="shared" si="54"/>
        <v>0.72597015726220238</v>
      </c>
      <c r="U218" s="36">
        <f t="shared" si="55"/>
        <v>-0.32198400658898274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1927296</v>
      </c>
      <c r="E219" s="31">
        <v>1927296</v>
      </c>
      <c r="F219" s="31">
        <v>483328</v>
      </c>
      <c r="G219" s="36">
        <f t="shared" si="48"/>
        <v>0.25078036793517966</v>
      </c>
      <c r="H219" s="31">
        <v>585838</v>
      </c>
      <c r="I219" s="36">
        <f t="shared" si="49"/>
        <v>0.30396887660224481</v>
      </c>
      <c r="J219" s="31">
        <v>439191</v>
      </c>
      <c r="K219" s="36">
        <f t="shared" si="50"/>
        <v>0.22787937089061566</v>
      </c>
      <c r="L219" s="31">
        <v>0</v>
      </c>
      <c r="M219" s="36">
        <f t="shared" si="51"/>
        <v>0</v>
      </c>
      <c r="N219" s="31">
        <f t="shared" si="52"/>
        <v>1508357</v>
      </c>
      <c r="O219" s="36">
        <f t="shared" si="53"/>
        <v>0.78262861542804008</v>
      </c>
      <c r="P219" s="31">
        <v>597657</v>
      </c>
      <c r="Q219" s="31">
        <v>1846088</v>
      </c>
      <c r="R219" s="31">
        <v>1846088</v>
      </c>
      <c r="S219" s="31">
        <v>3162448</v>
      </c>
      <c r="T219" s="36">
        <f t="shared" si="54"/>
        <v>1.7130537655843059</v>
      </c>
      <c r="U219" s="36">
        <f t="shared" si="55"/>
        <v>-0.26514539275872284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96552</v>
      </c>
      <c r="E220" s="31">
        <v>147018</v>
      </c>
      <c r="F220" s="31">
        <v>11673</v>
      </c>
      <c r="G220" s="36">
        <f t="shared" si="48"/>
        <v>0.1208985831469053</v>
      </c>
      <c r="H220" s="31">
        <v>21080</v>
      </c>
      <c r="I220" s="36">
        <f t="shared" si="49"/>
        <v>0.21832794763443533</v>
      </c>
      <c r="J220" s="31">
        <v>12432</v>
      </c>
      <c r="K220" s="36">
        <f t="shared" si="50"/>
        <v>8.4561074154185206E-2</v>
      </c>
      <c r="L220" s="31">
        <v>0</v>
      </c>
      <c r="M220" s="36">
        <f t="shared" si="51"/>
        <v>0</v>
      </c>
      <c r="N220" s="31">
        <f t="shared" si="52"/>
        <v>45185</v>
      </c>
      <c r="O220" s="36">
        <f t="shared" si="53"/>
        <v>0.30734331850521707</v>
      </c>
      <c r="P220" s="31">
        <v>32656</v>
      </c>
      <c r="Q220" s="31">
        <v>519348</v>
      </c>
      <c r="R220" s="31">
        <v>92478</v>
      </c>
      <c r="S220" s="31">
        <v>75163</v>
      </c>
      <c r="T220" s="36">
        <f t="shared" si="54"/>
        <v>0.81276627954756808</v>
      </c>
      <c r="U220" s="36">
        <f t="shared" si="55"/>
        <v>-0.61930426261636451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257969</v>
      </c>
      <c r="E221" s="31">
        <v>426224</v>
      </c>
      <c r="F221" s="31">
        <v>120017</v>
      </c>
      <c r="G221" s="36">
        <f t="shared" si="48"/>
        <v>0.4652380712411181</v>
      </c>
      <c r="H221" s="31">
        <v>90576</v>
      </c>
      <c r="I221" s="36">
        <f t="shared" si="49"/>
        <v>0.35111195531246003</v>
      </c>
      <c r="J221" s="31">
        <v>156031</v>
      </c>
      <c r="K221" s="36">
        <f t="shared" si="50"/>
        <v>0.36607746161642707</v>
      </c>
      <c r="L221" s="31">
        <v>0</v>
      </c>
      <c r="M221" s="36">
        <f t="shared" si="51"/>
        <v>0</v>
      </c>
      <c r="N221" s="31">
        <f t="shared" si="52"/>
        <v>366624</v>
      </c>
      <c r="O221" s="36">
        <f t="shared" si="53"/>
        <v>0.86016742370209087</v>
      </c>
      <c r="P221" s="31">
        <v>58278</v>
      </c>
      <c r="Q221" s="31">
        <v>162366</v>
      </c>
      <c r="R221" s="31">
        <v>246861</v>
      </c>
      <c r="S221" s="31">
        <v>181682</v>
      </c>
      <c r="T221" s="36">
        <f t="shared" si="54"/>
        <v>0.73596882456119028</v>
      </c>
      <c r="U221" s="36">
        <f t="shared" si="55"/>
        <v>1.6773568070283811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332371</v>
      </c>
      <c r="E222" s="31">
        <v>662141</v>
      </c>
      <c r="F222" s="31">
        <v>955033</v>
      </c>
      <c r="G222" s="36">
        <f t="shared" si="48"/>
        <v>2.8733944898923189</v>
      </c>
      <c r="H222" s="31">
        <v>161349</v>
      </c>
      <c r="I222" s="36">
        <f t="shared" si="49"/>
        <v>0.48544848979002381</v>
      </c>
      <c r="J222" s="31">
        <v>167879</v>
      </c>
      <c r="K222" s="36">
        <f t="shared" si="50"/>
        <v>0.25353965394077699</v>
      </c>
      <c r="L222" s="31">
        <v>0</v>
      </c>
      <c r="M222" s="36">
        <f t="shared" si="51"/>
        <v>0</v>
      </c>
      <c r="N222" s="31">
        <f t="shared" si="52"/>
        <v>1284261</v>
      </c>
      <c r="O222" s="36">
        <f t="shared" si="53"/>
        <v>1.9395581907780972</v>
      </c>
      <c r="P222" s="31">
        <v>138972</v>
      </c>
      <c r="Q222" s="31">
        <v>319578</v>
      </c>
      <c r="R222" s="31">
        <v>669578</v>
      </c>
      <c r="S222" s="31">
        <v>380359</v>
      </c>
      <c r="T222" s="36">
        <f t="shared" si="54"/>
        <v>0.56805779162397807</v>
      </c>
      <c r="U222" s="36">
        <f t="shared" si="55"/>
        <v>0.20800592925193562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7401720</v>
      </c>
      <c r="E224" s="32">
        <f>SUM(E217:E223)</f>
        <v>6359798</v>
      </c>
      <c r="F224" s="32">
        <f>SUM(F217:F223)</f>
        <v>2092696</v>
      </c>
      <c r="G224" s="37">
        <f t="shared" si="48"/>
        <v>0.28273104089319778</v>
      </c>
      <c r="H224" s="32">
        <f>SUM(H217:H223)</f>
        <v>1524631</v>
      </c>
      <c r="I224" s="37">
        <f t="shared" si="49"/>
        <v>0.20598333900769011</v>
      </c>
      <c r="J224" s="32">
        <f>SUM(J217:J223)</f>
        <v>1923595</v>
      </c>
      <c r="K224" s="37">
        <f t="shared" si="50"/>
        <v>0.30246165051154139</v>
      </c>
      <c r="L224" s="32">
        <f>SUM(L217:L223)</f>
        <v>0</v>
      </c>
      <c r="M224" s="37">
        <f t="shared" si="51"/>
        <v>0</v>
      </c>
      <c r="N224" s="32">
        <f t="shared" si="52"/>
        <v>5540922</v>
      </c>
      <c r="O224" s="37">
        <f t="shared" si="53"/>
        <v>0.87124182246039894</v>
      </c>
      <c r="P224" s="32">
        <f>SUM(P217:P223)</f>
        <v>2820300</v>
      </c>
      <c r="Q224" s="32">
        <f>SUM(Q217:Q223)</f>
        <v>6327283</v>
      </c>
      <c r="R224" s="32">
        <f>SUM(R217:R223)</f>
        <v>6909059</v>
      </c>
      <c r="S224" s="32">
        <f>SUM(S217:S223)</f>
        <v>7057707</v>
      </c>
      <c r="T224" s="37">
        <f t="shared" si="54"/>
        <v>1.0215149414703217</v>
      </c>
      <c r="U224" s="37">
        <f t="shared" si="55"/>
        <v>-0.31794667233982199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1738539</v>
      </c>
      <c r="E225" s="31">
        <v>1738539</v>
      </c>
      <c r="F225" s="31">
        <v>50192</v>
      </c>
      <c r="G225" s="36">
        <f t="shared" si="48"/>
        <v>2.887021803939975E-2</v>
      </c>
      <c r="H225" s="31">
        <v>50447</v>
      </c>
      <c r="I225" s="36">
        <f t="shared" si="49"/>
        <v>2.9016892919859722E-2</v>
      </c>
      <c r="J225" s="31">
        <v>38509</v>
      </c>
      <c r="K225" s="36">
        <f t="shared" si="50"/>
        <v>2.2150207731894425E-2</v>
      </c>
      <c r="L225" s="31">
        <v>0</v>
      </c>
      <c r="M225" s="36">
        <f t="shared" si="51"/>
        <v>0</v>
      </c>
      <c r="N225" s="31">
        <f t="shared" si="52"/>
        <v>139148</v>
      </c>
      <c r="O225" s="36">
        <f t="shared" si="53"/>
        <v>8.0037318691153894E-2</v>
      </c>
      <c r="P225" s="31">
        <v>34127</v>
      </c>
      <c r="Q225" s="31">
        <v>854987</v>
      </c>
      <c r="R225" s="31">
        <v>22793027</v>
      </c>
      <c r="S225" s="31">
        <v>125035</v>
      </c>
      <c r="T225" s="36">
        <f t="shared" si="54"/>
        <v>5.4856689284841368E-3</v>
      </c>
      <c r="U225" s="36">
        <f t="shared" si="55"/>
        <v>0.12840273097547406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85816</v>
      </c>
      <c r="E226" s="31">
        <v>117135</v>
      </c>
      <c r="F226" s="31">
        <v>61721</v>
      </c>
      <c r="G226" s="36">
        <f t="shared" si="48"/>
        <v>0.71922485317423324</v>
      </c>
      <c r="H226" s="31">
        <v>14273</v>
      </c>
      <c r="I226" s="36">
        <f t="shared" si="49"/>
        <v>0.16632096578726577</v>
      </c>
      <c r="J226" s="31">
        <v>22859</v>
      </c>
      <c r="K226" s="36">
        <f t="shared" si="50"/>
        <v>0.19515089426729842</v>
      </c>
      <c r="L226" s="31">
        <v>0</v>
      </c>
      <c r="M226" s="36">
        <f t="shared" si="51"/>
        <v>0</v>
      </c>
      <c r="N226" s="31">
        <f t="shared" si="52"/>
        <v>98853</v>
      </c>
      <c r="O226" s="36">
        <f t="shared" si="53"/>
        <v>0.84392367780765787</v>
      </c>
      <c r="P226" s="31">
        <v>168034</v>
      </c>
      <c r="Q226" s="31">
        <v>80654</v>
      </c>
      <c r="R226" s="31">
        <v>80654</v>
      </c>
      <c r="S226" s="31">
        <v>689738</v>
      </c>
      <c r="T226" s="36">
        <f t="shared" si="54"/>
        <v>8.5518139211942366</v>
      </c>
      <c r="U226" s="36">
        <f t="shared" si="55"/>
        <v>-0.86396205529833248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135188</v>
      </c>
      <c r="E227" s="31">
        <v>135188</v>
      </c>
      <c r="F227" s="31">
        <v>217</v>
      </c>
      <c r="G227" s="36">
        <f t="shared" si="48"/>
        <v>1.6051720566914224E-3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217</v>
      </c>
      <c r="O227" s="36">
        <f t="shared" si="53"/>
        <v>1.6051720566914224E-3</v>
      </c>
      <c r="P227" s="31">
        <v>0</v>
      </c>
      <c r="Q227" s="31">
        <v>135188</v>
      </c>
      <c r="R227" s="31">
        <v>135188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2282704</v>
      </c>
      <c r="E228" s="31">
        <v>2689852</v>
      </c>
      <c r="F228" s="31">
        <v>675503</v>
      </c>
      <c r="G228" s="36">
        <f t="shared" si="48"/>
        <v>0.29592229215877308</v>
      </c>
      <c r="H228" s="31">
        <v>591750</v>
      </c>
      <c r="I228" s="36">
        <f t="shared" si="49"/>
        <v>0.25923203358823571</v>
      </c>
      <c r="J228" s="31">
        <v>538117</v>
      </c>
      <c r="K228" s="36">
        <f t="shared" si="50"/>
        <v>0.20005450113983966</v>
      </c>
      <c r="L228" s="31">
        <v>0</v>
      </c>
      <c r="M228" s="36">
        <f t="shared" si="51"/>
        <v>0</v>
      </c>
      <c r="N228" s="31">
        <f t="shared" si="52"/>
        <v>1805370</v>
      </c>
      <c r="O228" s="36">
        <f t="shared" si="53"/>
        <v>0.67117819121646838</v>
      </c>
      <c r="P228" s="31">
        <v>501871</v>
      </c>
      <c r="Q228" s="31">
        <v>2169975</v>
      </c>
      <c r="R228" s="31">
        <v>2978815</v>
      </c>
      <c r="S228" s="31">
        <v>1699520</v>
      </c>
      <c r="T228" s="36">
        <f t="shared" si="54"/>
        <v>0.57053559888747707</v>
      </c>
      <c r="U228" s="36">
        <f t="shared" si="55"/>
        <v>7.2221746225623606E-2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4242247</v>
      </c>
      <c r="E230" s="32">
        <f>SUM(E225:E229)</f>
        <v>4680714</v>
      </c>
      <c r="F230" s="32">
        <f>SUM(F225:F229)</f>
        <v>787633</v>
      </c>
      <c r="G230" s="37">
        <f t="shared" si="48"/>
        <v>0.18566410678114686</v>
      </c>
      <c r="H230" s="32">
        <f>SUM(H225:H229)</f>
        <v>656470</v>
      </c>
      <c r="I230" s="37">
        <f t="shared" si="49"/>
        <v>0.15474582220224328</v>
      </c>
      <c r="J230" s="32">
        <f>SUM(J225:J229)</f>
        <v>599485</v>
      </c>
      <c r="K230" s="37">
        <f t="shared" si="50"/>
        <v>0.12807554573938934</v>
      </c>
      <c r="L230" s="32">
        <f>SUM(L225:L229)</f>
        <v>0</v>
      </c>
      <c r="M230" s="37">
        <f t="shared" si="51"/>
        <v>0</v>
      </c>
      <c r="N230" s="32">
        <f t="shared" si="52"/>
        <v>2043588</v>
      </c>
      <c r="O230" s="37">
        <f t="shared" si="53"/>
        <v>0.43659749345933119</v>
      </c>
      <c r="P230" s="32">
        <f>SUM(P225:P229)</f>
        <v>704032</v>
      </c>
      <c r="Q230" s="32">
        <f>SUM(Q225:Q229)</f>
        <v>3240804</v>
      </c>
      <c r="R230" s="32">
        <f>SUM(R225:R229)</f>
        <v>25987684</v>
      </c>
      <c r="S230" s="32">
        <f>SUM(S225:S229)</f>
        <v>2514293</v>
      </c>
      <c r="T230" s="37">
        <f t="shared" si="54"/>
        <v>9.6749406372649449E-2</v>
      </c>
      <c r="U230" s="37">
        <f t="shared" si="55"/>
        <v>-0.14849751147675105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39578509</v>
      </c>
      <c r="E231" s="32">
        <f>SUM(E208:E215,E217:E223,E225:E229)</f>
        <v>38815935</v>
      </c>
      <c r="F231" s="32">
        <f>SUM(F208:F215,F217:F223,F225:F229)</f>
        <v>4252019</v>
      </c>
      <c r="G231" s="37">
        <f t="shared" si="48"/>
        <v>0.10743252101790898</v>
      </c>
      <c r="H231" s="32">
        <f>SUM(H208:H215,H217:H223,H225:H229)</f>
        <v>3267195</v>
      </c>
      <c r="I231" s="37">
        <f t="shared" si="49"/>
        <v>8.2549724144484568E-2</v>
      </c>
      <c r="J231" s="32">
        <f>SUM(J208:J215,J217:J223,J225:J229)</f>
        <v>3623733</v>
      </c>
      <c r="K231" s="37">
        <f t="shared" si="50"/>
        <v>9.3356839143511547E-2</v>
      </c>
      <c r="L231" s="32">
        <f>SUM(L208:L215,L217:L223,L225:L229)</f>
        <v>0</v>
      </c>
      <c r="M231" s="37">
        <f t="shared" si="51"/>
        <v>0</v>
      </c>
      <c r="N231" s="32">
        <f t="shared" si="52"/>
        <v>11142947</v>
      </c>
      <c r="O231" s="37">
        <f t="shared" si="53"/>
        <v>0.28707145660667455</v>
      </c>
      <c r="P231" s="32">
        <f>SUM(P208:P215,P217:P223,P225:P229)</f>
        <v>4519546</v>
      </c>
      <c r="Q231" s="32">
        <f>SUM(Q208:Q215,Q217:Q223,Q225:Q229)</f>
        <v>37274259</v>
      </c>
      <c r="R231" s="32">
        <f>SUM(R208:R215,R217:R223,R225:R229)</f>
        <v>60476443</v>
      </c>
      <c r="S231" s="32">
        <f>SUM(S208:S215,S217:S223,S225:S229)</f>
        <v>13099908</v>
      </c>
      <c r="T231" s="37">
        <f t="shared" si="54"/>
        <v>0.21661174748653786</v>
      </c>
      <c r="U231" s="37">
        <f t="shared" si="55"/>
        <v>-0.1982086253796288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1200000</v>
      </c>
      <c r="E234" s="31">
        <v>1289000</v>
      </c>
      <c r="F234" s="31">
        <v>236800</v>
      </c>
      <c r="G234" s="36">
        <f t="shared" ref="G234:G260" si="56">IF(($D234     =0),0,($F234     /$D234     ))</f>
        <v>0.19733333333333333</v>
      </c>
      <c r="H234" s="31">
        <v>355970</v>
      </c>
      <c r="I234" s="36">
        <f t="shared" ref="I234:I260" si="57">IF(($D234     =0),0,($H234     /$D234     ))</f>
        <v>0.29664166666666669</v>
      </c>
      <c r="J234" s="31">
        <v>305225</v>
      </c>
      <c r="K234" s="36">
        <f t="shared" ref="K234:K260" si="58">IF(($E234     =0),0,($J234     /$E234     ))</f>
        <v>0.23679208688906128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897995</v>
      </c>
      <c r="O234" s="36">
        <f t="shared" ref="O234:O260" si="61">IF(($E234     =0),0,($N234     /$E234     ))</f>
        <v>0.69666020170674947</v>
      </c>
      <c r="P234" s="31">
        <v>126398</v>
      </c>
      <c r="Q234" s="31">
        <v>1038000</v>
      </c>
      <c r="R234" s="31">
        <v>1183000</v>
      </c>
      <c r="S234" s="31">
        <v>255552</v>
      </c>
      <c r="T234" s="36">
        <f t="shared" ref="T234:T260" si="62">IF(($R234     =0),0,($S234     /$R234     ))</f>
        <v>0.21602028740490278</v>
      </c>
      <c r="U234" s="36">
        <f t="shared" ref="U234:U260" si="63">IF(($P234     =0),0,(($J234     /$P234     )-1))</f>
        <v>1.4147929555847401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1798597</v>
      </c>
      <c r="E235" s="31">
        <v>3638585</v>
      </c>
      <c r="F235" s="31">
        <v>426893</v>
      </c>
      <c r="G235" s="36">
        <f t="shared" si="56"/>
        <v>0.23734777718410516</v>
      </c>
      <c r="H235" s="31">
        <v>636370</v>
      </c>
      <c r="I235" s="36">
        <f t="shared" si="57"/>
        <v>0.35381466776604209</v>
      </c>
      <c r="J235" s="31">
        <v>1362877</v>
      </c>
      <c r="K235" s="36">
        <f t="shared" si="58"/>
        <v>0.37456236421575972</v>
      </c>
      <c r="L235" s="31">
        <v>0</v>
      </c>
      <c r="M235" s="36">
        <f t="shared" si="59"/>
        <v>0</v>
      </c>
      <c r="N235" s="31">
        <f t="shared" si="60"/>
        <v>2426140</v>
      </c>
      <c r="O235" s="36">
        <f t="shared" si="61"/>
        <v>0.666781180046639</v>
      </c>
      <c r="P235" s="31">
        <v>992009</v>
      </c>
      <c r="Q235" s="31">
        <v>2800064</v>
      </c>
      <c r="R235" s="31">
        <v>3139264</v>
      </c>
      <c r="S235" s="31">
        <v>2142581</v>
      </c>
      <c r="T235" s="36">
        <f t="shared" si="62"/>
        <v>0.68251061395282464</v>
      </c>
      <c r="U235" s="36">
        <f t="shared" si="63"/>
        <v>0.37385547913375783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6084250</v>
      </c>
      <c r="E236" s="31">
        <v>6084250</v>
      </c>
      <c r="F236" s="31">
        <v>1311277</v>
      </c>
      <c r="G236" s="36">
        <f t="shared" si="56"/>
        <v>0.21551990795907466</v>
      </c>
      <c r="H236" s="31">
        <v>749592</v>
      </c>
      <c r="I236" s="36">
        <f t="shared" si="57"/>
        <v>0.1232020380490611</v>
      </c>
      <c r="J236" s="31">
        <v>921064</v>
      </c>
      <c r="K236" s="36">
        <f t="shared" si="58"/>
        <v>0.15138496938817439</v>
      </c>
      <c r="L236" s="31">
        <v>0</v>
      </c>
      <c r="M236" s="36">
        <f t="shared" si="59"/>
        <v>0</v>
      </c>
      <c r="N236" s="31">
        <f t="shared" si="60"/>
        <v>2981933</v>
      </c>
      <c r="O236" s="36">
        <f t="shared" si="61"/>
        <v>0.49010691539631013</v>
      </c>
      <c r="P236" s="31">
        <v>1809665</v>
      </c>
      <c r="Q236" s="31">
        <v>6119911</v>
      </c>
      <c r="R236" s="31">
        <v>6119911</v>
      </c>
      <c r="S236" s="31">
        <v>3708856</v>
      </c>
      <c r="T236" s="36">
        <f t="shared" si="62"/>
        <v>0.60603103541865233</v>
      </c>
      <c r="U236" s="36">
        <f t="shared" si="63"/>
        <v>-0.49103066037084209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3166382</v>
      </c>
      <c r="E237" s="31">
        <v>3166382</v>
      </c>
      <c r="F237" s="31">
        <v>174293</v>
      </c>
      <c r="G237" s="36">
        <f t="shared" si="56"/>
        <v>5.5044842978516174E-2</v>
      </c>
      <c r="H237" s="31">
        <v>285120</v>
      </c>
      <c r="I237" s="36">
        <f t="shared" si="57"/>
        <v>9.0045989397362663E-2</v>
      </c>
      <c r="J237" s="31">
        <v>1042874</v>
      </c>
      <c r="K237" s="36">
        <f t="shared" si="58"/>
        <v>0.32935823915118262</v>
      </c>
      <c r="L237" s="31">
        <v>0</v>
      </c>
      <c r="M237" s="36">
        <f t="shared" si="59"/>
        <v>0</v>
      </c>
      <c r="N237" s="31">
        <f t="shared" si="60"/>
        <v>1502287</v>
      </c>
      <c r="O237" s="36">
        <f t="shared" si="61"/>
        <v>0.47444907152706151</v>
      </c>
      <c r="P237" s="31">
        <v>265835</v>
      </c>
      <c r="Q237" s="31">
        <v>2763257</v>
      </c>
      <c r="R237" s="31">
        <v>2763257</v>
      </c>
      <c r="S237" s="31">
        <v>872508</v>
      </c>
      <c r="T237" s="36">
        <f t="shared" si="62"/>
        <v>0.31575347497536421</v>
      </c>
      <c r="U237" s="36">
        <f t="shared" si="63"/>
        <v>2.9230123949066149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1208275</v>
      </c>
      <c r="E238" s="31">
        <v>1644676</v>
      </c>
      <c r="F238" s="31">
        <v>61184</v>
      </c>
      <c r="G238" s="36">
        <f t="shared" si="56"/>
        <v>5.0637479050712794E-2</v>
      </c>
      <c r="H238" s="31">
        <v>303730</v>
      </c>
      <c r="I238" s="36">
        <f t="shared" si="57"/>
        <v>0.25137489396039808</v>
      </c>
      <c r="J238" s="31">
        <v>66637</v>
      </c>
      <c r="K238" s="36">
        <f t="shared" si="58"/>
        <v>4.0516794797273138E-2</v>
      </c>
      <c r="L238" s="31">
        <v>0</v>
      </c>
      <c r="M238" s="36">
        <f t="shared" si="59"/>
        <v>0</v>
      </c>
      <c r="N238" s="31">
        <f t="shared" si="60"/>
        <v>431551</v>
      </c>
      <c r="O238" s="36">
        <f t="shared" si="61"/>
        <v>0.26239271443129225</v>
      </c>
      <c r="P238" s="31">
        <v>224116</v>
      </c>
      <c r="Q238" s="31">
        <v>1254000</v>
      </c>
      <c r="R238" s="31">
        <v>2041486</v>
      </c>
      <c r="S238" s="31">
        <v>1000669</v>
      </c>
      <c r="T238" s="36">
        <f t="shared" si="62"/>
        <v>0.4901669666115761</v>
      </c>
      <c r="U238" s="36">
        <f t="shared" si="63"/>
        <v>-0.70266736868407431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3010000</v>
      </c>
      <c r="E239" s="31">
        <v>3009996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951386</v>
      </c>
      <c r="K239" s="36">
        <f t="shared" si="58"/>
        <v>0.31607550309036958</v>
      </c>
      <c r="L239" s="31">
        <v>0</v>
      </c>
      <c r="M239" s="36">
        <f t="shared" si="59"/>
        <v>0</v>
      </c>
      <c r="N239" s="31">
        <f t="shared" si="60"/>
        <v>951386</v>
      </c>
      <c r="O239" s="36">
        <f t="shared" si="61"/>
        <v>0.31607550309036958</v>
      </c>
      <c r="P239" s="31">
        <v>0</v>
      </c>
      <c r="Q239" s="31">
        <v>3000000</v>
      </c>
      <c r="R239" s="31">
        <v>3000000</v>
      </c>
      <c r="S239" s="31">
        <v>790314</v>
      </c>
      <c r="T239" s="36">
        <f t="shared" si="62"/>
        <v>0.26343800000000001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16467504</v>
      </c>
      <c r="E240" s="32">
        <f>SUM(E234:E239)</f>
        <v>18832889</v>
      </c>
      <c r="F240" s="32">
        <f>SUM(F234:F239)</f>
        <v>2210447</v>
      </c>
      <c r="G240" s="37">
        <f t="shared" si="56"/>
        <v>0.13423084639906571</v>
      </c>
      <c r="H240" s="32">
        <f>SUM(H234:H239)</f>
        <v>2330782</v>
      </c>
      <c r="I240" s="37">
        <f t="shared" si="57"/>
        <v>0.14153826833744809</v>
      </c>
      <c r="J240" s="32">
        <f>SUM(J234:J239)</f>
        <v>4650063</v>
      </c>
      <c r="K240" s="37">
        <f t="shared" si="58"/>
        <v>0.24691182537103043</v>
      </c>
      <c r="L240" s="32">
        <f>SUM(L234:L239)</f>
        <v>0</v>
      </c>
      <c r="M240" s="37">
        <f t="shared" si="59"/>
        <v>0</v>
      </c>
      <c r="N240" s="32">
        <f t="shared" si="60"/>
        <v>9191292</v>
      </c>
      <c r="O240" s="37">
        <f t="shared" si="61"/>
        <v>0.48804471793998255</v>
      </c>
      <c r="P240" s="32">
        <f>SUM(P234:P239)</f>
        <v>3418023</v>
      </c>
      <c r="Q240" s="32">
        <f>SUM(Q234:Q239)</f>
        <v>16975232</v>
      </c>
      <c r="R240" s="32">
        <f>SUM(R234:R239)</f>
        <v>18246918</v>
      </c>
      <c r="S240" s="32">
        <f>SUM(S234:S239)</f>
        <v>8770480</v>
      </c>
      <c r="T240" s="37">
        <f t="shared" si="62"/>
        <v>0.48065541808211121</v>
      </c>
      <c r="U240" s="37">
        <f t="shared" si="63"/>
        <v>0.36045398173154486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11931768</v>
      </c>
      <c r="E241" s="31">
        <v>11934588</v>
      </c>
      <c r="F241" s="31">
        <v>4740023</v>
      </c>
      <c r="G241" s="36">
        <f t="shared" si="56"/>
        <v>0.39726074124136507</v>
      </c>
      <c r="H241" s="31">
        <v>3889073</v>
      </c>
      <c r="I241" s="36">
        <f t="shared" si="57"/>
        <v>0.32594272701245952</v>
      </c>
      <c r="J241" s="31">
        <v>2606483</v>
      </c>
      <c r="K241" s="36">
        <f t="shared" si="58"/>
        <v>0.21839740089896695</v>
      </c>
      <c r="L241" s="31">
        <v>0</v>
      </c>
      <c r="M241" s="36">
        <f t="shared" si="59"/>
        <v>0</v>
      </c>
      <c r="N241" s="31">
        <f t="shared" si="60"/>
        <v>11235579</v>
      </c>
      <c r="O241" s="36">
        <f t="shared" si="61"/>
        <v>0.94142998484740315</v>
      </c>
      <c r="P241" s="31">
        <v>5626612</v>
      </c>
      <c r="Q241" s="31">
        <v>11558004</v>
      </c>
      <c r="R241" s="31">
        <v>11578212</v>
      </c>
      <c r="S241" s="31">
        <v>21223972</v>
      </c>
      <c r="T241" s="36">
        <f t="shared" si="62"/>
        <v>1.8330958182489663</v>
      </c>
      <c r="U241" s="36">
        <f t="shared" si="63"/>
        <v>-0.53675799930757617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145418</v>
      </c>
      <c r="E242" s="31">
        <v>145418</v>
      </c>
      <c r="F242" s="31">
        <v>43212</v>
      </c>
      <c r="G242" s="36">
        <f t="shared" si="56"/>
        <v>0.29715716073663506</v>
      </c>
      <c r="H242" s="31">
        <v>27663</v>
      </c>
      <c r="I242" s="36">
        <f t="shared" si="57"/>
        <v>0.19023092051878035</v>
      </c>
      <c r="J242" s="31">
        <v>25772</v>
      </c>
      <c r="K242" s="36">
        <f t="shared" si="58"/>
        <v>0.17722702829085807</v>
      </c>
      <c r="L242" s="31">
        <v>0</v>
      </c>
      <c r="M242" s="36">
        <f t="shared" si="59"/>
        <v>0</v>
      </c>
      <c r="N242" s="31">
        <f t="shared" si="60"/>
        <v>96647</v>
      </c>
      <c r="O242" s="36">
        <f t="shared" si="61"/>
        <v>0.66461510954627345</v>
      </c>
      <c r="P242" s="31">
        <v>32370</v>
      </c>
      <c r="Q242" s="31">
        <v>168847</v>
      </c>
      <c r="R242" s="31">
        <v>139289</v>
      </c>
      <c r="S242" s="31">
        <v>92892</v>
      </c>
      <c r="T242" s="36">
        <f t="shared" si="62"/>
        <v>0.6669011910488265</v>
      </c>
      <c r="U242" s="36">
        <f t="shared" si="63"/>
        <v>-0.20383070744516529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5822848</v>
      </c>
      <c r="E243" s="31">
        <v>5822848</v>
      </c>
      <c r="F243" s="31">
        <v>424298</v>
      </c>
      <c r="G243" s="36">
        <f t="shared" si="56"/>
        <v>7.2867778791409293E-2</v>
      </c>
      <c r="H243" s="31">
        <v>221061</v>
      </c>
      <c r="I243" s="36">
        <f t="shared" si="57"/>
        <v>3.7964411916642855E-2</v>
      </c>
      <c r="J243" s="31">
        <v>2143030</v>
      </c>
      <c r="K243" s="36">
        <f t="shared" si="58"/>
        <v>0.36803811468202502</v>
      </c>
      <c r="L243" s="31">
        <v>0</v>
      </c>
      <c r="M243" s="36">
        <f t="shared" si="59"/>
        <v>0</v>
      </c>
      <c r="N243" s="31">
        <f t="shared" si="60"/>
        <v>2788389</v>
      </c>
      <c r="O243" s="36">
        <f t="shared" si="61"/>
        <v>0.47887030539007713</v>
      </c>
      <c r="P243" s="31">
        <v>260184</v>
      </c>
      <c r="Q243" s="31">
        <v>5038248</v>
      </c>
      <c r="R243" s="31">
        <v>5038248</v>
      </c>
      <c r="S243" s="31">
        <v>741130</v>
      </c>
      <c r="T243" s="36">
        <f t="shared" si="62"/>
        <v>0.14710073819311792</v>
      </c>
      <c r="U243" s="36">
        <f t="shared" si="63"/>
        <v>7.236594102635058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1576000</v>
      </c>
      <c r="E244" s="31">
        <v>0</v>
      </c>
      <c r="F244" s="31">
        <v>40872</v>
      </c>
      <c r="G244" s="36">
        <f t="shared" si="56"/>
        <v>2.5934010152284265E-2</v>
      </c>
      <c r="H244" s="31">
        <v>47813</v>
      </c>
      <c r="I244" s="36">
        <f t="shared" si="57"/>
        <v>3.0338197969543148E-2</v>
      </c>
      <c r="J244" s="31">
        <v>33824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122509</v>
      </c>
      <c r="O244" s="36">
        <f t="shared" si="61"/>
        <v>0</v>
      </c>
      <c r="P244" s="31">
        <v>28369</v>
      </c>
      <c r="Q244" s="31">
        <v>1140000</v>
      </c>
      <c r="R244" s="31">
        <v>1140000</v>
      </c>
      <c r="S244" s="31">
        <v>123893</v>
      </c>
      <c r="T244" s="36">
        <f t="shared" si="62"/>
        <v>0.1086780701754386</v>
      </c>
      <c r="U244" s="36">
        <f t="shared" si="63"/>
        <v>0.19228735591666957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11538370</v>
      </c>
      <c r="E245" s="31">
        <v>11539309</v>
      </c>
      <c r="F245" s="31">
        <v>4811965</v>
      </c>
      <c r="G245" s="36">
        <f t="shared" si="56"/>
        <v>0.41704027518618314</v>
      </c>
      <c r="H245" s="31">
        <v>2562170</v>
      </c>
      <c r="I245" s="36">
        <f t="shared" si="57"/>
        <v>0.22205649498152685</v>
      </c>
      <c r="J245" s="31">
        <v>12706</v>
      </c>
      <c r="K245" s="36">
        <f t="shared" si="58"/>
        <v>1.1011057941164415E-3</v>
      </c>
      <c r="L245" s="31">
        <v>0</v>
      </c>
      <c r="M245" s="36">
        <f t="shared" si="59"/>
        <v>0</v>
      </c>
      <c r="N245" s="31">
        <f t="shared" si="60"/>
        <v>7386841</v>
      </c>
      <c r="O245" s="36">
        <f t="shared" si="61"/>
        <v>0.64014587008632839</v>
      </c>
      <c r="P245" s="31">
        <v>1928516</v>
      </c>
      <c r="Q245" s="31">
        <v>8532336</v>
      </c>
      <c r="R245" s="31">
        <v>8553594</v>
      </c>
      <c r="S245" s="31">
        <v>4463175</v>
      </c>
      <c r="T245" s="36">
        <f t="shared" si="62"/>
        <v>0.52178943728215299</v>
      </c>
      <c r="U245" s="36">
        <f t="shared" si="63"/>
        <v>-0.99341151434574559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20749996</v>
      </c>
      <c r="R246" s="31">
        <v>20749996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31014404</v>
      </c>
      <c r="E247" s="32">
        <f>SUM(E241:E246)</f>
        <v>29442163</v>
      </c>
      <c r="F247" s="32">
        <f>SUM(F241:F246)</f>
        <v>10060370</v>
      </c>
      <c r="G247" s="37">
        <f t="shared" si="56"/>
        <v>0.32437734415273628</v>
      </c>
      <c r="H247" s="32">
        <f>SUM(H241:H246)</f>
        <v>6747780</v>
      </c>
      <c r="I247" s="37">
        <f t="shared" si="57"/>
        <v>0.21756923009063789</v>
      </c>
      <c r="J247" s="32">
        <f>SUM(J241:J246)</f>
        <v>4821815</v>
      </c>
      <c r="K247" s="37">
        <f t="shared" si="58"/>
        <v>0.16377244430037291</v>
      </c>
      <c r="L247" s="32">
        <f>SUM(L241:L246)</f>
        <v>0</v>
      </c>
      <c r="M247" s="37">
        <f t="shared" si="59"/>
        <v>0</v>
      </c>
      <c r="N247" s="32">
        <f t="shared" si="60"/>
        <v>21629965</v>
      </c>
      <c r="O247" s="37">
        <f t="shared" si="61"/>
        <v>0.73465950854222228</v>
      </c>
      <c r="P247" s="32">
        <f>SUM(P241:P246)</f>
        <v>7876051</v>
      </c>
      <c r="Q247" s="32">
        <f>SUM(Q241:Q246)</f>
        <v>47187431</v>
      </c>
      <c r="R247" s="32">
        <f>SUM(R241:R246)</f>
        <v>47199339</v>
      </c>
      <c r="S247" s="32">
        <f>SUM(S241:S246)</f>
        <v>26645062</v>
      </c>
      <c r="T247" s="37">
        <f t="shared" si="62"/>
        <v>0.56452193112280658</v>
      </c>
      <c r="U247" s="37">
        <f t="shared" si="63"/>
        <v>-0.38778773778889952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3980943</v>
      </c>
      <c r="E248" s="31">
        <v>4736078</v>
      </c>
      <c r="F248" s="31">
        <v>911476</v>
      </c>
      <c r="G248" s="36">
        <f t="shared" si="56"/>
        <v>0.22895982183115909</v>
      </c>
      <c r="H248" s="31">
        <v>1057355</v>
      </c>
      <c r="I248" s="36">
        <f t="shared" si="57"/>
        <v>0.26560415459352221</v>
      </c>
      <c r="J248" s="31">
        <v>706761</v>
      </c>
      <c r="K248" s="36">
        <f t="shared" si="58"/>
        <v>0.1492291723235977</v>
      </c>
      <c r="L248" s="31">
        <v>0</v>
      </c>
      <c r="M248" s="36">
        <f t="shared" si="59"/>
        <v>0</v>
      </c>
      <c r="N248" s="31">
        <f t="shared" si="60"/>
        <v>2675592</v>
      </c>
      <c r="O248" s="36">
        <f t="shared" si="61"/>
        <v>0.56493833082985545</v>
      </c>
      <c r="P248" s="31">
        <v>881252</v>
      </c>
      <c r="Q248" s="31">
        <v>3819382</v>
      </c>
      <c r="R248" s="31">
        <v>3816820</v>
      </c>
      <c r="S248" s="31">
        <v>2538246</v>
      </c>
      <c r="T248" s="36">
        <f t="shared" si="62"/>
        <v>0.66501590329122151</v>
      </c>
      <c r="U248" s="36">
        <f t="shared" si="63"/>
        <v>-0.19800352226150975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2130456</v>
      </c>
      <c r="E249" s="31">
        <v>2130456</v>
      </c>
      <c r="F249" s="31">
        <v>40140</v>
      </c>
      <c r="G249" s="36">
        <f t="shared" si="56"/>
        <v>1.8841036848449347E-2</v>
      </c>
      <c r="H249" s="31">
        <v>2038190</v>
      </c>
      <c r="I249" s="36">
        <f t="shared" si="57"/>
        <v>0.95669190070107057</v>
      </c>
      <c r="J249" s="31">
        <v>426152</v>
      </c>
      <c r="K249" s="36">
        <f t="shared" si="58"/>
        <v>0.20002853849129013</v>
      </c>
      <c r="L249" s="31">
        <v>0</v>
      </c>
      <c r="M249" s="36">
        <f t="shared" si="59"/>
        <v>0</v>
      </c>
      <c r="N249" s="31">
        <f t="shared" si="60"/>
        <v>2504482</v>
      </c>
      <c r="O249" s="36">
        <f t="shared" si="61"/>
        <v>1.17556147604081</v>
      </c>
      <c r="P249" s="31">
        <v>56142</v>
      </c>
      <c r="Q249" s="31">
        <v>2169291</v>
      </c>
      <c r="R249" s="31">
        <v>2098769</v>
      </c>
      <c r="S249" s="31">
        <v>674690</v>
      </c>
      <c r="T249" s="36">
        <f t="shared" si="62"/>
        <v>0.32146939467849961</v>
      </c>
      <c r="U249" s="36">
        <f t="shared" si="63"/>
        <v>6.5906095258451787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1635720</v>
      </c>
      <c r="E250" s="31">
        <v>1635720</v>
      </c>
      <c r="F250" s="31">
        <v>1563301</v>
      </c>
      <c r="G250" s="36">
        <f t="shared" si="56"/>
        <v>0.95572653021299492</v>
      </c>
      <c r="H250" s="31">
        <v>255581</v>
      </c>
      <c r="I250" s="36">
        <f t="shared" si="57"/>
        <v>0.15624984716210599</v>
      </c>
      <c r="J250" s="31">
        <v>389356</v>
      </c>
      <c r="K250" s="36">
        <f t="shared" si="58"/>
        <v>0.23803340425011615</v>
      </c>
      <c r="L250" s="31">
        <v>0</v>
      </c>
      <c r="M250" s="36">
        <f t="shared" si="59"/>
        <v>0</v>
      </c>
      <c r="N250" s="31">
        <f t="shared" si="60"/>
        <v>2208238</v>
      </c>
      <c r="O250" s="36">
        <f t="shared" si="61"/>
        <v>1.350009781625217</v>
      </c>
      <c r="P250" s="31">
        <v>261523</v>
      </c>
      <c r="Q250" s="31">
        <v>2427000</v>
      </c>
      <c r="R250" s="31">
        <v>2427000</v>
      </c>
      <c r="S250" s="31">
        <v>1951502</v>
      </c>
      <c r="T250" s="36">
        <f t="shared" si="62"/>
        <v>0.80407993407498968</v>
      </c>
      <c r="U250" s="36">
        <f t="shared" si="63"/>
        <v>0.48880213212604628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546814</v>
      </c>
      <c r="E251" s="31">
        <v>637648</v>
      </c>
      <c r="F251" s="31">
        <v>27898</v>
      </c>
      <c r="G251" s="36">
        <f t="shared" si="56"/>
        <v>5.101917653900595E-2</v>
      </c>
      <c r="H251" s="31">
        <v>10797</v>
      </c>
      <c r="I251" s="36">
        <f t="shared" si="57"/>
        <v>1.9745288160142205E-2</v>
      </c>
      <c r="J251" s="31">
        <v>50053</v>
      </c>
      <c r="K251" s="36">
        <f t="shared" si="58"/>
        <v>7.8496286352344874E-2</v>
      </c>
      <c r="L251" s="31">
        <v>0</v>
      </c>
      <c r="M251" s="36">
        <f t="shared" si="59"/>
        <v>0</v>
      </c>
      <c r="N251" s="31">
        <f t="shared" si="60"/>
        <v>88748</v>
      </c>
      <c r="O251" s="36">
        <f t="shared" si="61"/>
        <v>0.13918023737234336</v>
      </c>
      <c r="P251" s="31">
        <v>23483</v>
      </c>
      <c r="Q251" s="31">
        <v>710516</v>
      </c>
      <c r="R251" s="31">
        <v>710516</v>
      </c>
      <c r="S251" s="31">
        <v>81534</v>
      </c>
      <c r="T251" s="36">
        <f t="shared" si="62"/>
        <v>0.11475322160232845</v>
      </c>
      <c r="U251" s="36">
        <f t="shared" si="63"/>
        <v>1.1314567985351105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16920672</v>
      </c>
      <c r="R252" s="31">
        <v>16920672</v>
      </c>
      <c r="S252" s="31">
        <v>7683429</v>
      </c>
      <c r="T252" s="36">
        <f t="shared" si="62"/>
        <v>0.45408533419949276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8293933</v>
      </c>
      <c r="E254" s="32">
        <f>SUM(E248:E253)</f>
        <v>9139902</v>
      </c>
      <c r="F254" s="32">
        <f>SUM(F248:F253)</f>
        <v>2542815</v>
      </c>
      <c r="G254" s="37">
        <f t="shared" si="56"/>
        <v>0.30658735728875552</v>
      </c>
      <c r="H254" s="32">
        <f>SUM(H248:H253)</f>
        <v>3361923</v>
      </c>
      <c r="I254" s="37">
        <f t="shared" si="57"/>
        <v>0.40534725804995048</v>
      </c>
      <c r="J254" s="32">
        <f>SUM(J248:J253)</f>
        <v>1572322</v>
      </c>
      <c r="K254" s="37">
        <f t="shared" si="58"/>
        <v>0.17202832152904921</v>
      </c>
      <c r="L254" s="32">
        <f>SUM(L248:L253)</f>
        <v>0</v>
      </c>
      <c r="M254" s="37">
        <f t="shared" si="59"/>
        <v>0</v>
      </c>
      <c r="N254" s="32">
        <f t="shared" si="60"/>
        <v>7477060</v>
      </c>
      <c r="O254" s="37">
        <f t="shared" si="61"/>
        <v>0.81806785236865776</v>
      </c>
      <c r="P254" s="32">
        <f>SUM(P248:P253)</f>
        <v>1222400</v>
      </c>
      <c r="Q254" s="32">
        <f>SUM(Q248:Q253)</f>
        <v>26046861</v>
      </c>
      <c r="R254" s="32">
        <f>SUM(R248:R253)</f>
        <v>25973777</v>
      </c>
      <c r="S254" s="32">
        <f>SUM(S248:S253)</f>
        <v>12929401</v>
      </c>
      <c r="T254" s="37">
        <f t="shared" si="62"/>
        <v>0.49778671003450903</v>
      </c>
      <c r="U254" s="37">
        <f t="shared" si="63"/>
        <v>0.28625818062827224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4565118</v>
      </c>
      <c r="E255" s="31">
        <v>3065118</v>
      </c>
      <c r="F255" s="31">
        <v>585312</v>
      </c>
      <c r="G255" s="36">
        <f t="shared" si="56"/>
        <v>0.12821399140175566</v>
      </c>
      <c r="H255" s="31">
        <v>523916</v>
      </c>
      <c r="I255" s="36">
        <f t="shared" si="57"/>
        <v>0.11476505098006229</v>
      </c>
      <c r="J255" s="31">
        <v>459356</v>
      </c>
      <c r="K255" s="36">
        <f t="shared" si="58"/>
        <v>0.14986568216949558</v>
      </c>
      <c r="L255" s="31">
        <v>0</v>
      </c>
      <c r="M255" s="36">
        <f t="shared" si="59"/>
        <v>0</v>
      </c>
      <c r="N255" s="31">
        <f t="shared" si="60"/>
        <v>1568584</v>
      </c>
      <c r="O255" s="36">
        <f t="shared" si="61"/>
        <v>0.51175321798377749</v>
      </c>
      <c r="P255" s="31">
        <v>547110</v>
      </c>
      <c r="Q255" s="31">
        <v>3871932</v>
      </c>
      <c r="R255" s="31">
        <v>4277932</v>
      </c>
      <c r="S255" s="31">
        <v>1924031</v>
      </c>
      <c r="T255" s="36">
        <f t="shared" si="62"/>
        <v>0.44975726589389453</v>
      </c>
      <c r="U255" s="36">
        <f t="shared" si="63"/>
        <v>-0.16039553289100916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76600</v>
      </c>
      <c r="G256" s="36">
        <f t="shared" si="56"/>
        <v>0</v>
      </c>
      <c r="H256" s="31">
        <v>56793</v>
      </c>
      <c r="I256" s="36">
        <f t="shared" si="57"/>
        <v>0</v>
      </c>
      <c r="J256" s="31">
        <v>49151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182544</v>
      </c>
      <c r="O256" s="36">
        <f t="shared" si="61"/>
        <v>0</v>
      </c>
      <c r="P256" s="31">
        <v>59494</v>
      </c>
      <c r="Q256" s="31">
        <v>0</v>
      </c>
      <c r="R256" s="31">
        <v>0</v>
      </c>
      <c r="S256" s="31">
        <v>212923</v>
      </c>
      <c r="T256" s="36">
        <f t="shared" si="62"/>
        <v>0</v>
      </c>
      <c r="U256" s="36">
        <f t="shared" si="63"/>
        <v>-0.17384946381147681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1380556</v>
      </c>
      <c r="E257" s="31">
        <v>1892387</v>
      </c>
      <c r="F257" s="31">
        <v>497141</v>
      </c>
      <c r="G257" s="36">
        <f t="shared" si="56"/>
        <v>0.36010201686856602</v>
      </c>
      <c r="H257" s="31">
        <v>382831</v>
      </c>
      <c r="I257" s="36">
        <f t="shared" si="57"/>
        <v>0.277302043524493</v>
      </c>
      <c r="J257" s="31">
        <v>420005</v>
      </c>
      <c r="K257" s="36">
        <f t="shared" si="58"/>
        <v>0.22194455996579981</v>
      </c>
      <c r="L257" s="31">
        <v>0</v>
      </c>
      <c r="M257" s="36">
        <f t="shared" si="59"/>
        <v>0</v>
      </c>
      <c r="N257" s="31">
        <f t="shared" si="60"/>
        <v>1299977</v>
      </c>
      <c r="O257" s="36">
        <f t="shared" si="61"/>
        <v>0.68695092494294241</v>
      </c>
      <c r="P257" s="31">
        <v>296217</v>
      </c>
      <c r="Q257" s="31">
        <v>2998347</v>
      </c>
      <c r="R257" s="31">
        <v>2585913</v>
      </c>
      <c r="S257" s="31">
        <v>989177</v>
      </c>
      <c r="T257" s="36">
        <f t="shared" si="62"/>
        <v>0.3825252435020049</v>
      </c>
      <c r="U257" s="36">
        <f t="shared" si="63"/>
        <v>0.41789633950786076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1299996</v>
      </c>
      <c r="E258" s="31">
        <v>1299996</v>
      </c>
      <c r="F258" s="31">
        <v>231579</v>
      </c>
      <c r="G258" s="36">
        <f t="shared" si="56"/>
        <v>0.17813824042535514</v>
      </c>
      <c r="H258" s="31">
        <v>221359</v>
      </c>
      <c r="I258" s="36">
        <f t="shared" si="57"/>
        <v>0.17027667777439315</v>
      </c>
      <c r="J258" s="31">
        <v>255397</v>
      </c>
      <c r="K258" s="36">
        <f t="shared" si="58"/>
        <v>0.19645983526103158</v>
      </c>
      <c r="L258" s="31">
        <v>0</v>
      </c>
      <c r="M258" s="36">
        <f t="shared" si="59"/>
        <v>0</v>
      </c>
      <c r="N258" s="31">
        <f t="shared" si="60"/>
        <v>708335</v>
      </c>
      <c r="O258" s="36">
        <f t="shared" si="61"/>
        <v>0.54487475346077985</v>
      </c>
      <c r="P258" s="31">
        <v>246621</v>
      </c>
      <c r="Q258" s="31">
        <v>650000</v>
      </c>
      <c r="R258" s="31">
        <v>1359996</v>
      </c>
      <c r="S258" s="31">
        <v>2360099</v>
      </c>
      <c r="T258" s="36">
        <f t="shared" si="62"/>
        <v>1.7353720158000465</v>
      </c>
      <c r="U258" s="36">
        <f t="shared" si="63"/>
        <v>3.5584966405942664E-2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7245670</v>
      </c>
      <c r="E259" s="32">
        <f>SUM(E255:E258)</f>
        <v>6257501</v>
      </c>
      <c r="F259" s="32">
        <f>SUM(F255:F258)</f>
        <v>1390632</v>
      </c>
      <c r="G259" s="37">
        <f t="shared" si="56"/>
        <v>0.19192593645584191</v>
      </c>
      <c r="H259" s="32">
        <f>SUM(H255:H258)</f>
        <v>1184899</v>
      </c>
      <c r="I259" s="37">
        <f t="shared" si="57"/>
        <v>0.16353201291253949</v>
      </c>
      <c r="J259" s="32">
        <f>SUM(J255:J258)</f>
        <v>1183909</v>
      </c>
      <c r="K259" s="37">
        <f t="shared" si="58"/>
        <v>0.18919837168224185</v>
      </c>
      <c r="L259" s="32">
        <f>SUM(L255:L258)</f>
        <v>0</v>
      </c>
      <c r="M259" s="37">
        <f t="shared" si="59"/>
        <v>0</v>
      </c>
      <c r="N259" s="32">
        <f t="shared" si="60"/>
        <v>3759440</v>
      </c>
      <c r="O259" s="37">
        <f t="shared" si="61"/>
        <v>0.60078935664572808</v>
      </c>
      <c r="P259" s="32">
        <f>SUM(P255:P258)</f>
        <v>1149442</v>
      </c>
      <c r="Q259" s="32">
        <f>SUM(Q255:Q258)</f>
        <v>7520279</v>
      </c>
      <c r="R259" s="32">
        <f>SUM(R255:R258)</f>
        <v>8223841</v>
      </c>
      <c r="S259" s="32">
        <f>SUM(S255:S258)</f>
        <v>5486230</v>
      </c>
      <c r="T259" s="37">
        <f t="shared" si="62"/>
        <v>0.66711284909326429</v>
      </c>
      <c r="U259" s="37">
        <f t="shared" si="63"/>
        <v>2.9985854005682766E-2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63021511</v>
      </c>
      <c r="E260" s="32">
        <f>SUM(E234:E239,E241:E246,E248:E253,E255:E258)</f>
        <v>63672455</v>
      </c>
      <c r="F260" s="32">
        <f>SUM(F234:F239,F241:F246,F248:F253,F255:F258)</f>
        <v>16204264</v>
      </c>
      <c r="G260" s="37">
        <f t="shared" si="56"/>
        <v>0.25712274654919015</v>
      </c>
      <c r="H260" s="32">
        <f>SUM(H234:H239,H241:H246,H248:H253,H255:H258)</f>
        <v>13625384</v>
      </c>
      <c r="I260" s="37">
        <f t="shared" si="57"/>
        <v>0.21620211549672302</v>
      </c>
      <c r="J260" s="32">
        <f>SUM(J234:J239,J241:J246,J248:J253,J255:J258)</f>
        <v>12228109</v>
      </c>
      <c r="K260" s="37">
        <f t="shared" si="58"/>
        <v>0.19204707907053373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42057757</v>
      </c>
      <c r="O260" s="37">
        <f t="shared" si="61"/>
        <v>0.66053298871545008</v>
      </c>
      <c r="P260" s="32">
        <f>SUM(P234:P239,P241:P246,P248:P253,P255:P258)</f>
        <v>13665916</v>
      </c>
      <c r="Q260" s="32">
        <f>SUM(Q234:Q239,Q241:Q246,Q248:Q253,Q255:Q258)</f>
        <v>97729803</v>
      </c>
      <c r="R260" s="32">
        <f>SUM(R234:R239,R241:R246,R248:R253,R255:R258)</f>
        <v>99643875</v>
      </c>
      <c r="S260" s="32">
        <f>SUM(S234:S239,S241:S246,S248:S253,S255:S258)</f>
        <v>53831173</v>
      </c>
      <c r="T260" s="37">
        <f t="shared" si="62"/>
        <v>0.54023564418786407</v>
      </c>
      <c r="U260" s="37">
        <f t="shared" si="63"/>
        <v>-0.10521116915982798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2994000</v>
      </c>
      <c r="E263" s="31">
        <v>2994000</v>
      </c>
      <c r="F263" s="31">
        <v>227494</v>
      </c>
      <c r="G263" s="36">
        <f t="shared" ref="G263:G299" si="64">IF(($D263     =0),0,($F263     /$D263     ))</f>
        <v>7.598329993319973E-2</v>
      </c>
      <c r="H263" s="31">
        <v>663217</v>
      </c>
      <c r="I263" s="36">
        <f t="shared" ref="I263:I299" si="65">IF(($D263     =0),0,($H263     /$D263     ))</f>
        <v>0.22151536406145625</v>
      </c>
      <c r="J263" s="31">
        <v>578397</v>
      </c>
      <c r="K263" s="36">
        <f t="shared" ref="K263:K299" si="66">IF(($E263     =0),0,($J263     /$E263     ))</f>
        <v>0.19318537074148295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1469108</v>
      </c>
      <c r="O263" s="36">
        <f t="shared" ref="O263:O299" si="69">IF(($E263     =0),0,($N263     /$E263     ))</f>
        <v>0.49068403473613892</v>
      </c>
      <c r="P263" s="31">
        <v>213603</v>
      </c>
      <c r="Q263" s="31">
        <v>2621000</v>
      </c>
      <c r="R263" s="31">
        <v>2821000</v>
      </c>
      <c r="S263" s="31">
        <v>763800</v>
      </c>
      <c r="T263" s="36">
        <f t="shared" ref="T263:T299" si="70">IF(($R263     =0),0,($S263     /$R263     ))</f>
        <v>0.27075505140021267</v>
      </c>
      <c r="U263" s="36">
        <f t="shared" ref="U263:U299" si="71">IF(($P263     =0),0,(($J263     /$P263     )-1))</f>
        <v>1.7078130925127457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4784424</v>
      </c>
      <c r="E264" s="31">
        <v>4799424</v>
      </c>
      <c r="F264" s="31">
        <v>1992167</v>
      </c>
      <c r="G264" s="36">
        <f t="shared" si="64"/>
        <v>0.41638596412023682</v>
      </c>
      <c r="H264" s="31">
        <v>1767836</v>
      </c>
      <c r="I264" s="36">
        <f t="shared" si="65"/>
        <v>0.36949818828766012</v>
      </c>
      <c r="J264" s="31">
        <v>1523786</v>
      </c>
      <c r="K264" s="36">
        <f t="shared" si="66"/>
        <v>0.31749351588857327</v>
      </c>
      <c r="L264" s="31">
        <v>0</v>
      </c>
      <c r="M264" s="36">
        <f t="shared" si="67"/>
        <v>0</v>
      </c>
      <c r="N264" s="31">
        <f t="shared" si="68"/>
        <v>5283789</v>
      </c>
      <c r="O264" s="36">
        <f t="shared" si="69"/>
        <v>1.1009214855782694</v>
      </c>
      <c r="P264" s="31">
        <v>1015380</v>
      </c>
      <c r="Q264" s="31">
        <v>4607559</v>
      </c>
      <c r="R264" s="31">
        <v>4607559</v>
      </c>
      <c r="S264" s="31">
        <v>4106761</v>
      </c>
      <c r="T264" s="36">
        <f t="shared" si="70"/>
        <v>0.89130947644946057</v>
      </c>
      <c r="U264" s="36">
        <f t="shared" si="71"/>
        <v>0.50070515472040023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1242802</v>
      </c>
      <c r="E265" s="31">
        <v>1242802</v>
      </c>
      <c r="F265" s="31">
        <v>1056</v>
      </c>
      <c r="G265" s="36">
        <f t="shared" si="64"/>
        <v>8.4969287143084739E-4</v>
      </c>
      <c r="H265" s="31">
        <v>27749</v>
      </c>
      <c r="I265" s="36">
        <f t="shared" si="65"/>
        <v>2.2327772243688052E-2</v>
      </c>
      <c r="J265" s="31">
        <v>20071</v>
      </c>
      <c r="K265" s="36">
        <f t="shared" si="66"/>
        <v>1.6149796990992935E-2</v>
      </c>
      <c r="L265" s="31">
        <v>0</v>
      </c>
      <c r="M265" s="36">
        <f t="shared" si="67"/>
        <v>0</v>
      </c>
      <c r="N265" s="31">
        <f t="shared" si="68"/>
        <v>48876</v>
      </c>
      <c r="O265" s="36">
        <f t="shared" si="69"/>
        <v>3.9327262106111836E-2</v>
      </c>
      <c r="P265" s="31">
        <v>20008</v>
      </c>
      <c r="Q265" s="31">
        <v>700667</v>
      </c>
      <c r="R265" s="31">
        <v>700802</v>
      </c>
      <c r="S265" s="31">
        <v>48990</v>
      </c>
      <c r="T265" s="36">
        <f t="shared" si="70"/>
        <v>6.9905622415461138E-2</v>
      </c>
      <c r="U265" s="36">
        <f t="shared" si="71"/>
        <v>3.1487405037984306E-3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8464469</v>
      </c>
      <c r="E266" s="31">
        <v>8465720</v>
      </c>
      <c r="F266" s="31">
        <v>3526887</v>
      </c>
      <c r="G266" s="36">
        <f t="shared" si="64"/>
        <v>0.4166696103441338</v>
      </c>
      <c r="H266" s="31">
        <v>2821881</v>
      </c>
      <c r="I266" s="36">
        <f t="shared" si="65"/>
        <v>0.33337956580619527</v>
      </c>
      <c r="J266" s="31">
        <v>2116263</v>
      </c>
      <c r="K266" s="36">
        <f t="shared" si="66"/>
        <v>0.24998027338489814</v>
      </c>
      <c r="L266" s="31">
        <v>0</v>
      </c>
      <c r="M266" s="36">
        <f t="shared" si="67"/>
        <v>0</v>
      </c>
      <c r="N266" s="31">
        <f t="shared" si="68"/>
        <v>8465031</v>
      </c>
      <c r="O266" s="36">
        <f t="shared" si="69"/>
        <v>0.99991861294727447</v>
      </c>
      <c r="P266" s="31">
        <v>1973633</v>
      </c>
      <c r="Q266" s="31">
        <v>7894533</v>
      </c>
      <c r="R266" s="31">
        <v>7894533</v>
      </c>
      <c r="S266" s="31">
        <v>7811031</v>
      </c>
      <c r="T266" s="36">
        <f t="shared" si="70"/>
        <v>0.98942280689687412</v>
      </c>
      <c r="U266" s="36">
        <f t="shared" si="71"/>
        <v>7.2267741773673233E-2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17485695</v>
      </c>
      <c r="E267" s="32">
        <f>SUM(E263:E266)</f>
        <v>17501946</v>
      </c>
      <c r="F267" s="32">
        <f>SUM(F263:F266)</f>
        <v>5747604</v>
      </c>
      <c r="G267" s="37">
        <f t="shared" si="64"/>
        <v>0.32870320567755529</v>
      </c>
      <c r="H267" s="32">
        <f>SUM(H263:H266)</f>
        <v>5280683</v>
      </c>
      <c r="I267" s="37">
        <f t="shared" si="65"/>
        <v>0.30200017785967331</v>
      </c>
      <c r="J267" s="32">
        <f>SUM(J263:J266)</f>
        <v>4238517</v>
      </c>
      <c r="K267" s="37">
        <f t="shared" si="66"/>
        <v>0.24217404167513715</v>
      </c>
      <c r="L267" s="32">
        <f>SUM(L263:L266)</f>
        <v>0</v>
      </c>
      <c r="M267" s="37">
        <f t="shared" si="67"/>
        <v>0</v>
      </c>
      <c r="N267" s="32">
        <f t="shared" si="68"/>
        <v>15266804</v>
      </c>
      <c r="O267" s="37">
        <f t="shared" si="69"/>
        <v>0.8722918011517119</v>
      </c>
      <c r="P267" s="32">
        <f>SUM(P263:P266)</f>
        <v>3222624</v>
      </c>
      <c r="Q267" s="32">
        <f>SUM(Q263:Q266)</f>
        <v>15823759</v>
      </c>
      <c r="R267" s="32">
        <f>SUM(R263:R266)</f>
        <v>16023894</v>
      </c>
      <c r="S267" s="32">
        <f>SUM(S263:S266)</f>
        <v>12730582</v>
      </c>
      <c r="T267" s="37">
        <f t="shared" si="70"/>
        <v>0.79447492600737368</v>
      </c>
      <c r="U267" s="37">
        <f t="shared" si="71"/>
        <v>0.31523783103458558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34233</v>
      </c>
      <c r="Q268" s="31">
        <v>2304231</v>
      </c>
      <c r="R268" s="31">
        <v>1334129</v>
      </c>
      <c r="S268" s="31">
        <v>51298</v>
      </c>
      <c r="T268" s="36">
        <f t="shared" si="70"/>
        <v>3.8450554631523637E-2</v>
      </c>
      <c r="U268" s="36">
        <f t="shared" si="71"/>
        <v>-1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3551250</v>
      </c>
      <c r="E269" s="31">
        <v>4367251</v>
      </c>
      <c r="F269" s="31">
        <v>373639</v>
      </c>
      <c r="G269" s="36">
        <f t="shared" si="64"/>
        <v>0.1052133755719817</v>
      </c>
      <c r="H269" s="31">
        <v>806938</v>
      </c>
      <c r="I269" s="36">
        <f t="shared" si="65"/>
        <v>0.22722646955297429</v>
      </c>
      <c r="J269" s="31">
        <v>454970</v>
      </c>
      <c r="K269" s="36">
        <f t="shared" si="66"/>
        <v>0.10417766233266648</v>
      </c>
      <c r="L269" s="31">
        <v>0</v>
      </c>
      <c r="M269" s="36">
        <f t="shared" si="67"/>
        <v>0</v>
      </c>
      <c r="N269" s="31">
        <f t="shared" si="68"/>
        <v>1635547</v>
      </c>
      <c r="O269" s="36">
        <f t="shared" si="69"/>
        <v>0.37450263334990364</v>
      </c>
      <c r="P269" s="31">
        <v>503524</v>
      </c>
      <c r="Q269" s="31">
        <v>3420690</v>
      </c>
      <c r="R269" s="31">
        <v>3451331</v>
      </c>
      <c r="S269" s="31">
        <v>1930722</v>
      </c>
      <c r="T269" s="36">
        <f t="shared" si="70"/>
        <v>0.55941374501605323</v>
      </c>
      <c r="U269" s="36">
        <f t="shared" si="71"/>
        <v>-9.6428372828306075E-2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1092583</v>
      </c>
      <c r="E270" s="31">
        <v>1152583</v>
      </c>
      <c r="F270" s="31">
        <v>0</v>
      </c>
      <c r="G270" s="36">
        <f t="shared" si="64"/>
        <v>0</v>
      </c>
      <c r="H270" s="31">
        <v>545000</v>
      </c>
      <c r="I270" s="36">
        <f t="shared" si="65"/>
        <v>0.49881793877444552</v>
      </c>
      <c r="J270" s="31">
        <v>575862</v>
      </c>
      <c r="K270" s="36">
        <f t="shared" si="66"/>
        <v>0.49962735872384029</v>
      </c>
      <c r="L270" s="31">
        <v>0</v>
      </c>
      <c r="M270" s="36">
        <f t="shared" si="67"/>
        <v>0</v>
      </c>
      <c r="N270" s="31">
        <f t="shared" si="68"/>
        <v>1120862</v>
      </c>
      <c r="O270" s="36">
        <f t="shared" si="69"/>
        <v>0.97247833778565185</v>
      </c>
      <c r="P270" s="31">
        <v>382</v>
      </c>
      <c r="Q270" s="31">
        <v>1092583</v>
      </c>
      <c r="R270" s="31">
        <v>1092583</v>
      </c>
      <c r="S270" s="31">
        <v>382</v>
      </c>
      <c r="T270" s="36">
        <f t="shared" si="70"/>
        <v>3.4963018827860215E-4</v>
      </c>
      <c r="U270" s="36">
        <f t="shared" si="71"/>
        <v>1506.4921465968587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2005407</v>
      </c>
      <c r="E271" s="31">
        <v>2005407</v>
      </c>
      <c r="F271" s="31">
        <v>5432</v>
      </c>
      <c r="G271" s="36">
        <f t="shared" si="64"/>
        <v>2.7086770914831752E-3</v>
      </c>
      <c r="H271" s="31">
        <v>954715</v>
      </c>
      <c r="I271" s="36">
        <f t="shared" si="65"/>
        <v>0.47607044355584677</v>
      </c>
      <c r="J271" s="31">
        <v>809225</v>
      </c>
      <c r="K271" s="36">
        <f t="shared" si="66"/>
        <v>0.40352157941006489</v>
      </c>
      <c r="L271" s="31">
        <v>0</v>
      </c>
      <c r="M271" s="36">
        <f t="shared" si="67"/>
        <v>0</v>
      </c>
      <c r="N271" s="31">
        <f t="shared" si="68"/>
        <v>1769372</v>
      </c>
      <c r="O271" s="36">
        <f t="shared" si="69"/>
        <v>0.8823007000573948</v>
      </c>
      <c r="P271" s="31">
        <v>1352655</v>
      </c>
      <c r="Q271" s="31">
        <v>1955749</v>
      </c>
      <c r="R271" s="31">
        <v>1955749</v>
      </c>
      <c r="S271" s="31">
        <v>1366712</v>
      </c>
      <c r="T271" s="36">
        <f t="shared" si="70"/>
        <v>0.698817690818198</v>
      </c>
      <c r="U271" s="36">
        <f t="shared" si="71"/>
        <v>-0.40175063116611409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28050</v>
      </c>
      <c r="E272" s="31">
        <v>43325</v>
      </c>
      <c r="F272" s="31">
        <v>7376</v>
      </c>
      <c r="G272" s="36">
        <f t="shared" si="64"/>
        <v>0.26295900178253118</v>
      </c>
      <c r="H272" s="31">
        <v>5920</v>
      </c>
      <c r="I272" s="36">
        <f t="shared" si="65"/>
        <v>0.21105169340463459</v>
      </c>
      <c r="J272" s="31">
        <v>4019</v>
      </c>
      <c r="K272" s="36">
        <f t="shared" si="66"/>
        <v>9.2763993075591467E-2</v>
      </c>
      <c r="L272" s="31">
        <v>0</v>
      </c>
      <c r="M272" s="36">
        <f t="shared" si="67"/>
        <v>0</v>
      </c>
      <c r="N272" s="31">
        <f t="shared" si="68"/>
        <v>17315</v>
      </c>
      <c r="O272" s="36">
        <f t="shared" si="69"/>
        <v>0.39965377957299481</v>
      </c>
      <c r="P272" s="31">
        <v>3535</v>
      </c>
      <c r="Q272" s="31">
        <v>26327</v>
      </c>
      <c r="R272" s="31">
        <v>26327</v>
      </c>
      <c r="S272" s="31">
        <v>21313</v>
      </c>
      <c r="T272" s="36">
        <f t="shared" si="70"/>
        <v>0.80954913206973833</v>
      </c>
      <c r="U272" s="36">
        <f t="shared" si="71"/>
        <v>0.13691654879773685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1406000</v>
      </c>
      <c r="E273" s="31">
        <v>1406000</v>
      </c>
      <c r="F273" s="31">
        <v>251214</v>
      </c>
      <c r="G273" s="36">
        <f t="shared" si="64"/>
        <v>0.17867283072546231</v>
      </c>
      <c r="H273" s="31">
        <v>255269</v>
      </c>
      <c r="I273" s="36">
        <f t="shared" si="65"/>
        <v>0.18155689900426741</v>
      </c>
      <c r="J273" s="31">
        <v>220972</v>
      </c>
      <c r="K273" s="36">
        <f t="shared" si="66"/>
        <v>0.15716358463726884</v>
      </c>
      <c r="L273" s="31">
        <v>0</v>
      </c>
      <c r="M273" s="36">
        <f t="shared" si="67"/>
        <v>0</v>
      </c>
      <c r="N273" s="31">
        <f t="shared" si="68"/>
        <v>727455</v>
      </c>
      <c r="O273" s="36">
        <f t="shared" si="69"/>
        <v>0.51739331436699854</v>
      </c>
      <c r="P273" s="31">
        <v>200753</v>
      </c>
      <c r="Q273" s="31">
        <v>1405501</v>
      </c>
      <c r="R273" s="31">
        <v>1405501</v>
      </c>
      <c r="S273" s="31">
        <v>650457</v>
      </c>
      <c r="T273" s="36">
        <f t="shared" si="70"/>
        <v>0.46279369420583832</v>
      </c>
      <c r="U273" s="36">
        <f t="shared" si="71"/>
        <v>0.10071580499419674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8083290</v>
      </c>
      <c r="E275" s="32">
        <f>SUM(E268:E274)</f>
        <v>8974566</v>
      </c>
      <c r="F275" s="32">
        <f>SUM(F268:F274)</f>
        <v>637661</v>
      </c>
      <c r="G275" s="37">
        <f t="shared" si="64"/>
        <v>7.8886319802951521E-2</v>
      </c>
      <c r="H275" s="32">
        <f>SUM(H268:H274)</f>
        <v>2567842</v>
      </c>
      <c r="I275" s="37">
        <f t="shared" si="65"/>
        <v>0.31767287824635759</v>
      </c>
      <c r="J275" s="32">
        <f>SUM(J268:J274)</f>
        <v>2065048</v>
      </c>
      <c r="K275" s="37">
        <f t="shared" si="66"/>
        <v>0.23010004049220875</v>
      </c>
      <c r="L275" s="32">
        <f>SUM(L268:L274)</f>
        <v>0</v>
      </c>
      <c r="M275" s="37">
        <f t="shared" si="67"/>
        <v>0</v>
      </c>
      <c r="N275" s="32">
        <f t="shared" si="68"/>
        <v>5270551</v>
      </c>
      <c r="O275" s="37">
        <f t="shared" si="69"/>
        <v>0.58727642094336374</v>
      </c>
      <c r="P275" s="32">
        <f>SUM(P268:P274)</f>
        <v>2095082</v>
      </c>
      <c r="Q275" s="32">
        <f>SUM(Q268:Q274)</f>
        <v>10205081</v>
      </c>
      <c r="R275" s="32">
        <f>SUM(R268:R274)</f>
        <v>9265620</v>
      </c>
      <c r="S275" s="32">
        <f>SUM(S268:S274)</f>
        <v>4020884</v>
      </c>
      <c r="T275" s="37">
        <f t="shared" si="70"/>
        <v>0.43395736065152685</v>
      </c>
      <c r="U275" s="37">
        <f t="shared" si="71"/>
        <v>-1.4335477083951886E-2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1615132</v>
      </c>
      <c r="E276" s="31">
        <v>1615132</v>
      </c>
      <c r="F276" s="31">
        <v>14154</v>
      </c>
      <c r="G276" s="36">
        <f t="shared" si="64"/>
        <v>8.7633704242130062E-3</v>
      </c>
      <c r="H276" s="31">
        <v>4158</v>
      </c>
      <c r="I276" s="36">
        <f t="shared" si="65"/>
        <v>2.5744025875284499E-3</v>
      </c>
      <c r="J276" s="31">
        <v>647728</v>
      </c>
      <c r="K276" s="36">
        <f t="shared" si="66"/>
        <v>0.40103719076830874</v>
      </c>
      <c r="L276" s="31">
        <v>0</v>
      </c>
      <c r="M276" s="36">
        <f t="shared" si="67"/>
        <v>0</v>
      </c>
      <c r="N276" s="31">
        <f t="shared" si="68"/>
        <v>666040</v>
      </c>
      <c r="O276" s="36">
        <f t="shared" si="69"/>
        <v>0.41237496378005017</v>
      </c>
      <c r="P276" s="31">
        <v>3791</v>
      </c>
      <c r="Q276" s="31">
        <v>1583292</v>
      </c>
      <c r="R276" s="31">
        <v>1541499</v>
      </c>
      <c r="S276" s="31">
        <v>13693</v>
      </c>
      <c r="T276" s="36">
        <f t="shared" si="70"/>
        <v>8.8829120226480845E-3</v>
      </c>
      <c r="U276" s="36">
        <f t="shared" si="71"/>
        <v>169.8594038512266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1837700</v>
      </c>
      <c r="E277" s="31">
        <v>1841100</v>
      </c>
      <c r="F277" s="31">
        <v>9162</v>
      </c>
      <c r="G277" s="36">
        <f t="shared" si="64"/>
        <v>4.9855798008380039E-3</v>
      </c>
      <c r="H277" s="31">
        <v>907121</v>
      </c>
      <c r="I277" s="36">
        <f t="shared" si="65"/>
        <v>0.49361756543505469</v>
      </c>
      <c r="J277" s="31">
        <v>10004</v>
      </c>
      <c r="K277" s="36">
        <f t="shared" si="66"/>
        <v>5.4337081092824943E-3</v>
      </c>
      <c r="L277" s="31">
        <v>0</v>
      </c>
      <c r="M277" s="36">
        <f t="shared" si="67"/>
        <v>0</v>
      </c>
      <c r="N277" s="31">
        <f t="shared" si="68"/>
        <v>926287</v>
      </c>
      <c r="O277" s="36">
        <f t="shared" si="69"/>
        <v>0.50311607191352992</v>
      </c>
      <c r="P277" s="31">
        <v>876056</v>
      </c>
      <c r="Q277" s="31">
        <v>1775600</v>
      </c>
      <c r="R277" s="31">
        <v>1775600</v>
      </c>
      <c r="S277" s="31">
        <v>1761665</v>
      </c>
      <c r="T277" s="36">
        <f t="shared" si="70"/>
        <v>0.99215194863708045</v>
      </c>
      <c r="U277" s="36">
        <f t="shared" si="71"/>
        <v>-0.98858063868063228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1137974</v>
      </c>
      <c r="E278" s="31">
        <v>1135218</v>
      </c>
      <c r="F278" s="31">
        <v>158381</v>
      </c>
      <c r="G278" s="36">
        <f t="shared" si="64"/>
        <v>0.1391780480046117</v>
      </c>
      <c r="H278" s="31">
        <v>77079</v>
      </c>
      <c r="I278" s="36">
        <f t="shared" si="65"/>
        <v>6.7733533455070147E-2</v>
      </c>
      <c r="J278" s="31">
        <v>98417</v>
      </c>
      <c r="K278" s="36">
        <f t="shared" si="66"/>
        <v>8.6694361787779964E-2</v>
      </c>
      <c r="L278" s="31">
        <v>0</v>
      </c>
      <c r="M278" s="36">
        <f t="shared" si="67"/>
        <v>0</v>
      </c>
      <c r="N278" s="31">
        <f t="shared" si="68"/>
        <v>333877</v>
      </c>
      <c r="O278" s="36">
        <f t="shared" si="69"/>
        <v>0.29410826819166008</v>
      </c>
      <c r="P278" s="31">
        <v>47961</v>
      </c>
      <c r="Q278" s="31">
        <v>0</v>
      </c>
      <c r="R278" s="31">
        <v>2173785</v>
      </c>
      <c r="S278" s="31">
        <v>107615</v>
      </c>
      <c r="T278" s="36">
        <f t="shared" si="70"/>
        <v>4.9505815892556072E-2</v>
      </c>
      <c r="U278" s="36">
        <f t="shared" si="71"/>
        <v>1.0520214340818583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1394050</v>
      </c>
      <c r="E279" s="31">
        <v>2994050</v>
      </c>
      <c r="F279" s="31">
        <v>32346</v>
      </c>
      <c r="G279" s="36">
        <f t="shared" si="64"/>
        <v>2.3202898030917112E-2</v>
      </c>
      <c r="H279" s="31">
        <v>547684</v>
      </c>
      <c r="I279" s="36">
        <f t="shared" si="65"/>
        <v>0.39287256554642946</v>
      </c>
      <c r="J279" s="31">
        <v>27414</v>
      </c>
      <c r="K279" s="36">
        <f t="shared" si="66"/>
        <v>9.1561597167715975E-3</v>
      </c>
      <c r="L279" s="31">
        <v>0</v>
      </c>
      <c r="M279" s="36">
        <f t="shared" si="67"/>
        <v>0</v>
      </c>
      <c r="N279" s="31">
        <f t="shared" si="68"/>
        <v>607444</v>
      </c>
      <c r="O279" s="36">
        <f t="shared" si="69"/>
        <v>0.20288371937676392</v>
      </c>
      <c r="P279" s="31">
        <v>12439</v>
      </c>
      <c r="Q279" s="31">
        <v>1215960</v>
      </c>
      <c r="R279" s="31">
        <v>1385816</v>
      </c>
      <c r="S279" s="31">
        <v>12439</v>
      </c>
      <c r="T279" s="36">
        <f t="shared" si="70"/>
        <v>8.9759390857083472E-3</v>
      </c>
      <c r="U279" s="36">
        <f t="shared" si="71"/>
        <v>1.2038749095586461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1600000</v>
      </c>
      <c r="E280" s="31">
        <v>1600000</v>
      </c>
      <c r="F280" s="31">
        <v>0</v>
      </c>
      <c r="G280" s="36">
        <f t="shared" si="64"/>
        <v>0</v>
      </c>
      <c r="H280" s="31">
        <v>800000</v>
      </c>
      <c r="I280" s="36">
        <f t="shared" si="65"/>
        <v>0.5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800000</v>
      </c>
      <c r="O280" s="36">
        <f t="shared" si="69"/>
        <v>0.5</v>
      </c>
      <c r="P280" s="31">
        <v>0</v>
      </c>
      <c r="Q280" s="31">
        <v>1526000</v>
      </c>
      <c r="R280" s="31">
        <v>1526000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1230000</v>
      </c>
      <c r="E281" s="31">
        <v>1230000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1089996</v>
      </c>
      <c r="R281" s="31">
        <v>1089996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1420000</v>
      </c>
      <c r="E282" s="31">
        <v>1420000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1400000</v>
      </c>
      <c r="R282" s="31">
        <v>1400000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1617261</v>
      </c>
      <c r="E283" s="31">
        <v>1606000</v>
      </c>
      <c r="F283" s="31">
        <v>17326</v>
      </c>
      <c r="G283" s="36">
        <f t="shared" si="64"/>
        <v>1.0713174929711407E-2</v>
      </c>
      <c r="H283" s="31">
        <v>15869</v>
      </c>
      <c r="I283" s="36">
        <f t="shared" si="65"/>
        <v>9.8122690153290039E-3</v>
      </c>
      <c r="J283" s="31">
        <v>6924</v>
      </c>
      <c r="K283" s="36">
        <f t="shared" si="66"/>
        <v>4.3113325031133246E-3</v>
      </c>
      <c r="L283" s="31">
        <v>0</v>
      </c>
      <c r="M283" s="36">
        <f t="shared" si="67"/>
        <v>0</v>
      </c>
      <c r="N283" s="31">
        <f t="shared" si="68"/>
        <v>40119</v>
      </c>
      <c r="O283" s="36">
        <f t="shared" si="69"/>
        <v>2.4980697384806974E-2</v>
      </c>
      <c r="P283" s="31">
        <v>12318</v>
      </c>
      <c r="Q283" s="31">
        <v>1593836</v>
      </c>
      <c r="R283" s="31">
        <v>1593836</v>
      </c>
      <c r="S283" s="31">
        <v>42271</v>
      </c>
      <c r="T283" s="36">
        <f t="shared" si="70"/>
        <v>2.6521549268557116E-2</v>
      </c>
      <c r="U283" s="36">
        <f t="shared" si="71"/>
        <v>-0.43789576229907456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11852117</v>
      </c>
      <c r="E285" s="32">
        <f>SUM(E276:E284)</f>
        <v>13441500</v>
      </c>
      <c r="F285" s="32">
        <f>SUM(F276:F284)</f>
        <v>231369</v>
      </c>
      <c r="G285" s="37">
        <f t="shared" si="64"/>
        <v>1.9521322646409919E-2</v>
      </c>
      <c r="H285" s="32">
        <f>SUM(H276:H284)</f>
        <v>2351911</v>
      </c>
      <c r="I285" s="37">
        <f t="shared" si="65"/>
        <v>0.19843805119372346</v>
      </c>
      <c r="J285" s="32">
        <f>SUM(J276:J284)</f>
        <v>790487</v>
      </c>
      <c r="K285" s="37">
        <f t="shared" si="66"/>
        <v>5.8809433470966781E-2</v>
      </c>
      <c r="L285" s="32">
        <f>SUM(L276:L284)</f>
        <v>0</v>
      </c>
      <c r="M285" s="37">
        <f t="shared" si="67"/>
        <v>0</v>
      </c>
      <c r="N285" s="32">
        <f t="shared" si="68"/>
        <v>3373767</v>
      </c>
      <c r="O285" s="37">
        <f t="shared" si="69"/>
        <v>0.25099631737529293</v>
      </c>
      <c r="P285" s="32">
        <f>SUM(P276:P284)</f>
        <v>952565</v>
      </c>
      <c r="Q285" s="32">
        <f>SUM(Q276:Q284)</f>
        <v>10184684</v>
      </c>
      <c r="R285" s="32">
        <f>SUM(R276:R284)</f>
        <v>12486532</v>
      </c>
      <c r="S285" s="32">
        <f>SUM(S276:S284)</f>
        <v>1937683</v>
      </c>
      <c r="T285" s="37">
        <f t="shared" si="70"/>
        <v>0.15518183912074227</v>
      </c>
      <c r="U285" s="37">
        <f t="shared" si="71"/>
        <v>-0.17014901870213583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1593702</v>
      </c>
      <c r="E286" s="31">
        <v>1593702</v>
      </c>
      <c r="F286" s="31">
        <v>66246</v>
      </c>
      <c r="G286" s="36">
        <f t="shared" si="64"/>
        <v>4.1567369558424348E-2</v>
      </c>
      <c r="H286" s="31">
        <v>53133</v>
      </c>
      <c r="I286" s="36">
        <f t="shared" si="65"/>
        <v>3.3339357044165095E-2</v>
      </c>
      <c r="J286" s="31">
        <v>40637</v>
      </c>
      <c r="K286" s="36">
        <f t="shared" si="66"/>
        <v>2.549849344482218E-2</v>
      </c>
      <c r="L286" s="31">
        <v>0</v>
      </c>
      <c r="M286" s="36">
        <f t="shared" si="67"/>
        <v>0</v>
      </c>
      <c r="N286" s="31">
        <f t="shared" si="68"/>
        <v>160016</v>
      </c>
      <c r="O286" s="36">
        <f t="shared" si="69"/>
        <v>0.10040522004741162</v>
      </c>
      <c r="P286" s="31">
        <v>22978</v>
      </c>
      <c r="Q286" s="31">
        <v>421272</v>
      </c>
      <c r="R286" s="31">
        <v>421272</v>
      </c>
      <c r="S286" s="31">
        <v>275432</v>
      </c>
      <c r="T286" s="36">
        <f t="shared" si="70"/>
        <v>0.65381036479993926</v>
      </c>
      <c r="U286" s="36">
        <f t="shared" si="71"/>
        <v>0.76851771259465584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1100807</v>
      </c>
      <c r="E287" s="31">
        <v>1100807</v>
      </c>
      <c r="F287" s="31">
        <v>0</v>
      </c>
      <c r="G287" s="36">
        <f t="shared" si="64"/>
        <v>0</v>
      </c>
      <c r="H287" s="31">
        <v>550000</v>
      </c>
      <c r="I287" s="36">
        <f t="shared" si="65"/>
        <v>0.49963345073205384</v>
      </c>
      <c r="J287" s="31">
        <v>550000</v>
      </c>
      <c r="K287" s="36">
        <f t="shared" si="66"/>
        <v>0.49963345073205384</v>
      </c>
      <c r="L287" s="31">
        <v>0</v>
      </c>
      <c r="M287" s="36">
        <f t="shared" si="67"/>
        <v>0</v>
      </c>
      <c r="N287" s="31">
        <f t="shared" si="68"/>
        <v>1100000</v>
      </c>
      <c r="O287" s="36">
        <f t="shared" si="69"/>
        <v>0.99926690146410768</v>
      </c>
      <c r="P287" s="31">
        <v>545000</v>
      </c>
      <c r="Q287" s="31">
        <v>1090774</v>
      </c>
      <c r="R287" s="31">
        <v>1090774</v>
      </c>
      <c r="S287" s="31">
        <v>545000</v>
      </c>
      <c r="T287" s="36">
        <f t="shared" si="70"/>
        <v>0.49964520606468432</v>
      </c>
      <c r="U287" s="36">
        <f t="shared" si="71"/>
        <v>9.1743119266054496E-3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2387134</v>
      </c>
      <c r="E288" s="31">
        <v>2176739</v>
      </c>
      <c r="F288" s="31">
        <v>14821</v>
      </c>
      <c r="G288" s="36">
        <f t="shared" si="64"/>
        <v>6.2087004751304282E-3</v>
      </c>
      <c r="H288" s="31">
        <v>674306</v>
      </c>
      <c r="I288" s="36">
        <f t="shared" si="65"/>
        <v>0.28247513545532005</v>
      </c>
      <c r="J288" s="31">
        <v>709214</v>
      </c>
      <c r="K288" s="36">
        <f t="shared" si="66"/>
        <v>0.32581490017866177</v>
      </c>
      <c r="L288" s="31">
        <v>0</v>
      </c>
      <c r="M288" s="36">
        <f t="shared" si="67"/>
        <v>0</v>
      </c>
      <c r="N288" s="31">
        <f t="shared" si="68"/>
        <v>1398341</v>
      </c>
      <c r="O288" s="36">
        <f t="shared" si="69"/>
        <v>0.64240177623500105</v>
      </c>
      <c r="P288" s="31">
        <v>25657</v>
      </c>
      <c r="Q288" s="31">
        <v>1844700</v>
      </c>
      <c r="R288" s="31">
        <v>1950901</v>
      </c>
      <c r="S288" s="31">
        <v>66641</v>
      </c>
      <c r="T288" s="36">
        <f t="shared" si="70"/>
        <v>3.4159088544216239E-2</v>
      </c>
      <c r="U288" s="36">
        <f t="shared" si="71"/>
        <v>26.642124956152315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1250000</v>
      </c>
      <c r="E289" s="31">
        <v>1250000</v>
      </c>
      <c r="F289" s="31">
        <v>0</v>
      </c>
      <c r="G289" s="36">
        <f t="shared" si="64"/>
        <v>0</v>
      </c>
      <c r="H289" s="31">
        <v>1300551</v>
      </c>
      <c r="I289" s="36">
        <f t="shared" si="65"/>
        <v>1.0404408000000001</v>
      </c>
      <c r="J289" s="31">
        <v>161264</v>
      </c>
      <c r="K289" s="36">
        <f t="shared" si="66"/>
        <v>0.12901119999999999</v>
      </c>
      <c r="L289" s="31">
        <v>0</v>
      </c>
      <c r="M289" s="36">
        <f t="shared" si="67"/>
        <v>0</v>
      </c>
      <c r="N289" s="31">
        <f t="shared" si="68"/>
        <v>1461815</v>
      </c>
      <c r="O289" s="36">
        <f t="shared" si="69"/>
        <v>1.1694519999999999</v>
      </c>
      <c r="P289" s="31">
        <v>248076</v>
      </c>
      <c r="Q289" s="31">
        <v>2399000</v>
      </c>
      <c r="R289" s="31">
        <v>2399000</v>
      </c>
      <c r="S289" s="31">
        <v>1163232</v>
      </c>
      <c r="T289" s="36">
        <f t="shared" si="70"/>
        <v>0.48488203418090869</v>
      </c>
      <c r="U289" s="36">
        <f t="shared" si="71"/>
        <v>-0.34994114706783408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4090324</v>
      </c>
      <c r="E290" s="31">
        <v>4465632</v>
      </c>
      <c r="F290" s="31">
        <v>206363</v>
      </c>
      <c r="G290" s="36">
        <f t="shared" si="64"/>
        <v>5.0451504575187683E-2</v>
      </c>
      <c r="H290" s="31">
        <v>394950</v>
      </c>
      <c r="I290" s="36">
        <f t="shared" si="65"/>
        <v>9.6557143150518152E-2</v>
      </c>
      <c r="J290" s="31">
        <v>513378</v>
      </c>
      <c r="K290" s="36">
        <f t="shared" si="66"/>
        <v>0.11496200313863748</v>
      </c>
      <c r="L290" s="31">
        <v>0</v>
      </c>
      <c r="M290" s="36">
        <f t="shared" si="67"/>
        <v>0</v>
      </c>
      <c r="N290" s="31">
        <f t="shared" si="68"/>
        <v>1114691</v>
      </c>
      <c r="O290" s="36">
        <f t="shared" si="69"/>
        <v>0.24961550795049839</v>
      </c>
      <c r="P290" s="31">
        <v>360400</v>
      </c>
      <c r="Q290" s="31">
        <v>4062166</v>
      </c>
      <c r="R290" s="31">
        <v>4062166</v>
      </c>
      <c r="S290" s="31">
        <v>749719</v>
      </c>
      <c r="T290" s="36">
        <f t="shared" si="70"/>
        <v>0.18456138917021117</v>
      </c>
      <c r="U290" s="36">
        <f t="shared" si="71"/>
        <v>0.42446725860155388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10421967</v>
      </c>
      <c r="E292" s="32">
        <f>SUM(E286:E291)</f>
        <v>10586880</v>
      </c>
      <c r="F292" s="32">
        <f>SUM(F286:F291)</f>
        <v>287430</v>
      </c>
      <c r="G292" s="37">
        <f t="shared" si="64"/>
        <v>2.7579246796693945E-2</v>
      </c>
      <c r="H292" s="32">
        <f>SUM(H286:H291)</f>
        <v>2972940</v>
      </c>
      <c r="I292" s="37">
        <f t="shared" si="65"/>
        <v>0.28525709206333122</v>
      </c>
      <c r="J292" s="32">
        <f>SUM(J286:J291)</f>
        <v>1974493</v>
      </c>
      <c r="K292" s="37">
        <f t="shared" si="66"/>
        <v>0.18650376692661105</v>
      </c>
      <c r="L292" s="32">
        <f>SUM(L286:L291)</f>
        <v>0</v>
      </c>
      <c r="M292" s="37">
        <f t="shared" si="67"/>
        <v>0</v>
      </c>
      <c r="N292" s="32">
        <f t="shared" si="68"/>
        <v>5234863</v>
      </c>
      <c r="O292" s="37">
        <f t="shared" si="69"/>
        <v>0.49446701955628097</v>
      </c>
      <c r="P292" s="32">
        <f>SUM(P286:P291)</f>
        <v>1202111</v>
      </c>
      <c r="Q292" s="32">
        <f>SUM(Q286:Q291)</f>
        <v>9817912</v>
      </c>
      <c r="R292" s="32">
        <f>SUM(R286:R291)</f>
        <v>9924113</v>
      </c>
      <c r="S292" s="32">
        <f>SUM(S286:S291)</f>
        <v>2800024</v>
      </c>
      <c r="T292" s="37">
        <f t="shared" si="70"/>
        <v>0.28214350239663738</v>
      </c>
      <c r="U292" s="37">
        <f t="shared" si="71"/>
        <v>0.64252136449961772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12888000</v>
      </c>
      <c r="E293" s="31">
        <v>13410000</v>
      </c>
      <c r="F293" s="31">
        <v>1117058</v>
      </c>
      <c r="G293" s="36">
        <f t="shared" si="64"/>
        <v>8.6674270639354442E-2</v>
      </c>
      <c r="H293" s="31">
        <v>988814</v>
      </c>
      <c r="I293" s="36">
        <f t="shared" si="65"/>
        <v>7.6723618870266921E-2</v>
      </c>
      <c r="J293" s="31">
        <v>825826</v>
      </c>
      <c r="K293" s="36">
        <f t="shared" si="66"/>
        <v>6.1582848620432513E-2</v>
      </c>
      <c r="L293" s="31">
        <v>0</v>
      </c>
      <c r="M293" s="36">
        <f t="shared" si="67"/>
        <v>0</v>
      </c>
      <c r="N293" s="31">
        <f t="shared" si="68"/>
        <v>2931698</v>
      </c>
      <c r="O293" s="36">
        <f t="shared" si="69"/>
        <v>0.21862028337061895</v>
      </c>
      <c r="P293" s="31">
        <v>1084723</v>
      </c>
      <c r="Q293" s="31">
        <v>12138000</v>
      </c>
      <c r="R293" s="31">
        <v>12138000</v>
      </c>
      <c r="S293" s="31">
        <v>3248575</v>
      </c>
      <c r="T293" s="36">
        <f t="shared" si="70"/>
        <v>0.26763676058658759</v>
      </c>
      <c r="U293" s="36">
        <f t="shared" si="71"/>
        <v>-0.23867568033497955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86684</v>
      </c>
      <c r="E294" s="31">
        <v>86684</v>
      </c>
      <c r="F294" s="31">
        <v>9043</v>
      </c>
      <c r="G294" s="36">
        <f t="shared" si="64"/>
        <v>0.10432144340362696</v>
      </c>
      <c r="H294" s="31">
        <v>6325</v>
      </c>
      <c r="I294" s="36">
        <f t="shared" si="65"/>
        <v>7.2966175995570121E-2</v>
      </c>
      <c r="J294" s="31">
        <v>527</v>
      </c>
      <c r="K294" s="36">
        <f t="shared" si="66"/>
        <v>6.0795533201052094E-3</v>
      </c>
      <c r="L294" s="31">
        <v>0</v>
      </c>
      <c r="M294" s="36">
        <f t="shared" si="67"/>
        <v>0</v>
      </c>
      <c r="N294" s="31">
        <f t="shared" si="68"/>
        <v>15895</v>
      </c>
      <c r="O294" s="36">
        <f t="shared" si="69"/>
        <v>0.18336717271930231</v>
      </c>
      <c r="P294" s="31">
        <v>3965</v>
      </c>
      <c r="Q294" s="31">
        <v>81778</v>
      </c>
      <c r="R294" s="31">
        <v>81778</v>
      </c>
      <c r="S294" s="31">
        <v>19267</v>
      </c>
      <c r="T294" s="36">
        <f t="shared" si="70"/>
        <v>0.23560126195309253</v>
      </c>
      <c r="U294" s="36">
        <f t="shared" si="71"/>
        <v>-0.86708701134930644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1354400</v>
      </c>
      <c r="E295" s="31">
        <v>1354400</v>
      </c>
      <c r="F295" s="31">
        <v>1573</v>
      </c>
      <c r="G295" s="36">
        <f t="shared" si="64"/>
        <v>1.1613998818665091E-3</v>
      </c>
      <c r="H295" s="31">
        <v>647023</v>
      </c>
      <c r="I295" s="36">
        <f t="shared" si="65"/>
        <v>0.47771928529238039</v>
      </c>
      <c r="J295" s="31">
        <v>645624</v>
      </c>
      <c r="K295" s="36">
        <f t="shared" si="66"/>
        <v>0.47668635558180744</v>
      </c>
      <c r="L295" s="31">
        <v>0</v>
      </c>
      <c r="M295" s="36">
        <f t="shared" si="67"/>
        <v>0</v>
      </c>
      <c r="N295" s="31">
        <f t="shared" si="68"/>
        <v>1294220</v>
      </c>
      <c r="O295" s="36">
        <f t="shared" si="69"/>
        <v>0.95556704075605436</v>
      </c>
      <c r="P295" s="31">
        <v>599500</v>
      </c>
      <c r="Q295" s="31">
        <v>1321366</v>
      </c>
      <c r="R295" s="31">
        <v>1299000</v>
      </c>
      <c r="S295" s="31">
        <v>1220190</v>
      </c>
      <c r="T295" s="36">
        <f t="shared" si="70"/>
        <v>0.93933025404157044</v>
      </c>
      <c r="U295" s="36">
        <f t="shared" si="71"/>
        <v>7.6937447873227649E-2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840259</v>
      </c>
      <c r="E296" s="31">
        <v>840259</v>
      </c>
      <c r="F296" s="31">
        <v>22994</v>
      </c>
      <c r="G296" s="36">
        <f t="shared" si="64"/>
        <v>2.7365371867483716E-2</v>
      </c>
      <c r="H296" s="31">
        <v>330410</v>
      </c>
      <c r="I296" s="36">
        <f t="shared" si="65"/>
        <v>0.39322399403041203</v>
      </c>
      <c r="J296" s="31">
        <v>435596</v>
      </c>
      <c r="K296" s="36">
        <f t="shared" si="66"/>
        <v>0.51840682456242659</v>
      </c>
      <c r="L296" s="31">
        <v>0</v>
      </c>
      <c r="M296" s="36">
        <f t="shared" si="67"/>
        <v>0</v>
      </c>
      <c r="N296" s="31">
        <f t="shared" si="68"/>
        <v>789000</v>
      </c>
      <c r="O296" s="36">
        <f t="shared" si="69"/>
        <v>0.93899619046032234</v>
      </c>
      <c r="P296" s="31">
        <v>16449</v>
      </c>
      <c r="Q296" s="31">
        <v>902577</v>
      </c>
      <c r="R296" s="31">
        <v>902577</v>
      </c>
      <c r="S296" s="31">
        <v>52641</v>
      </c>
      <c r="T296" s="36">
        <f t="shared" si="70"/>
        <v>5.8323001804832166E-2</v>
      </c>
      <c r="U296" s="36">
        <f t="shared" si="71"/>
        <v>25.48160982430543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15169343</v>
      </c>
      <c r="E298" s="32">
        <f>SUM(E293:E297)</f>
        <v>15691343</v>
      </c>
      <c r="F298" s="32">
        <f>SUM(F293:F297)</f>
        <v>1150668</v>
      </c>
      <c r="G298" s="37">
        <f t="shared" si="64"/>
        <v>7.5854834319456027E-2</v>
      </c>
      <c r="H298" s="32">
        <f>SUM(H293:H297)</f>
        <v>1972572</v>
      </c>
      <c r="I298" s="37">
        <f t="shared" si="65"/>
        <v>0.13003674582346778</v>
      </c>
      <c r="J298" s="32">
        <f>SUM(J293:J297)</f>
        <v>1907573</v>
      </c>
      <c r="K298" s="37">
        <f t="shared" si="66"/>
        <v>0.12156849799281043</v>
      </c>
      <c r="L298" s="32">
        <f>SUM(L293:L297)</f>
        <v>0</v>
      </c>
      <c r="M298" s="37">
        <f t="shared" si="67"/>
        <v>0</v>
      </c>
      <c r="N298" s="32">
        <f t="shared" si="68"/>
        <v>5030813</v>
      </c>
      <c r="O298" s="37">
        <f t="shared" si="69"/>
        <v>0.32061073421185171</v>
      </c>
      <c r="P298" s="32">
        <f>SUM(P293:P297)</f>
        <v>1704637</v>
      </c>
      <c r="Q298" s="32">
        <f>SUM(Q293:Q297)</f>
        <v>14443721</v>
      </c>
      <c r="R298" s="32">
        <f>SUM(R293:R297)</f>
        <v>14421355</v>
      </c>
      <c r="S298" s="32">
        <f>SUM(S293:S297)</f>
        <v>4540673</v>
      </c>
      <c r="T298" s="37">
        <f t="shared" si="70"/>
        <v>0.31485758446415057</v>
      </c>
      <c r="U298" s="37">
        <f t="shared" si="71"/>
        <v>0.11904939292060424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63012412</v>
      </c>
      <c r="E299" s="32">
        <f>SUM(E263:E266,E268:E274,E276:E284,E286:E291,E293:E297)</f>
        <v>66196235</v>
      </c>
      <c r="F299" s="32">
        <f>SUM(F263:F266,F268:F274,F276:F284,F286:F291,F293:F297)</f>
        <v>8054732</v>
      </c>
      <c r="G299" s="37">
        <f t="shared" si="64"/>
        <v>0.12782770480203171</v>
      </c>
      <c r="H299" s="32">
        <f>SUM(H263:H266,H268:H274,H276:H284,H286:H291,H293:H297)</f>
        <v>15145948</v>
      </c>
      <c r="I299" s="37">
        <f t="shared" si="65"/>
        <v>0.24036451739063727</v>
      </c>
      <c r="J299" s="32">
        <f>SUM(J263:J266,J268:J274,J276:J284,J286:J291,J293:J297)</f>
        <v>10976118</v>
      </c>
      <c r="K299" s="37">
        <f t="shared" si="66"/>
        <v>0.16581181694094838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34176798</v>
      </c>
      <c r="O299" s="37">
        <f t="shared" si="69"/>
        <v>0.51629519412999847</v>
      </c>
      <c r="P299" s="32">
        <f>SUM(P263:P266,P268:P274,P276:P284,P286:P291,P293:P297)</f>
        <v>9177019</v>
      </c>
      <c r="Q299" s="32">
        <f>SUM(Q263:Q266,Q268:Q274,Q276:Q284,Q286:Q291,Q293:Q297)</f>
        <v>60475157</v>
      </c>
      <c r="R299" s="32">
        <f>SUM(R263:R266,R268:R274,R276:R284,R286:R291,R293:R297)</f>
        <v>62121514</v>
      </c>
      <c r="S299" s="32">
        <f>SUM(S263:S266,S268:S274,S276:S284,S286:S291,S293:S297)</f>
        <v>26029846</v>
      </c>
      <c r="T299" s="37">
        <f t="shared" si="70"/>
        <v>0.41901499696224404</v>
      </c>
      <c r="U299" s="37">
        <f t="shared" si="71"/>
        <v>0.19604394411736537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107455148</v>
      </c>
      <c r="E302" s="31">
        <v>109868975</v>
      </c>
      <c r="F302" s="31">
        <v>39914419</v>
      </c>
      <c r="G302" s="36">
        <f t="shared" ref="G302:G339" si="72">IF(($D302     =0),0,($F302     /$D302     ))</f>
        <v>0.37145190102944159</v>
      </c>
      <c r="H302" s="31">
        <v>24032582</v>
      </c>
      <c r="I302" s="36">
        <f t="shared" ref="I302:I339" si="73">IF(($D302     =0),0,($H302     /$D302     ))</f>
        <v>0.22365221627166712</v>
      </c>
      <c r="J302" s="31">
        <v>24299307</v>
      </c>
      <c r="K302" s="36">
        <f t="shared" ref="K302:K339" si="74">IF(($E302     =0),0,($J302     /$E302     ))</f>
        <v>0.22116623004810959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88246308</v>
      </c>
      <c r="O302" s="36">
        <f t="shared" ref="O302:O339" si="77">IF(($E302     =0),0,($N302     /$E302     ))</f>
        <v>0.80319587945550597</v>
      </c>
      <c r="P302" s="31">
        <v>16935236</v>
      </c>
      <c r="Q302" s="31">
        <v>102447183</v>
      </c>
      <c r="R302" s="31">
        <v>103833297</v>
      </c>
      <c r="S302" s="31">
        <v>82673746</v>
      </c>
      <c r="T302" s="36">
        <f t="shared" ref="T302:T339" si="78">IF(($R302     =0),0,($S302     /$R302     ))</f>
        <v>0.79621613093919186</v>
      </c>
      <c r="U302" s="36">
        <f t="shared" ref="U302:U339" si="79">IF(($P302     =0),0,(($J302     /$P302     )-1))</f>
        <v>0.43483722340804709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107455148</v>
      </c>
      <c r="E303" s="32">
        <f>E302</f>
        <v>109868975</v>
      </c>
      <c r="F303" s="32">
        <f>F302</f>
        <v>39914419</v>
      </c>
      <c r="G303" s="37">
        <f t="shared" si="72"/>
        <v>0.37145190102944159</v>
      </c>
      <c r="H303" s="32">
        <f>H302</f>
        <v>24032582</v>
      </c>
      <c r="I303" s="37">
        <f t="shared" si="73"/>
        <v>0.22365221627166712</v>
      </c>
      <c r="J303" s="32">
        <f>J302</f>
        <v>24299307</v>
      </c>
      <c r="K303" s="37">
        <f t="shared" si="74"/>
        <v>0.22116623004810959</v>
      </c>
      <c r="L303" s="32">
        <f>L302</f>
        <v>0</v>
      </c>
      <c r="M303" s="37">
        <f t="shared" si="75"/>
        <v>0</v>
      </c>
      <c r="N303" s="32">
        <f t="shared" si="76"/>
        <v>88246308</v>
      </c>
      <c r="O303" s="37">
        <f t="shared" si="77"/>
        <v>0.80319587945550597</v>
      </c>
      <c r="P303" s="32">
        <f>P302</f>
        <v>16935236</v>
      </c>
      <c r="Q303" s="32">
        <f>Q302</f>
        <v>102447183</v>
      </c>
      <c r="R303" s="32">
        <f>R302</f>
        <v>103833297</v>
      </c>
      <c r="S303" s="32">
        <f>S302</f>
        <v>82673746</v>
      </c>
      <c r="T303" s="37">
        <f t="shared" si="78"/>
        <v>0.79621613093919186</v>
      </c>
      <c r="U303" s="37">
        <f t="shared" si="79"/>
        <v>0.43483722340804709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10402487</v>
      </c>
      <c r="E304" s="31">
        <v>10402487</v>
      </c>
      <c r="F304" s="31">
        <v>2126687</v>
      </c>
      <c r="G304" s="36">
        <f t="shared" si="72"/>
        <v>0.20444024587581797</v>
      </c>
      <c r="H304" s="31">
        <v>2791222</v>
      </c>
      <c r="I304" s="36">
        <f t="shared" si="73"/>
        <v>0.2683225655557176</v>
      </c>
      <c r="J304" s="31">
        <v>2434273</v>
      </c>
      <c r="K304" s="36">
        <f t="shared" si="74"/>
        <v>0.23400875194556839</v>
      </c>
      <c r="L304" s="31">
        <v>0</v>
      </c>
      <c r="M304" s="36">
        <f t="shared" si="75"/>
        <v>0</v>
      </c>
      <c r="N304" s="31">
        <f t="shared" si="76"/>
        <v>7352182</v>
      </c>
      <c r="O304" s="36">
        <f t="shared" si="77"/>
        <v>0.70677156337710401</v>
      </c>
      <c r="P304" s="31">
        <v>2312471</v>
      </c>
      <c r="Q304" s="31">
        <v>10142916</v>
      </c>
      <c r="R304" s="31">
        <v>10456904</v>
      </c>
      <c r="S304" s="31">
        <v>7256972</v>
      </c>
      <c r="T304" s="36">
        <f t="shared" si="78"/>
        <v>0.69398858400153618</v>
      </c>
      <c r="U304" s="36">
        <f t="shared" si="79"/>
        <v>5.2671795667924126E-2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8249623</v>
      </c>
      <c r="E305" s="31">
        <v>8543372</v>
      </c>
      <c r="F305" s="31">
        <v>1141390</v>
      </c>
      <c r="G305" s="36">
        <f t="shared" si="72"/>
        <v>0.13835662550882627</v>
      </c>
      <c r="H305" s="31">
        <v>2550079</v>
      </c>
      <c r="I305" s="36">
        <f t="shared" si="73"/>
        <v>0.30911461044947147</v>
      </c>
      <c r="J305" s="31">
        <v>1818807</v>
      </c>
      <c r="K305" s="36">
        <f t="shared" si="74"/>
        <v>0.21289099901069508</v>
      </c>
      <c r="L305" s="31">
        <v>0</v>
      </c>
      <c r="M305" s="36">
        <f t="shared" si="75"/>
        <v>0</v>
      </c>
      <c r="N305" s="31">
        <f t="shared" si="76"/>
        <v>5510276</v>
      </c>
      <c r="O305" s="36">
        <f t="shared" si="77"/>
        <v>0.64497671411241364</v>
      </c>
      <c r="P305" s="31">
        <v>1580234</v>
      </c>
      <c r="Q305" s="31">
        <v>7598167</v>
      </c>
      <c r="R305" s="31">
        <v>7108029</v>
      </c>
      <c r="S305" s="31">
        <v>4732355</v>
      </c>
      <c r="T305" s="36">
        <f t="shared" si="78"/>
        <v>0.66577598375020697</v>
      </c>
      <c r="U305" s="36">
        <f t="shared" si="79"/>
        <v>0.15097321029670296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9860000</v>
      </c>
      <c r="E306" s="31">
        <v>9841000</v>
      </c>
      <c r="F306" s="31">
        <v>2429105</v>
      </c>
      <c r="G306" s="36">
        <f t="shared" si="72"/>
        <v>0.24635953346855985</v>
      </c>
      <c r="H306" s="31">
        <v>2811756</v>
      </c>
      <c r="I306" s="36">
        <f t="shared" si="73"/>
        <v>0.2851679513184584</v>
      </c>
      <c r="J306" s="31">
        <v>2442260</v>
      </c>
      <c r="K306" s="36">
        <f t="shared" si="74"/>
        <v>0.24817193374657048</v>
      </c>
      <c r="L306" s="31">
        <v>0</v>
      </c>
      <c r="M306" s="36">
        <f t="shared" si="75"/>
        <v>0</v>
      </c>
      <c r="N306" s="31">
        <f t="shared" si="76"/>
        <v>7683121</v>
      </c>
      <c r="O306" s="36">
        <f t="shared" si="77"/>
        <v>0.78072563763845138</v>
      </c>
      <c r="P306" s="31">
        <v>2304116</v>
      </c>
      <c r="Q306" s="31">
        <v>9385000</v>
      </c>
      <c r="R306" s="31">
        <v>9458507</v>
      </c>
      <c r="S306" s="31">
        <v>7463701</v>
      </c>
      <c r="T306" s="36">
        <f t="shared" si="78"/>
        <v>0.78909927327854179</v>
      </c>
      <c r="U306" s="36">
        <f t="shared" si="79"/>
        <v>5.9955314749778221E-2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10662648</v>
      </c>
      <c r="E307" s="31">
        <v>10791252</v>
      </c>
      <c r="F307" s="31">
        <v>3064760</v>
      </c>
      <c r="G307" s="36">
        <f t="shared" si="72"/>
        <v>0.28742953907884794</v>
      </c>
      <c r="H307" s="31">
        <v>3216576</v>
      </c>
      <c r="I307" s="36">
        <f t="shared" si="73"/>
        <v>0.30166765328837641</v>
      </c>
      <c r="J307" s="31">
        <v>3018962</v>
      </c>
      <c r="K307" s="36">
        <f t="shared" si="74"/>
        <v>0.27976012421913604</v>
      </c>
      <c r="L307" s="31">
        <v>0</v>
      </c>
      <c r="M307" s="36">
        <f t="shared" si="75"/>
        <v>0</v>
      </c>
      <c r="N307" s="31">
        <f t="shared" si="76"/>
        <v>9300298</v>
      </c>
      <c r="O307" s="36">
        <f t="shared" si="77"/>
        <v>0.86183679150482262</v>
      </c>
      <c r="P307" s="31">
        <v>2863152</v>
      </c>
      <c r="Q307" s="31">
        <v>10296426</v>
      </c>
      <c r="R307" s="31">
        <v>10546426</v>
      </c>
      <c r="S307" s="31">
        <v>8277784</v>
      </c>
      <c r="T307" s="36">
        <f t="shared" si="78"/>
        <v>0.78488997125661342</v>
      </c>
      <c r="U307" s="36">
        <f t="shared" si="79"/>
        <v>5.4419045862741378E-2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12893201</v>
      </c>
      <c r="E308" s="31">
        <v>14515027</v>
      </c>
      <c r="F308" s="31">
        <v>3481907</v>
      </c>
      <c r="G308" s="36">
        <f t="shared" si="72"/>
        <v>0.27005760633065445</v>
      </c>
      <c r="H308" s="31">
        <v>4062372</v>
      </c>
      <c r="I308" s="36">
        <f t="shared" si="73"/>
        <v>0.31507862167044476</v>
      </c>
      <c r="J308" s="31">
        <v>4476607</v>
      </c>
      <c r="K308" s="36">
        <f t="shared" si="74"/>
        <v>0.30841189616801951</v>
      </c>
      <c r="L308" s="31">
        <v>0</v>
      </c>
      <c r="M308" s="36">
        <f t="shared" si="75"/>
        <v>0</v>
      </c>
      <c r="N308" s="31">
        <f t="shared" si="76"/>
        <v>12020886</v>
      </c>
      <c r="O308" s="36">
        <f t="shared" si="77"/>
        <v>0.8281683527009629</v>
      </c>
      <c r="P308" s="31">
        <v>3343776</v>
      </c>
      <c r="Q308" s="31">
        <v>14047759</v>
      </c>
      <c r="R308" s="31">
        <v>12482281</v>
      </c>
      <c r="S308" s="31">
        <v>10225208</v>
      </c>
      <c r="T308" s="36">
        <f t="shared" si="78"/>
        <v>0.81917784097313628</v>
      </c>
      <c r="U308" s="36">
        <f t="shared" si="79"/>
        <v>0.33878794512551069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465928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329899</v>
      </c>
      <c r="K309" s="36">
        <f t="shared" si="74"/>
        <v>0.70804716608574714</v>
      </c>
      <c r="L309" s="31">
        <v>0</v>
      </c>
      <c r="M309" s="36">
        <f t="shared" si="75"/>
        <v>0</v>
      </c>
      <c r="N309" s="31">
        <f t="shared" si="76"/>
        <v>329899</v>
      </c>
      <c r="O309" s="36">
        <f t="shared" si="77"/>
        <v>0.70804716608574714</v>
      </c>
      <c r="P309" s="31">
        <v>0</v>
      </c>
      <c r="Q309" s="31">
        <v>0</v>
      </c>
      <c r="R309" s="31">
        <v>1000000</v>
      </c>
      <c r="S309" s="31">
        <v>2327</v>
      </c>
      <c r="T309" s="36">
        <f t="shared" si="78"/>
        <v>2.3270000000000001E-3</v>
      </c>
      <c r="U309" s="36">
        <f t="shared" si="7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52067959</v>
      </c>
      <c r="E310" s="32">
        <f>SUM(E304:E309)</f>
        <v>54559066</v>
      </c>
      <c r="F310" s="32">
        <f>SUM(F304:F309)</f>
        <v>12243849</v>
      </c>
      <c r="G310" s="37">
        <f t="shared" si="72"/>
        <v>0.2351513144580912</v>
      </c>
      <c r="H310" s="32">
        <f>SUM(H304:H309)</f>
        <v>15432005</v>
      </c>
      <c r="I310" s="37">
        <f t="shared" si="73"/>
        <v>0.29638198416803702</v>
      </c>
      <c r="J310" s="32">
        <f>SUM(J304:J309)</f>
        <v>14520808</v>
      </c>
      <c r="K310" s="37">
        <f t="shared" si="74"/>
        <v>0.26614839777499122</v>
      </c>
      <c r="L310" s="32">
        <f>SUM(L304:L309)</f>
        <v>0</v>
      </c>
      <c r="M310" s="37">
        <f t="shared" si="75"/>
        <v>0</v>
      </c>
      <c r="N310" s="32">
        <f t="shared" si="76"/>
        <v>42196662</v>
      </c>
      <c r="O310" s="37">
        <f t="shared" si="77"/>
        <v>0.77341247007417613</v>
      </c>
      <c r="P310" s="32">
        <f>SUM(P304:P309)</f>
        <v>12403749</v>
      </c>
      <c r="Q310" s="32">
        <f>SUM(Q304:Q309)</f>
        <v>51470268</v>
      </c>
      <c r="R310" s="32">
        <f>SUM(R304:R309)</f>
        <v>51052147</v>
      </c>
      <c r="S310" s="32">
        <f>SUM(S304:S309)</f>
        <v>37958347</v>
      </c>
      <c r="T310" s="37">
        <f t="shared" si="78"/>
        <v>0.74352107072010121</v>
      </c>
      <c r="U310" s="37">
        <f t="shared" si="79"/>
        <v>0.17067896165909202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139975208</v>
      </c>
      <c r="E311" s="31">
        <v>139975208</v>
      </c>
      <c r="F311" s="31">
        <v>66107910</v>
      </c>
      <c r="G311" s="36">
        <f t="shared" si="72"/>
        <v>0.47228299171378979</v>
      </c>
      <c r="H311" s="31">
        <v>52154761</v>
      </c>
      <c r="I311" s="36">
        <f t="shared" si="73"/>
        <v>0.37259998927810128</v>
      </c>
      <c r="J311" s="31">
        <v>39932790</v>
      </c>
      <c r="K311" s="36">
        <f t="shared" si="74"/>
        <v>0.28528473413663369</v>
      </c>
      <c r="L311" s="31">
        <v>0</v>
      </c>
      <c r="M311" s="36">
        <f t="shared" si="75"/>
        <v>0</v>
      </c>
      <c r="N311" s="31">
        <f t="shared" si="76"/>
        <v>158195461</v>
      </c>
      <c r="O311" s="36">
        <f t="shared" si="77"/>
        <v>1.1301677151285248</v>
      </c>
      <c r="P311" s="31">
        <v>39602207</v>
      </c>
      <c r="Q311" s="31">
        <v>158916698</v>
      </c>
      <c r="R311" s="31">
        <v>158916698</v>
      </c>
      <c r="S311" s="31">
        <v>155596441</v>
      </c>
      <c r="T311" s="36">
        <f t="shared" si="78"/>
        <v>0.97910693437639884</v>
      </c>
      <c r="U311" s="36">
        <f t="shared" si="79"/>
        <v>8.3475903249532468E-3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25273105</v>
      </c>
      <c r="E312" s="31">
        <v>25273105</v>
      </c>
      <c r="F312" s="31">
        <v>1107817</v>
      </c>
      <c r="G312" s="36">
        <f t="shared" si="72"/>
        <v>4.3833830469188491E-2</v>
      </c>
      <c r="H312" s="31">
        <v>913753</v>
      </c>
      <c r="I312" s="36">
        <f t="shared" si="73"/>
        <v>3.6155153868113951E-2</v>
      </c>
      <c r="J312" s="31">
        <v>19090500</v>
      </c>
      <c r="K312" s="36">
        <f t="shared" si="74"/>
        <v>0.75536820663705551</v>
      </c>
      <c r="L312" s="31">
        <v>0</v>
      </c>
      <c r="M312" s="36">
        <f t="shared" si="75"/>
        <v>0</v>
      </c>
      <c r="N312" s="31">
        <f t="shared" si="76"/>
        <v>21112070</v>
      </c>
      <c r="O312" s="36">
        <f t="shared" si="77"/>
        <v>0.8353571909743579</v>
      </c>
      <c r="P312" s="31">
        <v>6149968</v>
      </c>
      <c r="Q312" s="31">
        <v>24754876</v>
      </c>
      <c r="R312" s="31">
        <v>24949246</v>
      </c>
      <c r="S312" s="31">
        <v>21142648</v>
      </c>
      <c r="T312" s="36">
        <f t="shared" si="78"/>
        <v>0.84742633104022458</v>
      </c>
      <c r="U312" s="36">
        <f t="shared" si="79"/>
        <v>2.1041624932032166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18523478</v>
      </c>
      <c r="E313" s="31">
        <v>18598479</v>
      </c>
      <c r="F313" s="31">
        <v>945877</v>
      </c>
      <c r="G313" s="36">
        <f t="shared" si="72"/>
        <v>5.1063682533053455E-2</v>
      </c>
      <c r="H313" s="31">
        <v>7022012</v>
      </c>
      <c r="I313" s="36">
        <f t="shared" si="73"/>
        <v>0.37908712391916893</v>
      </c>
      <c r="J313" s="31">
        <v>13491894</v>
      </c>
      <c r="K313" s="36">
        <f t="shared" si="74"/>
        <v>0.72542996661178583</v>
      </c>
      <c r="L313" s="31">
        <v>0</v>
      </c>
      <c r="M313" s="36">
        <f t="shared" si="75"/>
        <v>0</v>
      </c>
      <c r="N313" s="31">
        <f t="shared" si="76"/>
        <v>21459783</v>
      </c>
      <c r="O313" s="36">
        <f t="shared" si="77"/>
        <v>1.1538461290302289</v>
      </c>
      <c r="P313" s="31">
        <v>13694585</v>
      </c>
      <c r="Q313" s="31">
        <v>17871999</v>
      </c>
      <c r="R313" s="31">
        <v>17871999</v>
      </c>
      <c r="S313" s="31">
        <v>18077894</v>
      </c>
      <c r="T313" s="36">
        <f t="shared" si="78"/>
        <v>1.0115205355595644</v>
      </c>
      <c r="U313" s="36">
        <f t="shared" si="79"/>
        <v>-1.4800813606253849E-2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14292900</v>
      </c>
      <c r="E314" s="31">
        <v>14292900</v>
      </c>
      <c r="F314" s="31">
        <v>4591106</v>
      </c>
      <c r="G314" s="36">
        <f t="shared" si="72"/>
        <v>0.32121584842824058</v>
      </c>
      <c r="H314" s="31">
        <v>4433103</v>
      </c>
      <c r="I314" s="36">
        <f t="shared" si="73"/>
        <v>0.31016119891694477</v>
      </c>
      <c r="J314" s="31">
        <v>4443098</v>
      </c>
      <c r="K314" s="36">
        <f t="shared" si="74"/>
        <v>0.31086049716992353</v>
      </c>
      <c r="L314" s="31">
        <v>0</v>
      </c>
      <c r="M314" s="36">
        <f t="shared" si="75"/>
        <v>0</v>
      </c>
      <c r="N314" s="31">
        <f t="shared" si="76"/>
        <v>13467307</v>
      </c>
      <c r="O314" s="36">
        <f t="shared" si="77"/>
        <v>0.94223754451510888</v>
      </c>
      <c r="P314" s="31">
        <v>4350758</v>
      </c>
      <c r="Q314" s="31">
        <v>13803600</v>
      </c>
      <c r="R314" s="31">
        <v>13868863</v>
      </c>
      <c r="S314" s="31">
        <v>13037157</v>
      </c>
      <c r="T314" s="36">
        <f t="shared" si="78"/>
        <v>0.94003070042583881</v>
      </c>
      <c r="U314" s="36">
        <f t="shared" si="79"/>
        <v>2.1223887883444759E-2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12317954</v>
      </c>
      <c r="E315" s="31">
        <v>12740139</v>
      </c>
      <c r="F315" s="31">
        <v>3066419</v>
      </c>
      <c r="G315" s="36">
        <f t="shared" si="72"/>
        <v>0.24893898775722006</v>
      </c>
      <c r="H315" s="31">
        <v>3579898</v>
      </c>
      <c r="I315" s="36">
        <f t="shared" si="73"/>
        <v>0.29062440077305046</v>
      </c>
      <c r="J315" s="31">
        <v>3057537</v>
      </c>
      <c r="K315" s="36">
        <f t="shared" si="74"/>
        <v>0.23999243650324381</v>
      </c>
      <c r="L315" s="31">
        <v>0</v>
      </c>
      <c r="M315" s="36">
        <f t="shared" si="75"/>
        <v>0</v>
      </c>
      <c r="N315" s="31">
        <f t="shared" si="76"/>
        <v>9703854</v>
      </c>
      <c r="O315" s="36">
        <f t="shared" si="77"/>
        <v>0.76167567716490381</v>
      </c>
      <c r="P315" s="31">
        <v>2837369</v>
      </c>
      <c r="Q315" s="31">
        <v>11756394</v>
      </c>
      <c r="R315" s="31">
        <v>11903998</v>
      </c>
      <c r="S315" s="31">
        <v>9083512</v>
      </c>
      <c r="T315" s="36">
        <f t="shared" si="78"/>
        <v>0.76306397228897382</v>
      </c>
      <c r="U315" s="36">
        <f t="shared" si="79"/>
        <v>7.7595829093783708E-2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1076000</v>
      </c>
      <c r="E316" s="31">
        <v>1358332</v>
      </c>
      <c r="F316" s="31">
        <v>0</v>
      </c>
      <c r="G316" s="36">
        <f t="shared" si="72"/>
        <v>0</v>
      </c>
      <c r="H316" s="31">
        <v>167108</v>
      </c>
      <c r="I316" s="36">
        <f t="shared" si="73"/>
        <v>0.15530483271375464</v>
      </c>
      <c r="J316" s="31">
        <v>532786</v>
      </c>
      <c r="K316" s="36">
        <f t="shared" si="74"/>
        <v>0.39223547704095907</v>
      </c>
      <c r="L316" s="31">
        <v>0</v>
      </c>
      <c r="M316" s="36">
        <f t="shared" si="75"/>
        <v>0</v>
      </c>
      <c r="N316" s="31">
        <f t="shared" si="76"/>
        <v>699894</v>
      </c>
      <c r="O316" s="36">
        <f t="shared" si="77"/>
        <v>0.51525989227964886</v>
      </c>
      <c r="P316" s="31">
        <v>331217</v>
      </c>
      <c r="Q316" s="31">
        <v>1076000</v>
      </c>
      <c r="R316" s="31">
        <v>1377598</v>
      </c>
      <c r="S316" s="31">
        <v>755425</v>
      </c>
      <c r="T316" s="36">
        <f t="shared" si="78"/>
        <v>0.54836389135292007</v>
      </c>
      <c r="U316" s="36">
        <f t="shared" si="79"/>
        <v>0.60857081611149177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211458645</v>
      </c>
      <c r="E317" s="32">
        <f>SUM(E311:E316)</f>
        <v>212238163</v>
      </c>
      <c r="F317" s="32">
        <f>SUM(F311:F316)</f>
        <v>75819129</v>
      </c>
      <c r="G317" s="37">
        <f t="shared" si="72"/>
        <v>0.35855298798495566</v>
      </c>
      <c r="H317" s="32">
        <f>SUM(H311:H316)</f>
        <v>68270635</v>
      </c>
      <c r="I317" s="37">
        <f t="shared" si="73"/>
        <v>0.32285572907175303</v>
      </c>
      <c r="J317" s="32">
        <f>SUM(J311:J316)</f>
        <v>80548605</v>
      </c>
      <c r="K317" s="37">
        <f t="shared" si="74"/>
        <v>0.37951989341332548</v>
      </c>
      <c r="L317" s="32">
        <f>SUM(L311:L316)</f>
        <v>0</v>
      </c>
      <c r="M317" s="37">
        <f t="shared" si="75"/>
        <v>0</v>
      </c>
      <c r="N317" s="32">
        <f t="shared" si="76"/>
        <v>224638369</v>
      </c>
      <c r="O317" s="37">
        <f t="shared" si="77"/>
        <v>1.0584259014718291</v>
      </c>
      <c r="P317" s="32">
        <f>SUM(P311:P316)</f>
        <v>66966104</v>
      </c>
      <c r="Q317" s="32">
        <f>SUM(Q311:Q316)</f>
        <v>228179567</v>
      </c>
      <c r="R317" s="32">
        <f>SUM(R311:R316)</f>
        <v>228888402</v>
      </c>
      <c r="S317" s="32">
        <f>SUM(S311:S316)</f>
        <v>217693077</v>
      </c>
      <c r="T317" s="37">
        <f t="shared" si="78"/>
        <v>0.95108828187808314</v>
      </c>
      <c r="U317" s="37">
        <f t="shared" si="79"/>
        <v>0.20282650757165155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11151000</v>
      </c>
      <c r="E318" s="31">
        <v>11156745</v>
      </c>
      <c r="F318" s="31">
        <v>2678532</v>
      </c>
      <c r="G318" s="36">
        <f t="shared" si="72"/>
        <v>0.24020554210384717</v>
      </c>
      <c r="H318" s="31">
        <v>2529081</v>
      </c>
      <c r="I318" s="36">
        <f t="shared" si="73"/>
        <v>0.22680306698950767</v>
      </c>
      <c r="J318" s="31">
        <v>2602716</v>
      </c>
      <c r="K318" s="36">
        <f t="shared" si="74"/>
        <v>0.23328632141363811</v>
      </c>
      <c r="L318" s="31">
        <v>0</v>
      </c>
      <c r="M318" s="36">
        <f t="shared" si="75"/>
        <v>0</v>
      </c>
      <c r="N318" s="31">
        <f t="shared" si="76"/>
        <v>7810329</v>
      </c>
      <c r="O318" s="36">
        <f t="shared" si="77"/>
        <v>0.70005445136551925</v>
      </c>
      <c r="P318" s="31">
        <v>1780297</v>
      </c>
      <c r="Q318" s="31">
        <v>11217904</v>
      </c>
      <c r="R318" s="31">
        <v>11217904</v>
      </c>
      <c r="S318" s="31">
        <v>6987690</v>
      </c>
      <c r="T318" s="36">
        <f t="shared" si="78"/>
        <v>0.6229051345064105</v>
      </c>
      <c r="U318" s="36">
        <f t="shared" si="79"/>
        <v>0.46195606688097546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9667200</v>
      </c>
      <c r="E319" s="31">
        <v>9667200</v>
      </c>
      <c r="F319" s="31">
        <v>2809223</v>
      </c>
      <c r="G319" s="36">
        <f t="shared" si="72"/>
        <v>0.29059324313141344</v>
      </c>
      <c r="H319" s="31">
        <v>3370085</v>
      </c>
      <c r="I319" s="36">
        <f t="shared" si="73"/>
        <v>0.34861024908970539</v>
      </c>
      <c r="J319" s="31">
        <v>2768014</v>
      </c>
      <c r="K319" s="36">
        <f t="shared" si="74"/>
        <v>0.28633047831843761</v>
      </c>
      <c r="L319" s="31">
        <v>0</v>
      </c>
      <c r="M319" s="36">
        <f t="shared" si="75"/>
        <v>0</v>
      </c>
      <c r="N319" s="31">
        <f t="shared" si="76"/>
        <v>8947322</v>
      </c>
      <c r="O319" s="36">
        <f t="shared" si="77"/>
        <v>0.92553397053955644</v>
      </c>
      <c r="P319" s="31">
        <v>2563112</v>
      </c>
      <c r="Q319" s="31">
        <v>9154300</v>
      </c>
      <c r="R319" s="31">
        <v>9277007</v>
      </c>
      <c r="S319" s="31">
        <v>8303006</v>
      </c>
      <c r="T319" s="36">
        <f t="shared" si="78"/>
        <v>0.89500913387259495</v>
      </c>
      <c r="U319" s="36">
        <f t="shared" si="79"/>
        <v>7.9942663449743989E-2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8846321</v>
      </c>
      <c r="E320" s="31">
        <v>8936321</v>
      </c>
      <c r="F320" s="31">
        <v>63410</v>
      </c>
      <c r="G320" s="36">
        <f t="shared" si="72"/>
        <v>7.1679515134031426E-3</v>
      </c>
      <c r="H320" s="31">
        <v>3731152</v>
      </c>
      <c r="I320" s="36">
        <f t="shared" si="73"/>
        <v>0.42177443029706924</v>
      </c>
      <c r="J320" s="31">
        <v>61836</v>
      </c>
      <c r="K320" s="36">
        <f t="shared" si="74"/>
        <v>6.9196260966901254E-3</v>
      </c>
      <c r="L320" s="31">
        <v>0</v>
      </c>
      <c r="M320" s="36">
        <f t="shared" si="75"/>
        <v>0</v>
      </c>
      <c r="N320" s="31">
        <f t="shared" si="76"/>
        <v>3856398</v>
      </c>
      <c r="O320" s="36">
        <f t="shared" si="77"/>
        <v>0.43154201824218263</v>
      </c>
      <c r="P320" s="31">
        <v>109291</v>
      </c>
      <c r="Q320" s="31">
        <v>8673063</v>
      </c>
      <c r="R320" s="31">
        <v>8673063</v>
      </c>
      <c r="S320" s="31">
        <v>4789686</v>
      </c>
      <c r="T320" s="36">
        <f t="shared" si="78"/>
        <v>0.55224849629248629</v>
      </c>
      <c r="U320" s="36">
        <f t="shared" si="79"/>
        <v>-0.43420775727187055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6255691</v>
      </c>
      <c r="E321" s="31">
        <v>5972461</v>
      </c>
      <c r="F321" s="31">
        <v>1462040</v>
      </c>
      <c r="G321" s="36">
        <f t="shared" si="72"/>
        <v>0.23371358975371387</v>
      </c>
      <c r="H321" s="31">
        <v>1564145</v>
      </c>
      <c r="I321" s="36">
        <f t="shared" si="73"/>
        <v>0.25003552764994308</v>
      </c>
      <c r="J321" s="31">
        <v>1243173</v>
      </c>
      <c r="K321" s="36">
        <f t="shared" si="74"/>
        <v>0.20815087783746097</v>
      </c>
      <c r="L321" s="31">
        <v>0</v>
      </c>
      <c r="M321" s="36">
        <f t="shared" si="75"/>
        <v>0</v>
      </c>
      <c r="N321" s="31">
        <f t="shared" si="76"/>
        <v>4269358</v>
      </c>
      <c r="O321" s="36">
        <f t="shared" si="77"/>
        <v>0.71484066618434172</v>
      </c>
      <c r="P321" s="31">
        <v>1384047</v>
      </c>
      <c r="Q321" s="31">
        <v>6214180</v>
      </c>
      <c r="R321" s="31">
        <v>6110576</v>
      </c>
      <c r="S321" s="31">
        <v>4725764</v>
      </c>
      <c r="T321" s="36">
        <f t="shared" si="78"/>
        <v>0.77337455585201786</v>
      </c>
      <c r="U321" s="36">
        <f t="shared" si="79"/>
        <v>-0.10178411571283341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35920212</v>
      </c>
      <c r="E323" s="32">
        <f>SUM(E318:E322)</f>
        <v>35732727</v>
      </c>
      <c r="F323" s="32">
        <f>SUM(F318:F322)</f>
        <v>7013205</v>
      </c>
      <c r="G323" s="37">
        <f t="shared" si="72"/>
        <v>0.19524397573154634</v>
      </c>
      <c r="H323" s="32">
        <f>SUM(H318:H322)</f>
        <v>11194463</v>
      </c>
      <c r="I323" s="37">
        <f t="shared" si="73"/>
        <v>0.31164802145377091</v>
      </c>
      <c r="J323" s="32">
        <f>SUM(J318:J322)</f>
        <v>6675739</v>
      </c>
      <c r="K323" s="37">
        <f t="shared" si="74"/>
        <v>0.1868242241908937</v>
      </c>
      <c r="L323" s="32">
        <f>SUM(L318:L322)</f>
        <v>0</v>
      </c>
      <c r="M323" s="37">
        <f t="shared" si="75"/>
        <v>0</v>
      </c>
      <c r="N323" s="32">
        <f t="shared" si="76"/>
        <v>24883407</v>
      </c>
      <c r="O323" s="37">
        <f t="shared" si="77"/>
        <v>0.69637581816803407</v>
      </c>
      <c r="P323" s="32">
        <f>SUM(P318:P322)</f>
        <v>5836747</v>
      </c>
      <c r="Q323" s="32">
        <f>SUM(Q318:Q322)</f>
        <v>35259447</v>
      </c>
      <c r="R323" s="32">
        <f>SUM(R318:R322)</f>
        <v>35278550</v>
      </c>
      <c r="S323" s="32">
        <f>SUM(S318:S322)</f>
        <v>24806146</v>
      </c>
      <c r="T323" s="37">
        <f t="shared" si="78"/>
        <v>0.70315095149885698</v>
      </c>
      <c r="U323" s="37">
        <f t="shared" si="79"/>
        <v>0.14374308154867776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5537896</v>
      </c>
      <c r="E324" s="31">
        <v>5781985</v>
      </c>
      <c r="F324" s="31">
        <v>1002316</v>
      </c>
      <c r="G324" s="36">
        <f t="shared" si="72"/>
        <v>0.18099220353722786</v>
      </c>
      <c r="H324" s="31">
        <v>950701</v>
      </c>
      <c r="I324" s="36">
        <f t="shared" si="73"/>
        <v>0.1716718768283117</v>
      </c>
      <c r="J324" s="31">
        <v>1121013</v>
      </c>
      <c r="K324" s="36">
        <f t="shared" si="74"/>
        <v>0.19388030235291168</v>
      </c>
      <c r="L324" s="31">
        <v>0</v>
      </c>
      <c r="M324" s="36">
        <f t="shared" si="75"/>
        <v>0</v>
      </c>
      <c r="N324" s="31">
        <f t="shared" si="76"/>
        <v>3074030</v>
      </c>
      <c r="O324" s="36">
        <f t="shared" si="77"/>
        <v>0.53165651588511553</v>
      </c>
      <c r="P324" s="31">
        <v>997317</v>
      </c>
      <c r="Q324" s="31">
        <v>5035000</v>
      </c>
      <c r="R324" s="31">
        <v>5035000</v>
      </c>
      <c r="S324" s="31">
        <v>3235988</v>
      </c>
      <c r="T324" s="36">
        <f t="shared" si="78"/>
        <v>0.64269870903674275</v>
      </c>
      <c r="U324" s="36">
        <f t="shared" si="79"/>
        <v>0.12402876918773065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12970311</v>
      </c>
      <c r="E325" s="31">
        <v>12971811</v>
      </c>
      <c r="F325" s="31">
        <v>1790878</v>
      </c>
      <c r="G325" s="36">
        <f t="shared" si="72"/>
        <v>0.13807517799688843</v>
      </c>
      <c r="H325" s="31">
        <v>3034918</v>
      </c>
      <c r="I325" s="36">
        <f t="shared" si="73"/>
        <v>0.23398960903867302</v>
      </c>
      <c r="J325" s="31">
        <v>2637946</v>
      </c>
      <c r="K325" s="36">
        <f t="shared" si="74"/>
        <v>0.20335988552407988</v>
      </c>
      <c r="L325" s="31">
        <v>0</v>
      </c>
      <c r="M325" s="36">
        <f t="shared" si="75"/>
        <v>0</v>
      </c>
      <c r="N325" s="31">
        <f t="shared" si="76"/>
        <v>7463742</v>
      </c>
      <c r="O325" s="36">
        <f t="shared" si="77"/>
        <v>0.57538164871504838</v>
      </c>
      <c r="P325" s="31">
        <v>2834913</v>
      </c>
      <c r="Q325" s="31">
        <v>12562548</v>
      </c>
      <c r="R325" s="31">
        <v>12562548</v>
      </c>
      <c r="S325" s="31">
        <v>6515907</v>
      </c>
      <c r="T325" s="36">
        <f t="shared" si="78"/>
        <v>0.51867718236778082</v>
      </c>
      <c r="U325" s="36">
        <f t="shared" si="79"/>
        <v>-6.9479028104213469E-2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10722795</v>
      </c>
      <c r="E326" s="31">
        <v>11755417</v>
      </c>
      <c r="F326" s="31">
        <v>3782214</v>
      </c>
      <c r="G326" s="36">
        <f t="shared" si="72"/>
        <v>0.35272650461003868</v>
      </c>
      <c r="H326" s="31">
        <v>3693225</v>
      </c>
      <c r="I326" s="36">
        <f t="shared" si="73"/>
        <v>0.34442745571467143</v>
      </c>
      <c r="J326" s="31">
        <v>3847179</v>
      </c>
      <c r="K326" s="36">
        <f t="shared" si="74"/>
        <v>0.32726861156860704</v>
      </c>
      <c r="L326" s="31">
        <v>0</v>
      </c>
      <c r="M326" s="36">
        <f t="shared" si="75"/>
        <v>0</v>
      </c>
      <c r="N326" s="31">
        <f t="shared" si="76"/>
        <v>11322618</v>
      </c>
      <c r="O326" s="36">
        <f t="shared" si="77"/>
        <v>0.96318301596617117</v>
      </c>
      <c r="P326" s="31">
        <v>3615531</v>
      </c>
      <c r="Q326" s="31">
        <v>11200946</v>
      </c>
      <c r="R326" s="31">
        <v>9673245</v>
      </c>
      <c r="S326" s="31">
        <v>9479969</v>
      </c>
      <c r="T326" s="36">
        <f t="shared" si="78"/>
        <v>0.98001952809010828</v>
      </c>
      <c r="U326" s="36">
        <f t="shared" si="79"/>
        <v>6.407025690002377E-2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24311220</v>
      </c>
      <c r="E327" s="31">
        <v>25852920</v>
      </c>
      <c r="F327" s="31">
        <v>6380236</v>
      </c>
      <c r="G327" s="36">
        <f t="shared" si="72"/>
        <v>0.2624399762743293</v>
      </c>
      <c r="H327" s="31">
        <v>595142</v>
      </c>
      <c r="I327" s="36">
        <f t="shared" si="73"/>
        <v>2.4480137154778741E-2</v>
      </c>
      <c r="J327" s="31">
        <v>528005</v>
      </c>
      <c r="K327" s="36">
        <f t="shared" si="74"/>
        <v>2.0423418321798854E-2</v>
      </c>
      <c r="L327" s="31">
        <v>0</v>
      </c>
      <c r="M327" s="36">
        <f t="shared" si="75"/>
        <v>0</v>
      </c>
      <c r="N327" s="31">
        <f t="shared" si="76"/>
        <v>7503383</v>
      </c>
      <c r="O327" s="36">
        <f t="shared" si="77"/>
        <v>0.29023348233004242</v>
      </c>
      <c r="P327" s="31">
        <v>3436569</v>
      </c>
      <c r="Q327" s="31">
        <v>22775892</v>
      </c>
      <c r="R327" s="31">
        <v>22775892</v>
      </c>
      <c r="S327" s="31">
        <v>12083304</v>
      </c>
      <c r="T327" s="36">
        <f t="shared" si="78"/>
        <v>0.53053043981768089</v>
      </c>
      <c r="U327" s="36">
        <f t="shared" si="79"/>
        <v>-0.84635693332506934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8270700</v>
      </c>
      <c r="E328" s="31">
        <v>8270700</v>
      </c>
      <c r="F328" s="31">
        <v>2245177</v>
      </c>
      <c r="G328" s="36">
        <f t="shared" si="72"/>
        <v>0.27146154497200964</v>
      </c>
      <c r="H328" s="31">
        <v>2796023</v>
      </c>
      <c r="I328" s="36">
        <f t="shared" si="73"/>
        <v>0.33806364636608749</v>
      </c>
      <c r="J328" s="31">
        <v>2343103</v>
      </c>
      <c r="K328" s="36">
        <f t="shared" si="74"/>
        <v>0.28330165524078976</v>
      </c>
      <c r="L328" s="31">
        <v>0</v>
      </c>
      <c r="M328" s="36">
        <f t="shared" si="75"/>
        <v>0</v>
      </c>
      <c r="N328" s="31">
        <f t="shared" si="76"/>
        <v>7384303</v>
      </c>
      <c r="O328" s="36">
        <f t="shared" si="77"/>
        <v>0.89282684657888689</v>
      </c>
      <c r="P328" s="31">
        <v>1992329</v>
      </c>
      <c r="Q328" s="31">
        <v>8058300</v>
      </c>
      <c r="R328" s="31">
        <v>8058300</v>
      </c>
      <c r="S328" s="31">
        <v>4986958</v>
      </c>
      <c r="T328" s="36">
        <f t="shared" si="78"/>
        <v>0.61885980914088579</v>
      </c>
      <c r="U328" s="36">
        <f t="shared" si="79"/>
        <v>0.17606228690141035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12957922</v>
      </c>
      <c r="E329" s="31">
        <v>12857922</v>
      </c>
      <c r="F329" s="31">
        <v>2630605</v>
      </c>
      <c r="G329" s="36">
        <f t="shared" si="72"/>
        <v>0.20301133160085391</v>
      </c>
      <c r="H329" s="31">
        <v>1735112</v>
      </c>
      <c r="I329" s="36">
        <f t="shared" si="73"/>
        <v>0.13390356879752788</v>
      </c>
      <c r="J329" s="31">
        <v>3637988</v>
      </c>
      <c r="K329" s="36">
        <f t="shared" si="74"/>
        <v>0.28293747621116383</v>
      </c>
      <c r="L329" s="31">
        <v>0</v>
      </c>
      <c r="M329" s="36">
        <f t="shared" si="75"/>
        <v>0</v>
      </c>
      <c r="N329" s="31">
        <f t="shared" si="76"/>
        <v>8003705</v>
      </c>
      <c r="O329" s="36">
        <f t="shared" si="77"/>
        <v>0.62247266704526594</v>
      </c>
      <c r="P329" s="31">
        <v>4487489</v>
      </c>
      <c r="Q329" s="31">
        <v>12503766</v>
      </c>
      <c r="R329" s="31">
        <v>12512004</v>
      </c>
      <c r="S329" s="31">
        <v>7174441</v>
      </c>
      <c r="T329" s="36">
        <f t="shared" si="78"/>
        <v>0.5734046280675742</v>
      </c>
      <c r="U329" s="36">
        <f t="shared" si="79"/>
        <v>-0.18930430804398635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14050424</v>
      </c>
      <c r="E330" s="31">
        <v>13685237</v>
      </c>
      <c r="F330" s="31">
        <v>4174226</v>
      </c>
      <c r="G330" s="36">
        <f t="shared" si="72"/>
        <v>0.29708897041114202</v>
      </c>
      <c r="H330" s="31">
        <v>5055122</v>
      </c>
      <c r="I330" s="36">
        <f t="shared" si="73"/>
        <v>0.35978430259471172</v>
      </c>
      <c r="J330" s="31">
        <v>2497955</v>
      </c>
      <c r="K330" s="36">
        <f t="shared" si="74"/>
        <v>0.18252917359049026</v>
      </c>
      <c r="L330" s="31">
        <v>0</v>
      </c>
      <c r="M330" s="36">
        <f t="shared" si="75"/>
        <v>0</v>
      </c>
      <c r="N330" s="31">
        <f t="shared" si="76"/>
        <v>11727303</v>
      </c>
      <c r="O330" s="36">
        <f t="shared" si="77"/>
        <v>0.85693093952264032</v>
      </c>
      <c r="P330" s="31">
        <v>3770669</v>
      </c>
      <c r="Q330" s="31">
        <v>12464673</v>
      </c>
      <c r="R330" s="31">
        <v>13691798</v>
      </c>
      <c r="S330" s="31">
        <v>12383275</v>
      </c>
      <c r="T330" s="36">
        <f t="shared" si="78"/>
        <v>0.90443015592254572</v>
      </c>
      <c r="U330" s="36">
        <f t="shared" si="79"/>
        <v>-0.33753002451289149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10699665</v>
      </c>
      <c r="E331" s="31">
        <v>10942960</v>
      </c>
      <c r="F331" s="31">
        <v>3977173</v>
      </c>
      <c r="G331" s="36">
        <f t="shared" si="72"/>
        <v>0.37171004886601589</v>
      </c>
      <c r="H331" s="31">
        <v>5670945</v>
      </c>
      <c r="I331" s="36">
        <f t="shared" si="73"/>
        <v>0.53001145362962299</v>
      </c>
      <c r="J331" s="31">
        <v>633003</v>
      </c>
      <c r="K331" s="36">
        <f t="shared" si="74"/>
        <v>5.7845683434829334E-2</v>
      </c>
      <c r="L331" s="31">
        <v>0</v>
      </c>
      <c r="M331" s="36">
        <f t="shared" si="75"/>
        <v>0</v>
      </c>
      <c r="N331" s="31">
        <f t="shared" si="76"/>
        <v>10281121</v>
      </c>
      <c r="O331" s="36">
        <f t="shared" si="77"/>
        <v>0.93951919773077852</v>
      </c>
      <c r="P331" s="31">
        <v>60660</v>
      </c>
      <c r="Q331" s="31">
        <v>0</v>
      </c>
      <c r="R331" s="31">
        <v>1300000</v>
      </c>
      <c r="S331" s="31">
        <v>60660</v>
      </c>
      <c r="T331" s="36">
        <f t="shared" si="78"/>
        <v>4.6661538461538463E-2</v>
      </c>
      <c r="U331" s="36">
        <f t="shared" si="79"/>
        <v>9.4352621167161228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99520933</v>
      </c>
      <c r="E332" s="32">
        <f>SUM(E324:E331)</f>
        <v>102118952</v>
      </c>
      <c r="F332" s="32">
        <f>SUM(F324:F331)</f>
        <v>25982825</v>
      </c>
      <c r="G332" s="37">
        <f t="shared" si="72"/>
        <v>0.2610789933008365</v>
      </c>
      <c r="H332" s="32">
        <f>SUM(H324:H331)</f>
        <v>23531188</v>
      </c>
      <c r="I332" s="37">
        <f t="shared" si="73"/>
        <v>0.23644460809064161</v>
      </c>
      <c r="J332" s="32">
        <f>SUM(J324:J331)</f>
        <v>17246192</v>
      </c>
      <c r="K332" s="37">
        <f t="shared" si="74"/>
        <v>0.16888336261030176</v>
      </c>
      <c r="L332" s="32">
        <f>SUM(L324:L331)</f>
        <v>0</v>
      </c>
      <c r="M332" s="37">
        <f t="shared" si="75"/>
        <v>0</v>
      </c>
      <c r="N332" s="32">
        <f t="shared" si="76"/>
        <v>66760205</v>
      </c>
      <c r="O332" s="37">
        <f t="shared" si="77"/>
        <v>0.65374941372292972</v>
      </c>
      <c r="P332" s="32">
        <f>SUM(P324:P331)</f>
        <v>21195477</v>
      </c>
      <c r="Q332" s="32">
        <f>SUM(Q324:Q331)</f>
        <v>84601125</v>
      </c>
      <c r="R332" s="32">
        <f>SUM(R324:R331)</f>
        <v>85608787</v>
      </c>
      <c r="S332" s="32">
        <f>SUM(S324:S331)</f>
        <v>55920502</v>
      </c>
      <c r="T332" s="37">
        <f t="shared" si="78"/>
        <v>0.65320983931240606</v>
      </c>
      <c r="U332" s="37">
        <f t="shared" si="79"/>
        <v>-0.18632678094482136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1758800</v>
      </c>
      <c r="E333" s="31">
        <v>1768500</v>
      </c>
      <c r="F333" s="31">
        <v>235187</v>
      </c>
      <c r="G333" s="36">
        <f t="shared" si="72"/>
        <v>0.13372015010234251</v>
      </c>
      <c r="H333" s="31">
        <v>498501</v>
      </c>
      <c r="I333" s="36">
        <f t="shared" si="73"/>
        <v>0.28343245394587219</v>
      </c>
      <c r="J333" s="31">
        <v>268875</v>
      </c>
      <c r="K333" s="36">
        <f t="shared" si="74"/>
        <v>0.15203562340966922</v>
      </c>
      <c r="L333" s="31">
        <v>0</v>
      </c>
      <c r="M333" s="36">
        <f t="shared" si="75"/>
        <v>0</v>
      </c>
      <c r="N333" s="31">
        <f t="shared" si="76"/>
        <v>1002563</v>
      </c>
      <c r="O333" s="36">
        <f t="shared" si="77"/>
        <v>0.56690019790783153</v>
      </c>
      <c r="P333" s="31">
        <v>294376</v>
      </c>
      <c r="Q333" s="31">
        <v>2705040</v>
      </c>
      <c r="R333" s="31">
        <v>1714100</v>
      </c>
      <c r="S333" s="31">
        <v>868710</v>
      </c>
      <c r="T333" s="36">
        <f t="shared" si="78"/>
        <v>0.50680240359372264</v>
      </c>
      <c r="U333" s="36">
        <f t="shared" si="79"/>
        <v>-8.6627306573905494E-2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2036522</v>
      </c>
      <c r="E334" s="31">
        <v>2533080</v>
      </c>
      <c r="F334" s="31">
        <v>-89244</v>
      </c>
      <c r="G334" s="36">
        <f t="shared" si="72"/>
        <v>-4.3821770646229205E-2</v>
      </c>
      <c r="H334" s="31">
        <v>718185</v>
      </c>
      <c r="I334" s="36">
        <f t="shared" si="73"/>
        <v>0.35265270888308597</v>
      </c>
      <c r="J334" s="31">
        <v>1671072</v>
      </c>
      <c r="K334" s="36">
        <f t="shared" si="74"/>
        <v>0.65969965417594389</v>
      </c>
      <c r="L334" s="31">
        <v>0</v>
      </c>
      <c r="M334" s="36">
        <f t="shared" si="75"/>
        <v>0</v>
      </c>
      <c r="N334" s="31">
        <f t="shared" si="76"/>
        <v>2300013</v>
      </c>
      <c r="O334" s="36">
        <f t="shared" si="77"/>
        <v>0.90799066748780144</v>
      </c>
      <c r="P334" s="31">
        <v>1256930</v>
      </c>
      <c r="Q334" s="31">
        <v>2251500</v>
      </c>
      <c r="R334" s="31">
        <v>3209355</v>
      </c>
      <c r="S334" s="31">
        <v>2247028</v>
      </c>
      <c r="T334" s="36">
        <f t="shared" si="78"/>
        <v>0.70014940696806682</v>
      </c>
      <c r="U334" s="36">
        <f t="shared" si="79"/>
        <v>0.329486924490624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8882647</v>
      </c>
      <c r="E335" s="31">
        <v>9219490</v>
      </c>
      <c r="F335" s="31">
        <v>2164325</v>
      </c>
      <c r="G335" s="36">
        <f t="shared" si="72"/>
        <v>0.24365766195594624</v>
      </c>
      <c r="H335" s="31">
        <v>2654073</v>
      </c>
      <c r="I335" s="36">
        <f t="shared" si="73"/>
        <v>0.29879302869966579</v>
      </c>
      <c r="J335" s="31">
        <v>2436143</v>
      </c>
      <c r="K335" s="36">
        <f t="shared" si="74"/>
        <v>0.2642383689336395</v>
      </c>
      <c r="L335" s="31">
        <v>0</v>
      </c>
      <c r="M335" s="36">
        <f t="shared" si="75"/>
        <v>0</v>
      </c>
      <c r="N335" s="31">
        <f t="shared" si="76"/>
        <v>7254541</v>
      </c>
      <c r="O335" s="36">
        <f t="shared" si="77"/>
        <v>0.78687009802060637</v>
      </c>
      <c r="P335" s="31">
        <v>2049022</v>
      </c>
      <c r="Q335" s="31">
        <v>8319656</v>
      </c>
      <c r="R335" s="31">
        <v>8500556</v>
      </c>
      <c r="S335" s="31">
        <v>5956451</v>
      </c>
      <c r="T335" s="36">
        <f t="shared" si="78"/>
        <v>0.70071310629563521</v>
      </c>
      <c r="U335" s="36">
        <f t="shared" si="79"/>
        <v>0.1889296454601268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600000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12677969</v>
      </c>
      <c r="E337" s="32">
        <f>SUM(E333:E336)</f>
        <v>13521070</v>
      </c>
      <c r="F337" s="32">
        <f>SUM(F333:F336)</f>
        <v>2310268</v>
      </c>
      <c r="G337" s="37">
        <f t="shared" si="72"/>
        <v>0.18222697973153271</v>
      </c>
      <c r="H337" s="32">
        <f>SUM(H333:H336)</f>
        <v>3870759</v>
      </c>
      <c r="I337" s="37">
        <f t="shared" si="73"/>
        <v>0.30531380854457052</v>
      </c>
      <c r="J337" s="32">
        <f>SUM(J333:J336)</f>
        <v>4376090</v>
      </c>
      <c r="K337" s="37">
        <f t="shared" si="74"/>
        <v>0.32364968157105911</v>
      </c>
      <c r="L337" s="32">
        <f>SUM(L333:L336)</f>
        <v>0</v>
      </c>
      <c r="M337" s="37">
        <f t="shared" si="75"/>
        <v>0</v>
      </c>
      <c r="N337" s="32">
        <f t="shared" si="76"/>
        <v>10557117</v>
      </c>
      <c r="O337" s="37">
        <f t="shared" si="77"/>
        <v>0.78079005581658845</v>
      </c>
      <c r="P337" s="32">
        <f>SUM(P333:P336)</f>
        <v>3600328</v>
      </c>
      <c r="Q337" s="32">
        <f>SUM(Q333:Q336)</f>
        <v>13276196</v>
      </c>
      <c r="R337" s="32">
        <f>SUM(R333:R336)</f>
        <v>14024011</v>
      </c>
      <c r="S337" s="32">
        <f>SUM(S333:S336)</f>
        <v>9072189</v>
      </c>
      <c r="T337" s="37">
        <f t="shared" si="78"/>
        <v>0.64690401340957304</v>
      </c>
      <c r="U337" s="37">
        <f t="shared" si="79"/>
        <v>0.21546981275039379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519100866</v>
      </c>
      <c r="E338" s="32">
        <f>SUM(E302,E304:E309,E311:E316,E318:E322,E324:E331,E333:E336)</f>
        <v>528038953</v>
      </c>
      <c r="F338" s="32">
        <f>SUM(F302,F304:F309,F311:F316,F318:F322,F324:F331,F333:F336)</f>
        <v>163283695</v>
      </c>
      <c r="G338" s="37">
        <f t="shared" si="72"/>
        <v>0.31455099710814199</v>
      </c>
      <c r="H338" s="32">
        <f>SUM(H302,H304:H309,H311:H316,H318:H322,H324:H331,H333:H336)</f>
        <v>146331632</v>
      </c>
      <c r="I338" s="37">
        <f t="shared" si="73"/>
        <v>0.28189440932275384</v>
      </c>
      <c r="J338" s="32">
        <f>SUM(J302,J304:J309,J311:J316,J318:J322,J324:J331,J333:J336)</f>
        <v>147666741</v>
      </c>
      <c r="K338" s="37">
        <f t="shared" si="74"/>
        <v>0.2796512267912174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457282068</v>
      </c>
      <c r="O338" s="37">
        <f t="shared" si="77"/>
        <v>0.86600063385854031</v>
      </c>
      <c r="P338" s="32">
        <f>SUM(P302,P304:P309,P311:P316,P318:P322,P324:P331,P333:P336)</f>
        <v>126937641</v>
      </c>
      <c r="Q338" s="32">
        <f>SUM(Q302,Q304:Q309,Q311:Q316,Q318:Q322,Q324:Q331,Q333:Q336)</f>
        <v>515233786</v>
      </c>
      <c r="R338" s="32">
        <f>SUM(R302,R304:R309,R311:R316,R318:R322,R324:R331,R333:R336)</f>
        <v>518685194</v>
      </c>
      <c r="S338" s="32">
        <f>SUM(S302,S304:S309,S311:S316,S318:S322,S324:S331,S333:S336)</f>
        <v>428124007</v>
      </c>
      <c r="T338" s="37">
        <f t="shared" si="78"/>
        <v>0.82540240583771129</v>
      </c>
      <c r="U338" s="37">
        <f t="shared" si="79"/>
        <v>0.16330144342291653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2878840532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3088176686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875820646</v>
      </c>
      <c r="G339" s="39">
        <f t="shared" si="72"/>
        <v>0.30422687059763825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788181466</v>
      </c>
      <c r="I339" s="39">
        <f t="shared" si="73"/>
        <v>0.2737843438144284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570344157</v>
      </c>
      <c r="K339" s="39">
        <f t="shared" si="74"/>
        <v>0.18468637483911113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2234346269</v>
      </c>
      <c r="O339" s="39">
        <f t="shared" si="77"/>
        <v>0.72351633218695954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887868653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2947659731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2990193487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2405525949</v>
      </c>
      <c r="T339" s="39">
        <f t="shared" si="78"/>
        <v>0.80447167029763511</v>
      </c>
      <c r="U339" s="39">
        <f t="shared" si="79"/>
        <v>-0.35762552819848226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9" manualBreakCount="9">
    <brk id="55" max="16383" man="1"/>
    <brk id="85" max="16383" man="1"/>
    <brk id="103" max="16383" man="1"/>
    <brk id="170" max="16383" man="1"/>
    <brk id="205" max="16383" man="1"/>
    <brk id="232" max="16383" man="1"/>
    <brk id="260" max="16383" man="1"/>
    <brk id="300" max="16383" man="1"/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view="pageBreakPreview" zoomScale="60" zoomScaleNormal="100" workbookViewId="0">
      <selection activeCell="A86" sqref="A86:XFD86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13009228</v>
      </c>
      <c r="E8" s="31">
        <v>13087228</v>
      </c>
      <c r="F8" s="31">
        <v>679578</v>
      </c>
      <c r="G8" s="36">
        <f>IF(($D8       =0),0,($F8       /$D8       ))</f>
        <v>5.2238149719568291E-2</v>
      </c>
      <c r="H8" s="31">
        <v>1845979</v>
      </c>
      <c r="I8" s="36">
        <f>IF(($D8       =0),0,($H8       /$D8       ))</f>
        <v>0.14189765910782715</v>
      </c>
      <c r="J8" s="31">
        <v>1413946</v>
      </c>
      <c r="K8" s="36">
        <f>IF(($E8       =0),0,($J8       /$E8       ))</f>
        <v>0.1080401441772085</v>
      </c>
      <c r="L8" s="31">
        <v>0</v>
      </c>
      <c r="M8" s="36">
        <f>IF(($E8       =0),0,($L8       /$E8       ))</f>
        <v>0</v>
      </c>
      <c r="N8" s="31">
        <f>$F8       +$H8       +$J8</f>
        <v>3939503</v>
      </c>
      <c r="O8" s="36">
        <f>IF(($E8       =0),0,($N8       /$E8       ))</f>
        <v>0.30101890178729979</v>
      </c>
      <c r="P8" s="31">
        <v>1463355</v>
      </c>
      <c r="Q8" s="31">
        <v>12472893</v>
      </c>
      <c r="R8" s="31">
        <v>12472893</v>
      </c>
      <c r="S8" s="31">
        <v>3920278</v>
      </c>
      <c r="T8" s="36">
        <f>IF(($R8       =0),0,($S8       /$R8       ))</f>
        <v>0.31430382670644252</v>
      </c>
      <c r="U8" s="36">
        <f>IF(($P8       =0),0,(($J8       /$P8       )-1))</f>
        <v>-3.3764192557513395E-2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13802060</v>
      </c>
      <c r="E9" s="31">
        <v>23615660</v>
      </c>
      <c r="F9" s="31">
        <v>1082912</v>
      </c>
      <c r="G9" s="36">
        <f>IF(($D9       =0),0,($F9       /$D9       ))</f>
        <v>7.8460171887384925E-2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       +$J9</f>
        <v>1082912</v>
      </c>
      <c r="O9" s="36">
        <f>IF(($E9       =0),0,($N9       /$E9       ))</f>
        <v>4.5855673735140157E-2</v>
      </c>
      <c r="P9" s="31">
        <v>1238007</v>
      </c>
      <c r="Q9" s="31">
        <v>17365090</v>
      </c>
      <c r="R9" s="31">
        <v>17766380</v>
      </c>
      <c r="S9" s="31">
        <v>3249989</v>
      </c>
      <c r="T9" s="36">
        <f>IF(($R9       =0),0,($S9       /$R9       ))</f>
        <v>0.18292916170880055</v>
      </c>
      <c r="U9" s="36">
        <f>IF(($P9       =0),0,(($J9       /$P9       )-1))</f>
        <v>-1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26811288</v>
      </c>
      <c r="E10" s="32">
        <f>SUM(E8:E9)</f>
        <v>36702888</v>
      </c>
      <c r="F10" s="32">
        <f>SUM(F8:F9)</f>
        <v>1762490</v>
      </c>
      <c r="G10" s="37">
        <f t="shared" ref="G10:G54" si="0">IF(($D10      =0),0,($F10      /$D10      ))</f>
        <v>6.5736864264036854E-2</v>
      </c>
      <c r="H10" s="32">
        <f>SUM(H8:H9)</f>
        <v>1845979</v>
      </c>
      <c r="I10" s="37">
        <f t="shared" ref="I10:I54" si="1">IF(($D10      =0),0,($H10      /$D10      ))</f>
        <v>6.8850813881078748E-2</v>
      </c>
      <c r="J10" s="32">
        <f>SUM(J8:J9)</f>
        <v>1413946</v>
      </c>
      <c r="K10" s="37">
        <f t="shared" ref="K10:K54" si="2">IF(($E10      =0),0,($J10      /$E10      ))</f>
        <v>3.8524107421737494E-2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5022415</v>
      </c>
      <c r="O10" s="37">
        <f t="shared" ref="O10:O54" si="5">IF(($E10      =0),0,($N10      /$E10      ))</f>
        <v>0.13683977674999309</v>
      </c>
      <c r="P10" s="32">
        <f>SUM(P8:P9)</f>
        <v>2701362</v>
      </c>
      <c r="Q10" s="32">
        <f>SUM(Q8:Q9)</f>
        <v>29837983</v>
      </c>
      <c r="R10" s="32">
        <f>SUM(R8:R9)</f>
        <v>30239273</v>
      </c>
      <c r="S10" s="32">
        <f>SUM(S8:S9)</f>
        <v>7170267</v>
      </c>
      <c r="T10" s="37">
        <f t="shared" ref="T10:T54" si="6">IF(($R10      =0),0,($S10      /$R10      ))</f>
        <v>0.23711770451624284</v>
      </c>
      <c r="U10" s="37">
        <f t="shared" ref="U10:U54" si="7">IF(($P10      =0),0,(($J10      /$P10      )-1))</f>
        <v>-0.4765803324397101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65474</v>
      </c>
      <c r="E11" s="31">
        <v>65474</v>
      </c>
      <c r="F11" s="31">
        <v>3143</v>
      </c>
      <c r="G11" s="36">
        <f t="shared" si="0"/>
        <v>4.8003787763081528E-2</v>
      </c>
      <c r="H11" s="31">
        <v>104</v>
      </c>
      <c r="I11" s="36">
        <f t="shared" si="1"/>
        <v>1.5884167761248741E-3</v>
      </c>
      <c r="J11" s="31">
        <v>3021</v>
      </c>
      <c r="K11" s="36">
        <f t="shared" si="2"/>
        <v>4.6140452698781198E-2</v>
      </c>
      <c r="L11" s="31">
        <v>0</v>
      </c>
      <c r="M11" s="36">
        <f t="shared" si="3"/>
        <v>0</v>
      </c>
      <c r="N11" s="31">
        <f t="shared" si="4"/>
        <v>6268</v>
      </c>
      <c r="O11" s="36">
        <f t="shared" si="5"/>
        <v>9.5732657237987601E-2</v>
      </c>
      <c r="P11" s="31">
        <v>3665</v>
      </c>
      <c r="Q11" s="31">
        <v>62592</v>
      </c>
      <c r="R11" s="31">
        <v>62592</v>
      </c>
      <c r="S11" s="31">
        <v>8406</v>
      </c>
      <c r="T11" s="36">
        <f t="shared" si="6"/>
        <v>0.13429831288343558</v>
      </c>
      <c r="U11" s="36">
        <f t="shared" si="7"/>
        <v>-0.17571623465211461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95506</v>
      </c>
      <c r="E12" s="31">
        <v>95506</v>
      </c>
      <c r="F12" s="31">
        <v>1837</v>
      </c>
      <c r="G12" s="36">
        <f t="shared" si="0"/>
        <v>1.9234393650660691E-2</v>
      </c>
      <c r="H12" s="31">
        <v>18130</v>
      </c>
      <c r="I12" s="36">
        <f t="shared" si="1"/>
        <v>0.18983100538186082</v>
      </c>
      <c r="J12" s="31">
        <v>6541</v>
      </c>
      <c r="K12" s="36">
        <f t="shared" si="2"/>
        <v>6.8487843695684045E-2</v>
      </c>
      <c r="L12" s="31">
        <v>0</v>
      </c>
      <c r="M12" s="36">
        <f t="shared" si="3"/>
        <v>0</v>
      </c>
      <c r="N12" s="31">
        <f t="shared" si="4"/>
        <v>26508</v>
      </c>
      <c r="O12" s="36">
        <f t="shared" si="5"/>
        <v>0.27755324272820558</v>
      </c>
      <c r="P12" s="31">
        <v>8568</v>
      </c>
      <c r="Q12" s="31">
        <v>90100</v>
      </c>
      <c r="R12" s="31">
        <v>90100</v>
      </c>
      <c r="S12" s="31">
        <v>25500</v>
      </c>
      <c r="T12" s="36">
        <f t="shared" si="6"/>
        <v>0.28301886792452829</v>
      </c>
      <c r="U12" s="36">
        <f t="shared" si="7"/>
        <v>-0.23657796451914104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208363</v>
      </c>
      <c r="E13" s="31">
        <v>1708363</v>
      </c>
      <c r="F13" s="31">
        <v>24900</v>
      </c>
      <c r="G13" s="36">
        <f t="shared" si="0"/>
        <v>0.1195029827752528</v>
      </c>
      <c r="H13" s="31">
        <v>10604</v>
      </c>
      <c r="I13" s="36">
        <f t="shared" si="1"/>
        <v>5.0891952985894807E-2</v>
      </c>
      <c r="J13" s="31">
        <v>14099</v>
      </c>
      <c r="K13" s="36">
        <f t="shared" si="2"/>
        <v>8.2529298515596518E-3</v>
      </c>
      <c r="L13" s="31">
        <v>0</v>
      </c>
      <c r="M13" s="36">
        <f t="shared" si="3"/>
        <v>0</v>
      </c>
      <c r="N13" s="31">
        <f t="shared" si="4"/>
        <v>49603</v>
      </c>
      <c r="O13" s="36">
        <f t="shared" si="5"/>
        <v>2.9035398214548078E-2</v>
      </c>
      <c r="P13" s="31">
        <v>21210</v>
      </c>
      <c r="Q13" s="31">
        <v>0</v>
      </c>
      <c r="R13" s="31">
        <v>0</v>
      </c>
      <c r="S13" s="31">
        <v>57994</v>
      </c>
      <c r="T13" s="36">
        <f t="shared" si="6"/>
        <v>0</v>
      </c>
      <c r="U13" s="36">
        <f t="shared" si="7"/>
        <v>-0.3352663837812353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1565854</v>
      </c>
      <c r="E14" s="31">
        <v>1565854</v>
      </c>
      <c r="F14" s="31">
        <v>78640</v>
      </c>
      <c r="G14" s="36">
        <f t="shared" si="0"/>
        <v>5.0221795901789053E-2</v>
      </c>
      <c r="H14" s="31">
        <v>300253</v>
      </c>
      <c r="I14" s="36">
        <f t="shared" si="1"/>
        <v>0.19175031644074098</v>
      </c>
      <c r="J14" s="31">
        <v>303100</v>
      </c>
      <c r="K14" s="36">
        <f t="shared" si="2"/>
        <v>0.19356849361434719</v>
      </c>
      <c r="L14" s="31">
        <v>0</v>
      </c>
      <c r="M14" s="36">
        <f t="shared" si="3"/>
        <v>0</v>
      </c>
      <c r="N14" s="31">
        <f t="shared" si="4"/>
        <v>681993</v>
      </c>
      <c r="O14" s="36">
        <f t="shared" si="5"/>
        <v>0.43554060595687721</v>
      </c>
      <c r="P14" s="31">
        <v>70103</v>
      </c>
      <c r="Q14" s="31">
        <v>248900</v>
      </c>
      <c r="R14" s="31">
        <v>248900</v>
      </c>
      <c r="S14" s="31">
        <v>234336</v>
      </c>
      <c r="T14" s="36">
        <f t="shared" si="6"/>
        <v>0.9414865407794295</v>
      </c>
      <c r="U14" s="36">
        <f t="shared" si="7"/>
        <v>3.323638075403335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12255026</v>
      </c>
      <c r="E16" s="31">
        <v>13244937</v>
      </c>
      <c r="F16" s="31">
        <v>3561797</v>
      </c>
      <c r="G16" s="36">
        <f t="shared" si="0"/>
        <v>0.29063969346127866</v>
      </c>
      <c r="H16" s="31">
        <v>3849069</v>
      </c>
      <c r="I16" s="36">
        <f t="shared" si="1"/>
        <v>0.31408085139925446</v>
      </c>
      <c r="J16" s="31">
        <v>2077514</v>
      </c>
      <c r="K16" s="36">
        <f t="shared" si="2"/>
        <v>0.15685344520702516</v>
      </c>
      <c r="L16" s="31">
        <v>0</v>
      </c>
      <c r="M16" s="36">
        <f t="shared" si="3"/>
        <v>0</v>
      </c>
      <c r="N16" s="31">
        <f t="shared" si="4"/>
        <v>9488380</v>
      </c>
      <c r="O16" s="36">
        <f t="shared" si="5"/>
        <v>0.71637788839614713</v>
      </c>
      <c r="P16" s="31">
        <v>2217634</v>
      </c>
      <c r="Q16" s="31">
        <v>11504016</v>
      </c>
      <c r="R16" s="31">
        <v>11504016</v>
      </c>
      <c r="S16" s="31">
        <v>8550248</v>
      </c>
      <c r="T16" s="36">
        <f t="shared" si="6"/>
        <v>0.74324027365747758</v>
      </c>
      <c r="U16" s="36">
        <f t="shared" si="7"/>
        <v>-6.3184456948261025E-2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4339</v>
      </c>
      <c r="E17" s="31">
        <v>8000</v>
      </c>
      <c r="F17" s="31">
        <v>1317</v>
      </c>
      <c r="G17" s="36">
        <f t="shared" si="0"/>
        <v>0.30352615810094491</v>
      </c>
      <c r="H17" s="31">
        <v>3092</v>
      </c>
      <c r="I17" s="36">
        <f t="shared" si="1"/>
        <v>0.71260659138050242</v>
      </c>
      <c r="J17" s="31">
        <v>439</v>
      </c>
      <c r="K17" s="36">
        <f t="shared" si="2"/>
        <v>5.4875E-2</v>
      </c>
      <c r="L17" s="31">
        <v>0</v>
      </c>
      <c r="M17" s="36">
        <f t="shared" si="3"/>
        <v>0</v>
      </c>
      <c r="N17" s="31">
        <f t="shared" si="4"/>
        <v>4848</v>
      </c>
      <c r="O17" s="36">
        <f t="shared" si="5"/>
        <v>0.60599999999999998</v>
      </c>
      <c r="P17" s="31">
        <v>969</v>
      </c>
      <c r="Q17" s="31">
        <v>0</v>
      </c>
      <c r="R17" s="31">
        <v>4160</v>
      </c>
      <c r="S17" s="31">
        <v>3049</v>
      </c>
      <c r="T17" s="36">
        <f t="shared" si="6"/>
        <v>0.73293269230769231</v>
      </c>
      <c r="U17" s="36">
        <f t="shared" si="7"/>
        <v>-0.54695562435500511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14194562</v>
      </c>
      <c r="E19" s="32">
        <f>SUM(E11:E18)</f>
        <v>16688134</v>
      </c>
      <c r="F19" s="32">
        <f>SUM(F11:F18)</f>
        <v>3671634</v>
      </c>
      <c r="G19" s="37">
        <f t="shared" si="0"/>
        <v>0.25866483234917709</v>
      </c>
      <c r="H19" s="32">
        <f>SUM(H11:H18)</f>
        <v>4181252</v>
      </c>
      <c r="I19" s="37">
        <f t="shared" si="1"/>
        <v>0.29456717297793339</v>
      </c>
      <c r="J19" s="32">
        <f>SUM(J11:J18)</f>
        <v>2404714</v>
      </c>
      <c r="K19" s="37">
        <f t="shared" si="2"/>
        <v>0.14409723699486113</v>
      </c>
      <c r="L19" s="32">
        <f>SUM(L11:L18)</f>
        <v>0</v>
      </c>
      <c r="M19" s="37">
        <f t="shared" si="3"/>
        <v>0</v>
      </c>
      <c r="N19" s="32">
        <f t="shared" si="4"/>
        <v>10257600</v>
      </c>
      <c r="O19" s="37">
        <f t="shared" si="5"/>
        <v>0.61466428781072824</v>
      </c>
      <c r="P19" s="32">
        <f>SUM(P11:P18)</f>
        <v>2322149</v>
      </c>
      <c r="Q19" s="32">
        <f>SUM(Q11:Q18)</f>
        <v>11905608</v>
      </c>
      <c r="R19" s="32">
        <f>SUM(R11:R18)</f>
        <v>11909768</v>
      </c>
      <c r="S19" s="32">
        <f>SUM(S11:S18)</f>
        <v>8879533</v>
      </c>
      <c r="T19" s="37">
        <f t="shared" si="6"/>
        <v>0.74556725202371699</v>
      </c>
      <c r="U19" s="37">
        <f t="shared" si="7"/>
        <v>3.5555427321847244E-2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5892803</v>
      </c>
      <c r="E25" s="31">
        <v>5892803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5892803</v>
      </c>
      <c r="R25" s="31">
        <v>5892803</v>
      </c>
      <c r="S25" s="31">
        <v>0</v>
      </c>
      <c r="T25" s="36">
        <f t="shared" si="6"/>
        <v>0</v>
      </c>
      <c r="U25" s="36">
        <f t="shared" si="7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5892803</v>
      </c>
      <c r="E27" s="32">
        <f>SUM(E20:E26)</f>
        <v>5892803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5892803</v>
      </c>
      <c r="R27" s="32">
        <f>SUM(R20:R26)</f>
        <v>5892803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794303</v>
      </c>
      <c r="E28" s="31">
        <v>794303</v>
      </c>
      <c r="F28" s="31">
        <v>-36310</v>
      </c>
      <c r="G28" s="36">
        <f t="shared" si="0"/>
        <v>-4.5713033942966351E-2</v>
      </c>
      <c r="H28" s="31">
        <v>-48489</v>
      </c>
      <c r="I28" s="36">
        <f t="shared" si="1"/>
        <v>-6.10459736397823E-2</v>
      </c>
      <c r="J28" s="31">
        <v>-20658</v>
      </c>
      <c r="K28" s="36">
        <f t="shared" si="2"/>
        <v>-2.6007707386224148E-2</v>
      </c>
      <c r="L28" s="31">
        <v>0</v>
      </c>
      <c r="M28" s="36">
        <f t="shared" si="3"/>
        <v>0</v>
      </c>
      <c r="N28" s="31">
        <f t="shared" si="4"/>
        <v>-105457</v>
      </c>
      <c r="O28" s="36">
        <f t="shared" si="5"/>
        <v>-0.1327667149689728</v>
      </c>
      <c r="P28" s="31">
        <v>-10508</v>
      </c>
      <c r="Q28" s="31">
        <v>710243</v>
      </c>
      <c r="R28" s="31">
        <v>735465</v>
      </c>
      <c r="S28" s="31">
        <v>-87964</v>
      </c>
      <c r="T28" s="36">
        <f t="shared" si="6"/>
        <v>-0.11960324420604651</v>
      </c>
      <c r="U28" s="36">
        <f t="shared" si="7"/>
        <v>0.96593071945184628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157325</v>
      </c>
      <c r="E33" s="31">
        <v>157325</v>
      </c>
      <c r="F33" s="31">
        <v>70232</v>
      </c>
      <c r="G33" s="36">
        <f t="shared" si="0"/>
        <v>0.44641347529000475</v>
      </c>
      <c r="H33" s="31">
        <v>32515</v>
      </c>
      <c r="I33" s="36">
        <f t="shared" si="1"/>
        <v>0.20667408231368187</v>
      </c>
      <c r="J33" s="31">
        <v>41910</v>
      </c>
      <c r="K33" s="36">
        <f t="shared" si="2"/>
        <v>0.26639122834895917</v>
      </c>
      <c r="L33" s="31">
        <v>0</v>
      </c>
      <c r="M33" s="36">
        <f t="shared" si="3"/>
        <v>0</v>
      </c>
      <c r="N33" s="31">
        <f t="shared" si="4"/>
        <v>144657</v>
      </c>
      <c r="O33" s="36">
        <f t="shared" si="5"/>
        <v>0.91947878595264576</v>
      </c>
      <c r="P33" s="31">
        <v>58833</v>
      </c>
      <c r="Q33" s="31">
        <v>47420</v>
      </c>
      <c r="R33" s="31">
        <v>47420</v>
      </c>
      <c r="S33" s="31">
        <v>151031</v>
      </c>
      <c r="T33" s="36">
        <f t="shared" si="6"/>
        <v>3.1849641501476169</v>
      </c>
      <c r="U33" s="36">
        <f t="shared" si="7"/>
        <v>-0.28764468920503794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951628</v>
      </c>
      <c r="E35" s="32">
        <f>SUM(E28:E34)</f>
        <v>951628</v>
      </c>
      <c r="F35" s="32">
        <f>SUM(F28:F34)</f>
        <v>33922</v>
      </c>
      <c r="G35" s="37">
        <f t="shared" si="0"/>
        <v>3.5646281950510075E-2</v>
      </c>
      <c r="H35" s="32">
        <f>SUM(H28:H34)</f>
        <v>-15974</v>
      </c>
      <c r="I35" s="37">
        <f t="shared" si="1"/>
        <v>-1.6785970988663638E-2</v>
      </c>
      <c r="J35" s="32">
        <f>SUM(J28:J34)</f>
        <v>21252</v>
      </c>
      <c r="K35" s="37">
        <f t="shared" si="2"/>
        <v>2.2332255881499914E-2</v>
      </c>
      <c r="L35" s="32">
        <f>SUM(L28:L34)</f>
        <v>0</v>
      </c>
      <c r="M35" s="37">
        <f t="shared" si="3"/>
        <v>0</v>
      </c>
      <c r="N35" s="32">
        <f t="shared" si="4"/>
        <v>39200</v>
      </c>
      <c r="O35" s="37">
        <f t="shared" si="5"/>
        <v>4.1192566843346351E-2</v>
      </c>
      <c r="P35" s="32">
        <f>SUM(P28:P34)</f>
        <v>48325</v>
      </c>
      <c r="Q35" s="32">
        <f>SUM(Q28:Q34)</f>
        <v>757663</v>
      </c>
      <c r="R35" s="32">
        <f>SUM(R28:R34)</f>
        <v>782885</v>
      </c>
      <c r="S35" s="32">
        <f>SUM(S28:S34)</f>
        <v>63067</v>
      </c>
      <c r="T35" s="37">
        <f t="shared" si="6"/>
        <v>8.055716995471876E-2</v>
      </c>
      <c r="U35" s="37">
        <f t="shared" si="7"/>
        <v>-0.56022762545266425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26838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7512</v>
      </c>
      <c r="E37" s="31">
        <v>7510</v>
      </c>
      <c r="F37" s="31">
        <v>0</v>
      </c>
      <c r="G37" s="36">
        <f t="shared" si="0"/>
        <v>0</v>
      </c>
      <c r="H37" s="31">
        <v>1126</v>
      </c>
      <c r="I37" s="36">
        <f t="shared" si="1"/>
        <v>0.14989350372736954</v>
      </c>
      <c r="J37" s="31">
        <v>122</v>
      </c>
      <c r="K37" s="36">
        <f t="shared" si="2"/>
        <v>1.6245006657789614E-2</v>
      </c>
      <c r="L37" s="31">
        <v>0</v>
      </c>
      <c r="M37" s="36">
        <f t="shared" si="3"/>
        <v>0</v>
      </c>
      <c r="N37" s="31">
        <f t="shared" si="4"/>
        <v>1248</v>
      </c>
      <c r="O37" s="36">
        <f t="shared" si="5"/>
        <v>0.16617842876165112</v>
      </c>
      <c r="P37" s="31">
        <v>-2390</v>
      </c>
      <c r="Q37" s="31">
        <v>1891</v>
      </c>
      <c r="R37" s="31">
        <v>1891</v>
      </c>
      <c r="S37" s="31">
        <v>-899</v>
      </c>
      <c r="T37" s="36">
        <f t="shared" si="6"/>
        <v>-0.47540983606557374</v>
      </c>
      <c r="U37" s="36">
        <f t="shared" si="7"/>
        <v>-1.0510460251046025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2748806</v>
      </c>
      <c r="E38" s="31">
        <v>1439317</v>
      </c>
      <c r="F38" s="31">
        <v>618855</v>
      </c>
      <c r="G38" s="36">
        <f t="shared" si="0"/>
        <v>0.22513593174636551</v>
      </c>
      <c r="H38" s="31">
        <v>670597</v>
      </c>
      <c r="I38" s="36">
        <f t="shared" si="1"/>
        <v>0.24395937727144076</v>
      </c>
      <c r="J38" s="31">
        <v>1570198</v>
      </c>
      <c r="K38" s="36">
        <f t="shared" si="2"/>
        <v>1.0909327132243973</v>
      </c>
      <c r="L38" s="31">
        <v>0</v>
      </c>
      <c r="M38" s="36">
        <f t="shared" si="3"/>
        <v>0</v>
      </c>
      <c r="N38" s="31">
        <f t="shared" si="4"/>
        <v>2859650</v>
      </c>
      <c r="O38" s="36">
        <f t="shared" si="5"/>
        <v>1.9868104107712199</v>
      </c>
      <c r="P38" s="31">
        <v>1226515</v>
      </c>
      <c r="Q38" s="31">
        <v>2669756</v>
      </c>
      <c r="R38" s="31">
        <v>2481349</v>
      </c>
      <c r="S38" s="31">
        <v>2697405</v>
      </c>
      <c r="T38" s="36">
        <f t="shared" si="6"/>
        <v>1.0870719918882834</v>
      </c>
      <c r="U38" s="36">
        <f t="shared" si="7"/>
        <v>0.28021100434972257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2756318</v>
      </c>
      <c r="E40" s="32">
        <f>SUM(E36:E39)</f>
        <v>1446827</v>
      </c>
      <c r="F40" s="32">
        <f>SUM(F36:F39)</f>
        <v>618855</v>
      </c>
      <c r="G40" s="37">
        <f t="shared" si="0"/>
        <v>0.22452235192020659</v>
      </c>
      <c r="H40" s="32">
        <f>SUM(H36:H39)</f>
        <v>671723</v>
      </c>
      <c r="I40" s="37">
        <f t="shared" si="1"/>
        <v>0.24370301249710666</v>
      </c>
      <c r="J40" s="32">
        <f>SUM(J36:J39)</f>
        <v>1570320</v>
      </c>
      <c r="K40" s="37">
        <f t="shared" si="2"/>
        <v>1.0853543651037754</v>
      </c>
      <c r="L40" s="32">
        <f>SUM(L36:L39)</f>
        <v>0</v>
      </c>
      <c r="M40" s="37">
        <f t="shared" si="3"/>
        <v>0</v>
      </c>
      <c r="N40" s="32">
        <f t="shared" si="4"/>
        <v>2860898</v>
      </c>
      <c r="O40" s="37">
        <f t="shared" si="5"/>
        <v>1.9773601128538518</v>
      </c>
      <c r="P40" s="32">
        <f>SUM(P36:P39)</f>
        <v>1224125</v>
      </c>
      <c r="Q40" s="32">
        <f>SUM(Q36:Q39)</f>
        <v>2698485</v>
      </c>
      <c r="R40" s="32">
        <f>SUM(R36:R39)</f>
        <v>2483240</v>
      </c>
      <c r="S40" s="32">
        <f>SUM(S36:S39)</f>
        <v>2696506</v>
      </c>
      <c r="T40" s="37">
        <f t="shared" si="6"/>
        <v>1.0858821539601489</v>
      </c>
      <c r="U40" s="37">
        <f t="shared" si="7"/>
        <v>0.28281017052997037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19028</v>
      </c>
      <c r="E43" s="31">
        <v>11005</v>
      </c>
      <c r="F43" s="31">
        <v>368</v>
      </c>
      <c r="G43" s="36">
        <f t="shared" si="0"/>
        <v>1.9339920117721253E-2</v>
      </c>
      <c r="H43" s="31">
        <v>5136</v>
      </c>
      <c r="I43" s="36">
        <f t="shared" si="1"/>
        <v>0.26991801555602268</v>
      </c>
      <c r="J43" s="31">
        <v>1943</v>
      </c>
      <c r="K43" s="36">
        <f t="shared" si="2"/>
        <v>0.1765561108587006</v>
      </c>
      <c r="L43" s="31">
        <v>0</v>
      </c>
      <c r="M43" s="36">
        <f t="shared" si="3"/>
        <v>0</v>
      </c>
      <c r="N43" s="31">
        <f t="shared" si="4"/>
        <v>7447</v>
      </c>
      <c r="O43" s="36">
        <f t="shared" si="5"/>
        <v>0.67669241253975465</v>
      </c>
      <c r="P43" s="31">
        <v>1368</v>
      </c>
      <c r="Q43" s="31">
        <v>20980</v>
      </c>
      <c r="R43" s="31">
        <v>18243</v>
      </c>
      <c r="S43" s="31">
        <v>4114</v>
      </c>
      <c r="T43" s="36">
        <f t="shared" si="6"/>
        <v>0.22551115496354765</v>
      </c>
      <c r="U43" s="36">
        <f t="shared" si="7"/>
        <v>0.42032163742690054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329532</v>
      </c>
      <c r="E45" s="31">
        <v>893358</v>
      </c>
      <c r="F45" s="31">
        <v>-16624</v>
      </c>
      <c r="G45" s="36">
        <f t="shared" si="0"/>
        <v>-5.0447301020841676E-2</v>
      </c>
      <c r="H45" s="31">
        <v>124892</v>
      </c>
      <c r="I45" s="36">
        <f t="shared" si="1"/>
        <v>0.37899809426702114</v>
      </c>
      <c r="J45" s="31">
        <v>416100</v>
      </c>
      <c r="K45" s="36">
        <f t="shared" si="2"/>
        <v>0.46577072125620411</v>
      </c>
      <c r="L45" s="31">
        <v>0</v>
      </c>
      <c r="M45" s="36">
        <f t="shared" si="3"/>
        <v>0</v>
      </c>
      <c r="N45" s="31">
        <f t="shared" si="4"/>
        <v>524368</v>
      </c>
      <c r="O45" s="36">
        <f t="shared" si="5"/>
        <v>0.58696289729313444</v>
      </c>
      <c r="P45" s="31">
        <v>50470</v>
      </c>
      <c r="Q45" s="31">
        <v>488323</v>
      </c>
      <c r="R45" s="31">
        <v>315644</v>
      </c>
      <c r="S45" s="31">
        <v>211222</v>
      </c>
      <c r="T45" s="36">
        <f t="shared" si="6"/>
        <v>0.6691779346352219</v>
      </c>
      <c r="U45" s="36">
        <f t="shared" si="7"/>
        <v>7.2445016841688137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6445809</v>
      </c>
      <c r="E46" s="31">
        <v>6445809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6164013</v>
      </c>
      <c r="R46" s="31">
        <v>6160113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6794369</v>
      </c>
      <c r="E47" s="32">
        <f>SUM(E41:E46)</f>
        <v>7350172</v>
      </c>
      <c r="F47" s="32">
        <f>SUM(F41:F46)</f>
        <v>-16256</v>
      </c>
      <c r="G47" s="37">
        <f t="shared" si="0"/>
        <v>-2.3925694939441766E-3</v>
      </c>
      <c r="H47" s="32">
        <f>SUM(H41:H46)</f>
        <v>130028</v>
      </c>
      <c r="I47" s="37">
        <f t="shared" si="1"/>
        <v>1.9137612337510664E-2</v>
      </c>
      <c r="J47" s="32">
        <f>SUM(J41:J46)</f>
        <v>418043</v>
      </c>
      <c r="K47" s="37">
        <f t="shared" si="2"/>
        <v>5.6875267680810734E-2</v>
      </c>
      <c r="L47" s="32">
        <f>SUM(L41:L46)</f>
        <v>0</v>
      </c>
      <c r="M47" s="37">
        <f t="shared" si="3"/>
        <v>0</v>
      </c>
      <c r="N47" s="32">
        <f t="shared" si="4"/>
        <v>531815</v>
      </c>
      <c r="O47" s="37">
        <f t="shared" si="5"/>
        <v>7.2354089128798621E-2</v>
      </c>
      <c r="P47" s="32">
        <f>SUM(P41:P46)</f>
        <v>51838</v>
      </c>
      <c r="Q47" s="32">
        <f>SUM(Q41:Q46)</f>
        <v>6673316</v>
      </c>
      <c r="R47" s="32">
        <f>SUM(R41:R46)</f>
        <v>6494000</v>
      </c>
      <c r="S47" s="32">
        <f>SUM(S41:S46)</f>
        <v>215336</v>
      </c>
      <c r="T47" s="37">
        <f t="shared" si="6"/>
        <v>3.3159223898983674E-2</v>
      </c>
      <c r="U47" s="37">
        <f t="shared" si="7"/>
        <v>7.064412207261082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5000</v>
      </c>
      <c r="E49" s="31">
        <v>5000</v>
      </c>
      <c r="F49" s="31">
        <v>654</v>
      </c>
      <c r="G49" s="36">
        <f t="shared" si="0"/>
        <v>0.1308</v>
      </c>
      <c r="H49" s="31">
        <v>2413</v>
      </c>
      <c r="I49" s="36">
        <f t="shared" si="1"/>
        <v>0.48259999999999997</v>
      </c>
      <c r="J49" s="31">
        <v>-864</v>
      </c>
      <c r="K49" s="36">
        <f t="shared" si="2"/>
        <v>-0.17280000000000001</v>
      </c>
      <c r="L49" s="31">
        <v>0</v>
      </c>
      <c r="M49" s="36">
        <f t="shared" si="3"/>
        <v>0</v>
      </c>
      <c r="N49" s="31">
        <f t="shared" si="4"/>
        <v>2203</v>
      </c>
      <c r="O49" s="36">
        <f t="shared" si="5"/>
        <v>0.44059999999999999</v>
      </c>
      <c r="P49" s="31">
        <v>371</v>
      </c>
      <c r="Q49" s="31">
        <v>1000</v>
      </c>
      <c r="R49" s="31">
        <v>5000</v>
      </c>
      <c r="S49" s="31">
        <v>3883</v>
      </c>
      <c r="T49" s="36">
        <f t="shared" si="6"/>
        <v>0.77659999999999996</v>
      </c>
      <c r="U49" s="36">
        <f t="shared" si="7"/>
        <v>-3.3288409703504045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10008</v>
      </c>
      <c r="R50" s="31">
        <v>10008</v>
      </c>
      <c r="S50" s="31">
        <v>0</v>
      </c>
      <c r="T50" s="36">
        <f t="shared" si="6"/>
        <v>0</v>
      </c>
      <c r="U50" s="36">
        <f t="shared" si="7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5000</v>
      </c>
      <c r="E53" s="32">
        <f>SUM(E48:E52)</f>
        <v>5000</v>
      </c>
      <c r="F53" s="32">
        <f>SUM(F48:F52)</f>
        <v>654</v>
      </c>
      <c r="G53" s="37">
        <f t="shared" si="0"/>
        <v>0.1308</v>
      </c>
      <c r="H53" s="32">
        <f>SUM(H48:H52)</f>
        <v>2413</v>
      </c>
      <c r="I53" s="37">
        <f t="shared" si="1"/>
        <v>0.48259999999999997</v>
      </c>
      <c r="J53" s="32">
        <f>SUM(J48:J52)</f>
        <v>-864</v>
      </c>
      <c r="K53" s="37">
        <f t="shared" si="2"/>
        <v>-0.17280000000000001</v>
      </c>
      <c r="L53" s="32">
        <f>SUM(L48:L52)</f>
        <v>0</v>
      </c>
      <c r="M53" s="37">
        <f t="shared" si="3"/>
        <v>0</v>
      </c>
      <c r="N53" s="32">
        <f t="shared" si="4"/>
        <v>2203</v>
      </c>
      <c r="O53" s="37">
        <f t="shared" si="5"/>
        <v>0.44059999999999999</v>
      </c>
      <c r="P53" s="32">
        <f>SUM(P48:P52)</f>
        <v>371</v>
      </c>
      <c r="Q53" s="32">
        <f>SUM(Q48:Q52)</f>
        <v>11008</v>
      </c>
      <c r="R53" s="32">
        <f>SUM(R48:R52)</f>
        <v>15008</v>
      </c>
      <c r="S53" s="32">
        <f>SUM(S48:S52)</f>
        <v>3883</v>
      </c>
      <c r="T53" s="37">
        <f t="shared" si="6"/>
        <v>0.25872867803837951</v>
      </c>
      <c r="U53" s="37">
        <f t="shared" si="7"/>
        <v>-3.3288409703504045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57405968</v>
      </c>
      <c r="E54" s="32">
        <f>SUM(E8:E9,E11:E18,E20:E26,E28:E34,E36:E39,E41:E46,E48:E52)</f>
        <v>69037452</v>
      </c>
      <c r="F54" s="32">
        <f>SUM(F8:F9,F11:F18,F20:F26,F28:F34,F36:F39,F41:F46,F48:F52)</f>
        <v>6071299</v>
      </c>
      <c r="G54" s="37">
        <f t="shared" si="0"/>
        <v>0.10576076341052205</v>
      </c>
      <c r="H54" s="32">
        <f>SUM(H8:H9,H11:H18,H20:H26,H28:H34,H36:H39,H41:H46,H48:H52)</f>
        <v>6815421</v>
      </c>
      <c r="I54" s="37">
        <f t="shared" si="1"/>
        <v>0.11872321358643408</v>
      </c>
      <c r="J54" s="32">
        <f>SUM(J8:J9,J11:J18,J20:J26,J28:J34,J36:J39,J41:J46,J48:J52)</f>
        <v>5827411</v>
      </c>
      <c r="K54" s="37">
        <f t="shared" si="2"/>
        <v>8.4409415921085848E-2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18714131</v>
      </c>
      <c r="O54" s="37">
        <f t="shared" si="5"/>
        <v>0.27107215660276684</v>
      </c>
      <c r="P54" s="32">
        <f>SUM(P8:P9,P11:P18,P20:P26,P28:P34,P36:P39,P41:P46,P48:P52)</f>
        <v>6348170</v>
      </c>
      <c r="Q54" s="32">
        <f>SUM(Q8:Q9,Q11:Q18,Q20:Q26,Q28:Q34,Q36:Q39,Q41:Q46,Q48:Q52)</f>
        <v>57776866</v>
      </c>
      <c r="R54" s="32">
        <f>SUM(R8:R9,R11:R18,R20:R26,R28:R34,R36:R39,R41:R46,R48:R52)</f>
        <v>57816977</v>
      </c>
      <c r="S54" s="32">
        <f>SUM(S8:S9,S11:S18,S20:S26,S28:S34,S36:S39,S41:S46,S48:S52)</f>
        <v>19028592</v>
      </c>
      <c r="T54" s="37">
        <f t="shared" si="6"/>
        <v>0.32911772609626405</v>
      </c>
      <c r="U54" s="37">
        <f t="shared" si="7"/>
        <v>-8.2032932325378782E-2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3061764</v>
      </c>
      <c r="E57" s="31">
        <v>3061764</v>
      </c>
      <c r="F57" s="31">
        <v>718066</v>
      </c>
      <c r="G57" s="36">
        <f t="shared" ref="G57:G85" si="8">IF(($D57      =0),0,($F57      /$D57      ))</f>
        <v>0.23452689364693033</v>
      </c>
      <c r="H57" s="31">
        <v>483349</v>
      </c>
      <c r="I57" s="36">
        <f t="shared" ref="I57:I85" si="9">IF(($D57      =0),0,($H57      /$D57      ))</f>
        <v>0.15786618433034028</v>
      </c>
      <c r="J57" s="31">
        <v>530326</v>
      </c>
      <c r="K57" s="36">
        <f t="shared" ref="K57:K85" si="10">IF(($E57      =0),0,($J57      /$E57      ))</f>
        <v>0.17320930025958892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1731741</v>
      </c>
      <c r="O57" s="36">
        <f t="shared" ref="O57:O85" si="13">IF(($E57      =0),0,($N57      /$E57      ))</f>
        <v>0.56560237823685955</v>
      </c>
      <c r="P57" s="31">
        <v>814543</v>
      </c>
      <c r="Q57" s="31">
        <v>9200560</v>
      </c>
      <c r="R57" s="31">
        <v>9200560</v>
      </c>
      <c r="S57" s="31">
        <v>2672532</v>
      </c>
      <c r="T57" s="36">
        <f t="shared" ref="T57:T85" si="14">IF(($R57      =0),0,($S57      /$R57      ))</f>
        <v>0.29047492761310179</v>
      </c>
      <c r="U57" s="36">
        <f t="shared" ref="U57:U85" si="15">IF(($P57      =0),0,(($J57      /$P57      )-1))</f>
        <v>-0.34892817199337545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3061764</v>
      </c>
      <c r="E58" s="32">
        <f>E57</f>
        <v>3061764</v>
      </c>
      <c r="F58" s="32">
        <f>F57</f>
        <v>718066</v>
      </c>
      <c r="G58" s="37">
        <f t="shared" si="8"/>
        <v>0.23452689364693033</v>
      </c>
      <c r="H58" s="32">
        <f>H57</f>
        <v>483349</v>
      </c>
      <c r="I58" s="37">
        <f t="shared" si="9"/>
        <v>0.15786618433034028</v>
      </c>
      <c r="J58" s="32">
        <f>J57</f>
        <v>530326</v>
      </c>
      <c r="K58" s="37">
        <f t="shared" si="10"/>
        <v>0.17320930025958892</v>
      </c>
      <c r="L58" s="32">
        <f>L57</f>
        <v>0</v>
      </c>
      <c r="M58" s="37">
        <f t="shared" si="11"/>
        <v>0</v>
      </c>
      <c r="N58" s="32">
        <f t="shared" si="12"/>
        <v>1731741</v>
      </c>
      <c r="O58" s="37">
        <f t="shared" si="13"/>
        <v>0.56560237823685955</v>
      </c>
      <c r="P58" s="32">
        <f>P57</f>
        <v>814543</v>
      </c>
      <c r="Q58" s="32">
        <f>Q57</f>
        <v>9200560</v>
      </c>
      <c r="R58" s="32">
        <f>R57</f>
        <v>9200560</v>
      </c>
      <c r="S58" s="32">
        <f>S57</f>
        <v>2672532</v>
      </c>
      <c r="T58" s="37">
        <f t="shared" si="14"/>
        <v>0.29047492761310179</v>
      </c>
      <c r="U58" s="37">
        <f t="shared" si="15"/>
        <v>-0.34892817199337545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2676955</v>
      </c>
      <c r="E59" s="31">
        <v>2676955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2564133</v>
      </c>
      <c r="R59" s="31">
        <v>2564133</v>
      </c>
      <c r="S59" s="31">
        <v>0</v>
      </c>
      <c r="T59" s="36">
        <f t="shared" si="14"/>
        <v>0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2676955</v>
      </c>
      <c r="E63" s="32">
        <f>SUM(E59:E62)</f>
        <v>2676955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2564133</v>
      </c>
      <c r="R63" s="32">
        <f>SUM(R59:R62)</f>
        <v>2564133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256452</v>
      </c>
      <c r="E65" s="31">
        <v>256452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220035</v>
      </c>
      <c r="R65" s="31">
        <v>220035</v>
      </c>
      <c r="S65" s="31">
        <v>0</v>
      </c>
      <c r="T65" s="36">
        <f t="shared" si="14"/>
        <v>0</v>
      </c>
      <c r="U65" s="36">
        <f t="shared" si="15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1150000</v>
      </c>
      <c r="E66" s="31">
        <v>4087000</v>
      </c>
      <c r="F66" s="31">
        <v>564655</v>
      </c>
      <c r="G66" s="36">
        <f t="shared" si="8"/>
        <v>0.49100434782608698</v>
      </c>
      <c r="H66" s="31">
        <v>491052</v>
      </c>
      <c r="I66" s="36">
        <f t="shared" si="9"/>
        <v>0.42700173913043477</v>
      </c>
      <c r="J66" s="31">
        <v>2692743</v>
      </c>
      <c r="K66" s="36">
        <f t="shared" si="10"/>
        <v>0.65885563983361883</v>
      </c>
      <c r="L66" s="31">
        <v>0</v>
      </c>
      <c r="M66" s="36">
        <f t="shared" si="11"/>
        <v>0</v>
      </c>
      <c r="N66" s="31">
        <f t="shared" si="12"/>
        <v>3748450</v>
      </c>
      <c r="O66" s="36">
        <f t="shared" si="13"/>
        <v>0.91716417910447756</v>
      </c>
      <c r="P66" s="31">
        <v>191347</v>
      </c>
      <c r="Q66" s="31">
        <v>1242263</v>
      </c>
      <c r="R66" s="31">
        <v>1150000</v>
      </c>
      <c r="S66" s="31">
        <v>922552</v>
      </c>
      <c r="T66" s="36">
        <f t="shared" si="14"/>
        <v>0.80221913043478266</v>
      </c>
      <c r="U66" s="36">
        <f t="shared" si="15"/>
        <v>13.072564503232348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1642959</v>
      </c>
      <c r="E67" s="31">
        <v>1642959</v>
      </c>
      <c r="F67" s="31">
        <v>130661</v>
      </c>
      <c r="G67" s="36">
        <f t="shared" si="8"/>
        <v>7.9527851881878969E-2</v>
      </c>
      <c r="H67" s="31">
        <v>132316</v>
      </c>
      <c r="I67" s="36">
        <f t="shared" si="9"/>
        <v>8.0535180731838102E-2</v>
      </c>
      <c r="J67" s="31">
        <v>158162</v>
      </c>
      <c r="K67" s="36">
        <f t="shared" si="10"/>
        <v>9.6266553212831243E-2</v>
      </c>
      <c r="L67" s="31">
        <v>0</v>
      </c>
      <c r="M67" s="36">
        <f t="shared" si="11"/>
        <v>0</v>
      </c>
      <c r="N67" s="31">
        <f t="shared" si="12"/>
        <v>421139</v>
      </c>
      <c r="O67" s="36">
        <f t="shared" si="13"/>
        <v>0.2563295858265483</v>
      </c>
      <c r="P67" s="31">
        <v>175252</v>
      </c>
      <c r="Q67" s="31">
        <v>1549962</v>
      </c>
      <c r="R67" s="31">
        <v>1549962</v>
      </c>
      <c r="S67" s="31">
        <v>423969</v>
      </c>
      <c r="T67" s="36">
        <f t="shared" si="14"/>
        <v>0.27353509311841195</v>
      </c>
      <c r="U67" s="36">
        <f t="shared" si="15"/>
        <v>-9.7516718782096667E-2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539351</v>
      </c>
      <c r="G68" s="36">
        <f t="shared" si="8"/>
        <v>0</v>
      </c>
      <c r="H68" s="31">
        <v>311471</v>
      </c>
      <c r="I68" s="36">
        <f t="shared" si="9"/>
        <v>0</v>
      </c>
      <c r="J68" s="31">
        <v>-6479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844343</v>
      </c>
      <c r="O68" s="36">
        <f t="shared" si="13"/>
        <v>0</v>
      </c>
      <c r="P68" s="31">
        <v>-15982</v>
      </c>
      <c r="Q68" s="31">
        <v>0</v>
      </c>
      <c r="R68" s="31">
        <v>-34836</v>
      </c>
      <c r="S68" s="31">
        <v>81253</v>
      </c>
      <c r="T68" s="36">
        <f t="shared" si="14"/>
        <v>-2.3324434493053166</v>
      </c>
      <c r="U68" s="36">
        <f t="shared" si="15"/>
        <v>-0.59460643223626586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3049411</v>
      </c>
      <c r="E70" s="32">
        <f>SUM(E64:E69)</f>
        <v>5986411</v>
      </c>
      <c r="F70" s="32">
        <f>SUM(F64:F69)</f>
        <v>1234667</v>
      </c>
      <c r="G70" s="37">
        <f t="shared" si="8"/>
        <v>0.40488704212059312</v>
      </c>
      <c r="H70" s="32">
        <f>SUM(H64:H69)</f>
        <v>934839</v>
      </c>
      <c r="I70" s="37">
        <f t="shared" si="9"/>
        <v>0.30656379215527196</v>
      </c>
      <c r="J70" s="32">
        <f>SUM(J64:J69)</f>
        <v>2844426</v>
      </c>
      <c r="K70" s="37">
        <f t="shared" si="10"/>
        <v>0.47514712905612394</v>
      </c>
      <c r="L70" s="32">
        <f>SUM(L64:L69)</f>
        <v>0</v>
      </c>
      <c r="M70" s="37">
        <f t="shared" si="11"/>
        <v>0</v>
      </c>
      <c r="N70" s="32">
        <f t="shared" si="12"/>
        <v>5013932</v>
      </c>
      <c r="O70" s="37">
        <f t="shared" si="13"/>
        <v>0.83755224958660535</v>
      </c>
      <c r="P70" s="32">
        <f>SUM(P64:P69)</f>
        <v>350617</v>
      </c>
      <c r="Q70" s="32">
        <f>SUM(Q64:Q69)</f>
        <v>3012260</v>
      </c>
      <c r="R70" s="32">
        <f>SUM(R64:R69)</f>
        <v>2885161</v>
      </c>
      <c r="S70" s="32">
        <f>SUM(S64:S69)</f>
        <v>1427774</v>
      </c>
      <c r="T70" s="37">
        <f t="shared" si="14"/>
        <v>0.49486805069110529</v>
      </c>
      <c r="U70" s="37">
        <f t="shared" si="15"/>
        <v>7.1126300207919186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6528</v>
      </c>
      <c r="E71" s="31">
        <v>35316</v>
      </c>
      <c r="F71" s="31">
        <v>2741</v>
      </c>
      <c r="G71" s="36">
        <f t="shared" si="8"/>
        <v>0.41988357843137253</v>
      </c>
      <c r="H71" s="31">
        <v>14915</v>
      </c>
      <c r="I71" s="36">
        <f t="shared" si="9"/>
        <v>2.2847732843137254</v>
      </c>
      <c r="J71" s="31">
        <v>24686</v>
      </c>
      <c r="K71" s="36">
        <f t="shared" si="10"/>
        <v>0.6990032846301959</v>
      </c>
      <c r="L71" s="31">
        <v>0</v>
      </c>
      <c r="M71" s="36">
        <f t="shared" si="11"/>
        <v>0</v>
      </c>
      <c r="N71" s="31">
        <f t="shared" si="12"/>
        <v>42342</v>
      </c>
      <c r="O71" s="36">
        <f t="shared" si="13"/>
        <v>1.1989466530750934</v>
      </c>
      <c r="P71" s="31">
        <v>25462</v>
      </c>
      <c r="Q71" s="31">
        <v>39828</v>
      </c>
      <c r="R71" s="31">
        <v>13896</v>
      </c>
      <c r="S71" s="31">
        <v>31011</v>
      </c>
      <c r="T71" s="36">
        <f t="shared" si="14"/>
        <v>2.2316493955094989</v>
      </c>
      <c r="U71" s="36">
        <f t="shared" si="15"/>
        <v>-3.0476788940381749E-2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31012</v>
      </c>
      <c r="E72" s="31">
        <v>30676</v>
      </c>
      <c r="F72" s="31">
        <v>8087</v>
      </c>
      <c r="G72" s="36">
        <f t="shared" si="8"/>
        <v>0.26077002450664261</v>
      </c>
      <c r="H72" s="31">
        <v>7248</v>
      </c>
      <c r="I72" s="36">
        <f t="shared" si="9"/>
        <v>0.23371598091061524</v>
      </c>
      <c r="J72" s="31">
        <v>8764</v>
      </c>
      <c r="K72" s="36">
        <f t="shared" si="10"/>
        <v>0.28569565784326512</v>
      </c>
      <c r="L72" s="31">
        <v>0</v>
      </c>
      <c r="M72" s="36">
        <f t="shared" si="11"/>
        <v>0</v>
      </c>
      <c r="N72" s="31">
        <f t="shared" si="12"/>
        <v>24099</v>
      </c>
      <c r="O72" s="36">
        <f t="shared" si="13"/>
        <v>0.78559786152040678</v>
      </c>
      <c r="P72" s="31">
        <v>9204</v>
      </c>
      <c r="Q72" s="31">
        <v>82836</v>
      </c>
      <c r="R72" s="31">
        <v>82836</v>
      </c>
      <c r="S72" s="31">
        <v>21508</v>
      </c>
      <c r="T72" s="36">
        <f t="shared" si="14"/>
        <v>0.25964556473031047</v>
      </c>
      <c r="U72" s="36">
        <f t="shared" si="15"/>
        <v>-4.7805302042590148E-2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6822825</v>
      </c>
      <c r="E73" s="31">
        <v>6822825</v>
      </c>
      <c r="F73" s="31">
        <v>2698817</v>
      </c>
      <c r="G73" s="36">
        <f t="shared" si="8"/>
        <v>0.39555711893533835</v>
      </c>
      <c r="H73" s="31">
        <v>128106</v>
      </c>
      <c r="I73" s="36">
        <f t="shared" si="9"/>
        <v>1.877609348033989E-2</v>
      </c>
      <c r="J73" s="31">
        <v>2191244</v>
      </c>
      <c r="K73" s="36">
        <f t="shared" si="10"/>
        <v>0.32116374082583093</v>
      </c>
      <c r="L73" s="31">
        <v>0</v>
      </c>
      <c r="M73" s="36">
        <f t="shared" si="11"/>
        <v>0</v>
      </c>
      <c r="N73" s="31">
        <f t="shared" si="12"/>
        <v>5018167</v>
      </c>
      <c r="O73" s="36">
        <f t="shared" si="13"/>
        <v>0.73549695324150921</v>
      </c>
      <c r="P73" s="31">
        <v>186926</v>
      </c>
      <c r="Q73" s="31">
        <v>6848486</v>
      </c>
      <c r="R73" s="31">
        <v>6566166</v>
      </c>
      <c r="S73" s="31">
        <v>2963098</v>
      </c>
      <c r="T73" s="36">
        <f t="shared" si="14"/>
        <v>0.45126760426099494</v>
      </c>
      <c r="U73" s="36">
        <f t="shared" si="15"/>
        <v>10.722521211602452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3150227</v>
      </c>
      <c r="E74" s="31">
        <v>1283680</v>
      </c>
      <c r="F74" s="31">
        <v>183607</v>
      </c>
      <c r="G74" s="36">
        <f t="shared" si="8"/>
        <v>5.8283736378362573E-2</v>
      </c>
      <c r="H74" s="31">
        <v>401394</v>
      </c>
      <c r="I74" s="36">
        <f t="shared" si="9"/>
        <v>0.12741748451778237</v>
      </c>
      <c r="J74" s="31">
        <v>85489</v>
      </c>
      <c r="K74" s="36">
        <f t="shared" si="10"/>
        <v>6.6596815405708581E-2</v>
      </c>
      <c r="L74" s="31">
        <v>0</v>
      </c>
      <c r="M74" s="36">
        <f t="shared" si="11"/>
        <v>0</v>
      </c>
      <c r="N74" s="31">
        <f t="shared" si="12"/>
        <v>670490</v>
      </c>
      <c r="O74" s="36">
        <f t="shared" si="13"/>
        <v>0.52231864639162406</v>
      </c>
      <c r="P74" s="31">
        <v>85122</v>
      </c>
      <c r="Q74" s="31">
        <v>1166000</v>
      </c>
      <c r="R74" s="31">
        <v>3106745</v>
      </c>
      <c r="S74" s="31">
        <v>1142125</v>
      </c>
      <c r="T74" s="36">
        <f t="shared" si="14"/>
        <v>0.36762753299675383</v>
      </c>
      <c r="U74" s="36">
        <f t="shared" si="15"/>
        <v>4.3114588473014415E-3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6243253</v>
      </c>
      <c r="E76" s="31">
        <v>6243253</v>
      </c>
      <c r="F76" s="31">
        <v>107142</v>
      </c>
      <c r="G76" s="36">
        <f t="shared" si="8"/>
        <v>1.7161245908182802E-2</v>
      </c>
      <c r="H76" s="31">
        <v>76374</v>
      </c>
      <c r="I76" s="36">
        <f t="shared" si="9"/>
        <v>1.2233045817621038E-2</v>
      </c>
      <c r="J76" s="31">
        <v>96408</v>
      </c>
      <c r="K76" s="36">
        <f t="shared" si="10"/>
        <v>1.54419498937493E-2</v>
      </c>
      <c r="L76" s="31">
        <v>0</v>
      </c>
      <c r="M76" s="36">
        <f t="shared" si="11"/>
        <v>0</v>
      </c>
      <c r="N76" s="31">
        <f t="shared" si="12"/>
        <v>279924</v>
      </c>
      <c r="O76" s="36">
        <f t="shared" si="13"/>
        <v>4.4836241619553137E-2</v>
      </c>
      <c r="P76" s="31">
        <v>105034</v>
      </c>
      <c r="Q76" s="31">
        <v>6093156</v>
      </c>
      <c r="R76" s="31">
        <v>6023156</v>
      </c>
      <c r="S76" s="31">
        <v>258430</v>
      </c>
      <c r="T76" s="36">
        <f t="shared" si="14"/>
        <v>4.2906077810370508E-2</v>
      </c>
      <c r="U76" s="36">
        <f t="shared" si="15"/>
        <v>-8.2125787840127917E-2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16253845</v>
      </c>
      <c r="E78" s="32">
        <f>SUM(E71:E77)</f>
        <v>14415750</v>
      </c>
      <c r="F78" s="32">
        <f>SUM(F71:F77)</f>
        <v>3000394</v>
      </c>
      <c r="G78" s="37">
        <f t="shared" si="8"/>
        <v>0.18459595252692518</v>
      </c>
      <c r="H78" s="32">
        <f>SUM(H71:H77)</f>
        <v>628037</v>
      </c>
      <c r="I78" s="37">
        <f t="shared" si="9"/>
        <v>3.8639288119211176E-2</v>
      </c>
      <c r="J78" s="32">
        <f>SUM(J71:J77)</f>
        <v>2406591</v>
      </c>
      <c r="K78" s="37">
        <f t="shared" si="10"/>
        <v>0.16694178242547214</v>
      </c>
      <c r="L78" s="32">
        <f>SUM(L71:L77)</f>
        <v>0</v>
      </c>
      <c r="M78" s="37">
        <f t="shared" si="11"/>
        <v>0</v>
      </c>
      <c r="N78" s="32">
        <f t="shared" si="12"/>
        <v>6035022</v>
      </c>
      <c r="O78" s="37">
        <f t="shared" si="13"/>
        <v>0.41864086155767127</v>
      </c>
      <c r="P78" s="32">
        <f>SUM(P71:P77)</f>
        <v>411748</v>
      </c>
      <c r="Q78" s="32">
        <f>SUM(Q71:Q77)</f>
        <v>14230306</v>
      </c>
      <c r="R78" s="32">
        <f>SUM(R71:R77)</f>
        <v>15792799</v>
      </c>
      <c r="S78" s="32">
        <f>SUM(S71:S77)</f>
        <v>4416172</v>
      </c>
      <c r="T78" s="37">
        <f t="shared" si="14"/>
        <v>0.27963200190162618</v>
      </c>
      <c r="U78" s="37">
        <f t="shared" si="15"/>
        <v>4.8448152753626008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3511291</v>
      </c>
      <c r="E79" s="31">
        <v>3271948</v>
      </c>
      <c r="F79" s="31">
        <v>175963</v>
      </c>
      <c r="G79" s="36">
        <f t="shared" si="8"/>
        <v>5.0113476781047196E-2</v>
      </c>
      <c r="H79" s="31">
        <v>810122</v>
      </c>
      <c r="I79" s="36">
        <f t="shared" si="9"/>
        <v>0.2307191286623638</v>
      </c>
      <c r="J79" s="31">
        <v>1429494</v>
      </c>
      <c r="K79" s="36">
        <f t="shared" si="10"/>
        <v>0.43689386261639857</v>
      </c>
      <c r="L79" s="31">
        <v>0</v>
      </c>
      <c r="M79" s="36">
        <f t="shared" si="11"/>
        <v>0</v>
      </c>
      <c r="N79" s="31">
        <f t="shared" si="12"/>
        <v>2415579</v>
      </c>
      <c r="O79" s="36">
        <f t="shared" si="13"/>
        <v>0.73826937347415056</v>
      </c>
      <c r="P79" s="31">
        <v>1003774</v>
      </c>
      <c r="Q79" s="31">
        <v>5232012</v>
      </c>
      <c r="R79" s="31">
        <v>5232012</v>
      </c>
      <c r="S79" s="31">
        <v>2067930</v>
      </c>
      <c r="T79" s="36">
        <f t="shared" si="14"/>
        <v>0.39524565310630022</v>
      </c>
      <c r="U79" s="36">
        <f t="shared" si="15"/>
        <v>0.42411937348446971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220072</v>
      </c>
      <c r="E80" s="31">
        <v>187474</v>
      </c>
      <c r="F80" s="31">
        <v>47291</v>
      </c>
      <c r="G80" s="36">
        <f t="shared" si="8"/>
        <v>0.21488876367734197</v>
      </c>
      <c r="H80" s="31">
        <v>30886</v>
      </c>
      <c r="I80" s="36">
        <f t="shared" si="9"/>
        <v>0.14034497800719764</v>
      </c>
      <c r="J80" s="31">
        <v>32414</v>
      </c>
      <c r="K80" s="36">
        <f t="shared" si="10"/>
        <v>0.17289864194501636</v>
      </c>
      <c r="L80" s="31">
        <v>0</v>
      </c>
      <c r="M80" s="36">
        <f t="shared" si="11"/>
        <v>0</v>
      </c>
      <c r="N80" s="31">
        <f t="shared" si="12"/>
        <v>110591</v>
      </c>
      <c r="O80" s="36">
        <f t="shared" si="13"/>
        <v>0.58990046619797942</v>
      </c>
      <c r="P80" s="31">
        <v>34219</v>
      </c>
      <c r="Q80" s="31">
        <v>747833</v>
      </c>
      <c r="R80" s="31">
        <v>210798</v>
      </c>
      <c r="S80" s="31">
        <v>113100</v>
      </c>
      <c r="T80" s="36">
        <f t="shared" si="14"/>
        <v>0.53653260467366859</v>
      </c>
      <c r="U80" s="36">
        <f t="shared" si="15"/>
        <v>-5.2748473070516333E-2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480840</v>
      </c>
      <c r="E81" s="31">
        <v>480840</v>
      </c>
      <c r="F81" s="31">
        <v>21495</v>
      </c>
      <c r="G81" s="36">
        <f t="shared" si="8"/>
        <v>4.470301971549788E-2</v>
      </c>
      <c r="H81" s="31">
        <v>50420</v>
      </c>
      <c r="I81" s="36">
        <f t="shared" si="9"/>
        <v>0.10485816487812993</v>
      </c>
      <c r="J81" s="31">
        <v>127071</v>
      </c>
      <c r="K81" s="36">
        <f t="shared" si="10"/>
        <v>0.26426877963563761</v>
      </c>
      <c r="L81" s="31">
        <v>0</v>
      </c>
      <c r="M81" s="36">
        <f t="shared" si="11"/>
        <v>0</v>
      </c>
      <c r="N81" s="31">
        <f t="shared" si="12"/>
        <v>198986</v>
      </c>
      <c r="O81" s="36">
        <f t="shared" si="13"/>
        <v>0.41382996422926543</v>
      </c>
      <c r="P81" s="31">
        <v>65973</v>
      </c>
      <c r="Q81" s="31">
        <v>461010</v>
      </c>
      <c r="R81" s="31">
        <v>461010</v>
      </c>
      <c r="S81" s="31">
        <v>229616</v>
      </c>
      <c r="T81" s="36">
        <f t="shared" si="14"/>
        <v>0.49807162534435262</v>
      </c>
      <c r="U81" s="36">
        <f t="shared" si="15"/>
        <v>0.92610613432767952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4212203</v>
      </c>
      <c r="E84" s="32">
        <f>SUM(E79:E83)</f>
        <v>3940262</v>
      </c>
      <c r="F84" s="32">
        <f>SUM(F79:F83)</f>
        <v>244749</v>
      </c>
      <c r="G84" s="37">
        <f t="shared" si="8"/>
        <v>5.8104749462454683E-2</v>
      </c>
      <c r="H84" s="32">
        <f>SUM(H79:H83)</f>
        <v>891428</v>
      </c>
      <c r="I84" s="37">
        <f t="shared" si="9"/>
        <v>0.21162987633786881</v>
      </c>
      <c r="J84" s="32">
        <f>SUM(J79:J83)</f>
        <v>1588979</v>
      </c>
      <c r="K84" s="37">
        <f t="shared" si="10"/>
        <v>0.40326734618154836</v>
      </c>
      <c r="L84" s="32">
        <f>SUM(L79:L83)</f>
        <v>0</v>
      </c>
      <c r="M84" s="37">
        <f t="shared" si="11"/>
        <v>0</v>
      </c>
      <c r="N84" s="32">
        <f t="shared" si="12"/>
        <v>2725156</v>
      </c>
      <c r="O84" s="37">
        <f t="shared" si="13"/>
        <v>0.69161796855132984</v>
      </c>
      <c r="P84" s="32">
        <f>SUM(P79:P83)</f>
        <v>1103966</v>
      </c>
      <c r="Q84" s="32">
        <f>SUM(Q79:Q83)</f>
        <v>6440855</v>
      </c>
      <c r="R84" s="32">
        <f>SUM(R79:R83)</f>
        <v>5903820</v>
      </c>
      <c r="S84" s="32">
        <f>SUM(S79:S83)</f>
        <v>2410646</v>
      </c>
      <c r="T84" s="37">
        <f t="shared" si="14"/>
        <v>0.40831969809377655</v>
      </c>
      <c r="U84" s="37">
        <f t="shared" si="15"/>
        <v>0.43933689986829294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29254178</v>
      </c>
      <c r="E85" s="32">
        <f>SUM(E57,E59:E62,E64:E69,E71:E77,E79:E83)</f>
        <v>30081142</v>
      </c>
      <c r="F85" s="32">
        <f>SUM(F57,F59:F62,F64:F69,F71:F77,F79:F83)</f>
        <v>5197876</v>
      </c>
      <c r="G85" s="37">
        <f t="shared" si="8"/>
        <v>0.17767978303816981</v>
      </c>
      <c r="H85" s="32">
        <f>SUM(H57,H59:H62,H64:H69,H71:H77,H79:H83)</f>
        <v>2937653</v>
      </c>
      <c r="I85" s="37">
        <f t="shared" si="9"/>
        <v>0.10041823769582588</v>
      </c>
      <c r="J85" s="32">
        <f>SUM(J57,J59:J62,J64:J69,J71:J77,J79:J83)</f>
        <v>7370322</v>
      </c>
      <c r="K85" s="37">
        <f t="shared" si="10"/>
        <v>0.24501470057220567</v>
      </c>
      <c r="L85" s="32">
        <f>SUM(L57,L59:L62,L64:L69,L71:L77,L79:L83)</f>
        <v>0</v>
      </c>
      <c r="M85" s="37">
        <f t="shared" si="11"/>
        <v>0</v>
      </c>
      <c r="N85" s="32">
        <f t="shared" si="12"/>
        <v>15505851</v>
      </c>
      <c r="O85" s="37">
        <f t="shared" si="13"/>
        <v>0.51546749787624424</v>
      </c>
      <c r="P85" s="32">
        <f>SUM(P57,P59:P62,P64:P69,P71:P77,P79:P83)</f>
        <v>2680874</v>
      </c>
      <c r="Q85" s="32">
        <f>SUM(Q57,Q59:Q62,Q64:Q69,Q71:Q77,Q79:Q83)</f>
        <v>35448114</v>
      </c>
      <c r="R85" s="32">
        <f>SUM(R57,R59:R62,R64:R69,R71:R77,R79:R83)</f>
        <v>36346473</v>
      </c>
      <c r="S85" s="32">
        <f>SUM(S57,S59:S62,S64:S69,S71:S77,S79:S83)</f>
        <v>10927124</v>
      </c>
      <c r="T85" s="37">
        <f t="shared" si="14"/>
        <v>0.30063780879096574</v>
      </c>
      <c r="U85" s="37">
        <f t="shared" si="15"/>
        <v>1.7492235741030724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5409938</v>
      </c>
      <c r="E88" s="31">
        <v>5409938</v>
      </c>
      <c r="F88" s="31">
        <v>1011172</v>
      </c>
      <c r="G88" s="36">
        <f t="shared" ref="G88:G99" si="16">IF(($D88      =0),0,($F88      /$D88      ))</f>
        <v>0.18691009028199584</v>
      </c>
      <c r="H88" s="31">
        <v>1496736</v>
      </c>
      <c r="I88" s="36">
        <f t="shared" ref="I88:I99" si="17">IF(($D88      =0),0,($H88      /$D88      ))</f>
        <v>0.2766641687945407</v>
      </c>
      <c r="J88" s="31">
        <v>1982643</v>
      </c>
      <c r="K88" s="36">
        <f t="shared" ref="K88:K99" si="18">IF(($E88      =0),0,($J88      /$E88      ))</f>
        <v>0.36648164914274434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4490551</v>
      </c>
      <c r="O88" s="36">
        <f t="shared" ref="O88:O99" si="21">IF(($E88      =0),0,($N88      /$E88      ))</f>
        <v>0.83005590821928088</v>
      </c>
      <c r="P88" s="31">
        <v>1593396</v>
      </c>
      <c r="Q88" s="31">
        <v>4655568</v>
      </c>
      <c r="R88" s="31">
        <v>4482926</v>
      </c>
      <c r="S88" s="31">
        <v>4273082</v>
      </c>
      <c r="T88" s="36">
        <f t="shared" ref="T88:T99" si="22">IF(($R88      =0),0,($S88      /$R88      ))</f>
        <v>0.95319039395252114</v>
      </c>
      <c r="U88" s="36">
        <f t="shared" ref="U88:U99" si="23">IF(($P88      =0),0,(($J88      /$P88      )-1))</f>
        <v>0.24428767236769766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22258000</v>
      </c>
      <c r="E89" s="31">
        <v>24396000</v>
      </c>
      <c r="F89" s="31">
        <v>2818723</v>
      </c>
      <c r="G89" s="36">
        <f t="shared" si="16"/>
        <v>0.1266386467786863</v>
      </c>
      <c r="H89" s="31">
        <v>2900444</v>
      </c>
      <c r="I89" s="36">
        <f t="shared" si="17"/>
        <v>0.13031018060921915</v>
      </c>
      <c r="J89" s="31">
        <v>2724092</v>
      </c>
      <c r="K89" s="36">
        <f t="shared" si="18"/>
        <v>0.11166141990490244</v>
      </c>
      <c r="L89" s="31">
        <v>0</v>
      </c>
      <c r="M89" s="36">
        <f t="shared" si="19"/>
        <v>0</v>
      </c>
      <c r="N89" s="31">
        <f t="shared" si="20"/>
        <v>8443259</v>
      </c>
      <c r="O89" s="36">
        <f t="shared" si="21"/>
        <v>0.34609194130185278</v>
      </c>
      <c r="P89" s="31">
        <v>3857427</v>
      </c>
      <c r="Q89" s="31">
        <v>21281000</v>
      </c>
      <c r="R89" s="31">
        <v>21281000</v>
      </c>
      <c r="S89" s="31">
        <v>7710223</v>
      </c>
      <c r="T89" s="36">
        <f t="shared" si="22"/>
        <v>0.36230548376486066</v>
      </c>
      <c r="U89" s="36">
        <f t="shared" si="23"/>
        <v>-0.29380594888769118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26513532</v>
      </c>
      <c r="E90" s="31">
        <v>25210148</v>
      </c>
      <c r="F90" s="31">
        <v>8211482</v>
      </c>
      <c r="G90" s="36">
        <f t="shared" si="16"/>
        <v>0.30970909496328142</v>
      </c>
      <c r="H90" s="31">
        <v>8241890</v>
      </c>
      <c r="I90" s="36">
        <f t="shared" si="17"/>
        <v>0.31085598101377065</v>
      </c>
      <c r="J90" s="31">
        <v>27241766</v>
      </c>
      <c r="K90" s="36">
        <f t="shared" si="18"/>
        <v>1.0805873095231333</v>
      </c>
      <c r="L90" s="31">
        <v>0</v>
      </c>
      <c r="M90" s="36">
        <f t="shared" si="19"/>
        <v>0</v>
      </c>
      <c r="N90" s="31">
        <f t="shared" si="20"/>
        <v>43695138</v>
      </c>
      <c r="O90" s="36">
        <f t="shared" si="21"/>
        <v>1.7332360762023293</v>
      </c>
      <c r="P90" s="31">
        <v>4850761</v>
      </c>
      <c r="Q90" s="31">
        <v>25403167</v>
      </c>
      <c r="R90" s="31">
        <v>-128376385</v>
      </c>
      <c r="S90" s="31">
        <v>12416943</v>
      </c>
      <c r="T90" s="36">
        <f t="shared" si="22"/>
        <v>-9.672295258976174E-2</v>
      </c>
      <c r="U90" s="36">
        <f t="shared" si="23"/>
        <v>4.6159777816305523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54181470</v>
      </c>
      <c r="E91" s="32">
        <f>SUM(E88:E90)</f>
        <v>55016086</v>
      </c>
      <c r="F91" s="32">
        <f>SUM(F88:F90)</f>
        <v>12041377</v>
      </c>
      <c r="G91" s="37">
        <f t="shared" si="16"/>
        <v>0.22224160769355281</v>
      </c>
      <c r="H91" s="32">
        <f>SUM(H88:H90)</f>
        <v>12639070</v>
      </c>
      <c r="I91" s="37">
        <f t="shared" si="17"/>
        <v>0.23327292522701951</v>
      </c>
      <c r="J91" s="32">
        <f>SUM(J88:J90)</f>
        <v>31948501</v>
      </c>
      <c r="K91" s="37">
        <f t="shared" si="18"/>
        <v>0.58071199394300788</v>
      </c>
      <c r="L91" s="32">
        <f>SUM(L88:L90)</f>
        <v>0</v>
      </c>
      <c r="M91" s="37">
        <f t="shared" si="19"/>
        <v>0</v>
      </c>
      <c r="N91" s="32">
        <f t="shared" si="20"/>
        <v>56628948</v>
      </c>
      <c r="O91" s="37">
        <f t="shared" si="21"/>
        <v>1.0293161894504819</v>
      </c>
      <c r="P91" s="32">
        <f>SUM(P88:P90)</f>
        <v>10301584</v>
      </c>
      <c r="Q91" s="32">
        <f>SUM(Q88:Q90)</f>
        <v>51339735</v>
      </c>
      <c r="R91" s="32">
        <f>SUM(R88:R90)</f>
        <v>-102612459</v>
      </c>
      <c r="S91" s="32">
        <f>SUM(S88:S90)</f>
        <v>24400248</v>
      </c>
      <c r="T91" s="37">
        <f t="shared" si="22"/>
        <v>-0.23779030575614604</v>
      </c>
      <c r="U91" s="37">
        <f t="shared" si="23"/>
        <v>2.1013192728419243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1533</v>
      </c>
      <c r="E92" s="31">
        <v>1533</v>
      </c>
      <c r="F92" s="31">
        <v>0</v>
      </c>
      <c r="G92" s="36">
        <f t="shared" si="16"/>
        <v>0</v>
      </c>
      <c r="H92" s="31">
        <v>230</v>
      </c>
      <c r="I92" s="36">
        <f t="shared" si="17"/>
        <v>0.15003261578604044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230</v>
      </c>
      <c r="O92" s="36">
        <f t="shared" si="21"/>
        <v>0.15003261578604044</v>
      </c>
      <c r="P92" s="31">
        <v>75754</v>
      </c>
      <c r="Q92" s="31">
        <v>2608</v>
      </c>
      <c r="R92" s="31">
        <v>2608</v>
      </c>
      <c r="S92" s="31">
        <v>76630</v>
      </c>
      <c r="T92" s="36">
        <f t="shared" si="22"/>
        <v>29.382668711656443</v>
      </c>
      <c r="U92" s="36">
        <f t="shared" si="23"/>
        <v>-1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2325963</v>
      </c>
      <c r="E93" s="31">
        <v>2325963</v>
      </c>
      <c r="F93" s="31">
        <v>2081835</v>
      </c>
      <c r="G93" s="36">
        <f t="shared" si="16"/>
        <v>0.89504218252826895</v>
      </c>
      <c r="H93" s="31">
        <v>2764</v>
      </c>
      <c r="I93" s="36">
        <f t="shared" si="17"/>
        <v>1.1883250077494784E-3</v>
      </c>
      <c r="J93" s="31">
        <v>3733</v>
      </c>
      <c r="K93" s="36">
        <f t="shared" si="18"/>
        <v>1.6049266475863975E-3</v>
      </c>
      <c r="L93" s="31">
        <v>0</v>
      </c>
      <c r="M93" s="36">
        <f t="shared" si="19"/>
        <v>0</v>
      </c>
      <c r="N93" s="31">
        <f t="shared" si="20"/>
        <v>2088332</v>
      </c>
      <c r="O93" s="36">
        <f t="shared" si="21"/>
        <v>0.89783543418360479</v>
      </c>
      <c r="P93" s="31">
        <v>167698</v>
      </c>
      <c r="Q93" s="31">
        <v>2868696</v>
      </c>
      <c r="R93" s="31">
        <v>2918696</v>
      </c>
      <c r="S93" s="31">
        <v>1339151</v>
      </c>
      <c r="T93" s="36">
        <f t="shared" si="22"/>
        <v>0.4588182530828836</v>
      </c>
      <c r="U93" s="36">
        <f t="shared" si="23"/>
        <v>-0.97773974644897377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6"/>
        <v>0</v>
      </c>
      <c r="H94" s="31">
        <v>7371</v>
      </c>
      <c r="I94" s="36">
        <f t="shared" si="17"/>
        <v>0</v>
      </c>
      <c r="J94" s="31">
        <v>6266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13637</v>
      </c>
      <c r="O94" s="36">
        <f t="shared" si="21"/>
        <v>0</v>
      </c>
      <c r="P94" s="31">
        <v>0</v>
      </c>
      <c r="Q94" s="31">
        <v>10853</v>
      </c>
      <c r="R94" s="31">
        <v>72975</v>
      </c>
      <c r="S94" s="31">
        <v>67626</v>
      </c>
      <c r="T94" s="36">
        <f t="shared" si="22"/>
        <v>0.92670092497430623</v>
      </c>
      <c r="U94" s="36">
        <f t="shared" si="23"/>
        <v>0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2327496</v>
      </c>
      <c r="E96" s="32">
        <f>SUM(E92:E95)</f>
        <v>2327496</v>
      </c>
      <c r="F96" s="32">
        <f>SUM(F92:F95)</f>
        <v>2081835</v>
      </c>
      <c r="G96" s="37">
        <f t="shared" si="16"/>
        <v>0.89445266500995058</v>
      </c>
      <c r="H96" s="32">
        <f>SUM(H92:H95)</f>
        <v>10365</v>
      </c>
      <c r="I96" s="37">
        <f t="shared" si="17"/>
        <v>4.4532837005949741E-3</v>
      </c>
      <c r="J96" s="32">
        <f>SUM(J92:J95)</f>
        <v>9999</v>
      </c>
      <c r="K96" s="37">
        <f t="shared" si="18"/>
        <v>4.2960331618185381E-3</v>
      </c>
      <c r="L96" s="32">
        <f>SUM(L92:L95)</f>
        <v>0</v>
      </c>
      <c r="M96" s="37">
        <f t="shared" si="19"/>
        <v>0</v>
      </c>
      <c r="N96" s="32">
        <f t="shared" si="20"/>
        <v>2102199</v>
      </c>
      <c r="O96" s="37">
        <f t="shared" si="21"/>
        <v>0.90320198187236411</v>
      </c>
      <c r="P96" s="32">
        <f>SUM(P92:P95)</f>
        <v>243452</v>
      </c>
      <c r="Q96" s="32">
        <f>SUM(Q92:Q95)</f>
        <v>2882157</v>
      </c>
      <c r="R96" s="32">
        <f>SUM(R92:R95)</f>
        <v>2994279</v>
      </c>
      <c r="S96" s="32">
        <f>SUM(S92:S95)</f>
        <v>1483407</v>
      </c>
      <c r="T96" s="37">
        <f t="shared" si="22"/>
        <v>0.49541375402893317</v>
      </c>
      <c r="U96" s="37">
        <f t="shared" si="23"/>
        <v>-0.95892824868968007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-14673315</v>
      </c>
      <c r="E97" s="31">
        <v>-14673315</v>
      </c>
      <c r="F97" s="31">
        <v>111195</v>
      </c>
      <c r="G97" s="36">
        <f t="shared" si="16"/>
        <v>-7.5780421806524289E-3</v>
      </c>
      <c r="H97" s="31">
        <v>263285</v>
      </c>
      <c r="I97" s="36">
        <f t="shared" si="17"/>
        <v>-1.7943116466865191E-2</v>
      </c>
      <c r="J97" s="31">
        <v>157652</v>
      </c>
      <c r="K97" s="36">
        <f t="shared" si="18"/>
        <v>-1.0744129734828156E-2</v>
      </c>
      <c r="L97" s="31">
        <v>0</v>
      </c>
      <c r="M97" s="36">
        <f t="shared" si="19"/>
        <v>0</v>
      </c>
      <c r="N97" s="31">
        <f t="shared" si="20"/>
        <v>532132</v>
      </c>
      <c r="O97" s="36">
        <f t="shared" si="21"/>
        <v>-3.6265288382345773E-2</v>
      </c>
      <c r="P97" s="31">
        <v>209494</v>
      </c>
      <c r="Q97" s="31">
        <v>-12756721</v>
      </c>
      <c r="R97" s="31">
        <v>-12756721</v>
      </c>
      <c r="S97" s="31">
        <v>7516532</v>
      </c>
      <c r="T97" s="36">
        <f t="shared" si="22"/>
        <v>-0.58922132105891478</v>
      </c>
      <c r="U97" s="36">
        <f t="shared" si="23"/>
        <v>-0.24746293449931744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45554</v>
      </c>
      <c r="E98" s="31">
        <v>31301</v>
      </c>
      <c r="F98" s="31">
        <v>-3217</v>
      </c>
      <c r="G98" s="36">
        <f t="shared" si="16"/>
        <v>-7.0619484567765733E-2</v>
      </c>
      <c r="H98" s="31">
        <v>-4406</v>
      </c>
      <c r="I98" s="36">
        <f t="shared" si="17"/>
        <v>-9.6720375817710855E-2</v>
      </c>
      <c r="J98" s="31">
        <v>-12371</v>
      </c>
      <c r="K98" s="36">
        <f t="shared" si="18"/>
        <v>-0.39522698955304941</v>
      </c>
      <c r="L98" s="31">
        <v>0</v>
      </c>
      <c r="M98" s="36">
        <f t="shared" si="19"/>
        <v>0</v>
      </c>
      <c r="N98" s="31">
        <f t="shared" si="20"/>
        <v>-19994</v>
      </c>
      <c r="O98" s="36">
        <f t="shared" si="21"/>
        <v>-0.63876553464745534</v>
      </c>
      <c r="P98" s="31">
        <v>-3379</v>
      </c>
      <c r="Q98" s="31">
        <v>14999</v>
      </c>
      <c r="R98" s="31">
        <v>43634</v>
      </c>
      <c r="S98" s="31">
        <v>18140</v>
      </c>
      <c r="T98" s="36">
        <f t="shared" si="22"/>
        <v>0.4157308520878214</v>
      </c>
      <c r="U98" s="36">
        <f t="shared" si="23"/>
        <v>2.6611423498076352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2002296</v>
      </c>
      <c r="E99" s="31">
        <v>696366</v>
      </c>
      <c r="F99" s="31">
        <v>40408</v>
      </c>
      <c r="G99" s="36">
        <f t="shared" si="16"/>
        <v>2.0180832404399749E-2</v>
      </c>
      <c r="H99" s="31">
        <v>43126</v>
      </c>
      <c r="I99" s="36">
        <f t="shared" si="17"/>
        <v>2.1538274061377538E-2</v>
      </c>
      <c r="J99" s="31">
        <v>45143</v>
      </c>
      <c r="K99" s="36">
        <f t="shared" si="18"/>
        <v>6.4826542364216519E-2</v>
      </c>
      <c r="L99" s="31">
        <v>0</v>
      </c>
      <c r="M99" s="36">
        <f t="shared" si="19"/>
        <v>0</v>
      </c>
      <c r="N99" s="31">
        <f t="shared" si="20"/>
        <v>128677</v>
      </c>
      <c r="O99" s="36">
        <f t="shared" si="21"/>
        <v>0.18478357645261256</v>
      </c>
      <c r="P99" s="31">
        <v>24406</v>
      </c>
      <c r="Q99" s="31">
        <v>1904044</v>
      </c>
      <c r="R99" s="31">
        <v>1918044</v>
      </c>
      <c r="S99" s="31">
        <v>72008</v>
      </c>
      <c r="T99" s="36">
        <f t="shared" si="22"/>
        <v>3.7542412999910325E-2</v>
      </c>
      <c r="U99" s="36">
        <f t="shared" si="23"/>
        <v>0.84966811439809886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-12625465</v>
      </c>
      <c r="E101" s="32">
        <f>SUM(E97:E100)</f>
        <v>-13945648</v>
      </c>
      <c r="F101" s="32">
        <f>SUM(F97:F100)</f>
        <v>148386</v>
      </c>
      <c r="G101" s="37">
        <f>IF(($D101     =0),0,($F101     /$D101     ))</f>
        <v>-1.1752913655061417E-2</v>
      </c>
      <c r="H101" s="32">
        <f>SUM(H97:H100)</f>
        <v>302005</v>
      </c>
      <c r="I101" s="37">
        <f>IF(($D101     =0),0,($H101     /$D101     ))</f>
        <v>-2.3920307093639719E-2</v>
      </c>
      <c r="J101" s="32">
        <f>SUM(J97:J100)</f>
        <v>190424</v>
      </c>
      <c r="K101" s="37">
        <f>IF(($E101     =0),0,($J101     /$E101     ))</f>
        <v>-1.3654725832747249E-2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640815</v>
      </c>
      <c r="O101" s="37">
        <f>IF(($E101     =0),0,($N101     /$E101     ))</f>
        <v>-4.5950894501280974E-2</v>
      </c>
      <c r="P101" s="32">
        <f>SUM(P97:P100)</f>
        <v>230521</v>
      </c>
      <c r="Q101" s="32">
        <f>SUM(Q97:Q100)</f>
        <v>-10837678</v>
      </c>
      <c r="R101" s="32">
        <f>SUM(R97:R100)</f>
        <v>-10795043</v>
      </c>
      <c r="S101" s="32">
        <f>SUM(S97:S100)</f>
        <v>7606680</v>
      </c>
      <c r="T101" s="37">
        <f>IF(($R101     =0),0,($S101     /$R101     ))</f>
        <v>-0.70464564152268783</v>
      </c>
      <c r="U101" s="37">
        <f>IF(($P101     =0),0,(($J101     /$P101     )-1))</f>
        <v>-0.17394076895380461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43883501</v>
      </c>
      <c r="E102" s="32">
        <f>SUM(E88:E90,E92:E95,E97:E100)</f>
        <v>43397934</v>
      </c>
      <c r="F102" s="32">
        <f>SUM(F88:F90,F92:F95,F97:F100)</f>
        <v>14271598</v>
      </c>
      <c r="G102" s="37">
        <f>IF(($D102     =0),0,($F102     /$D102     ))</f>
        <v>0.32521557475553281</v>
      </c>
      <c r="H102" s="32">
        <f>SUM(H88:H90,H92:H95,H97:H100)</f>
        <v>12951440</v>
      </c>
      <c r="I102" s="37">
        <f>IF(($D102     =0),0,($H102     /$D102     ))</f>
        <v>0.29513233230867336</v>
      </c>
      <c r="J102" s="32">
        <f>SUM(J88:J90,J92:J95,J97:J100)</f>
        <v>32148924</v>
      </c>
      <c r="K102" s="37">
        <f>IF(($E102     =0),0,($J102     /$E102     ))</f>
        <v>0.74079388203134278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59371962</v>
      </c>
      <c r="O102" s="37">
        <f>IF(($E102     =0),0,($N102     /$E102     ))</f>
        <v>1.3680826833830384</v>
      </c>
      <c r="P102" s="32">
        <f>SUM(P88:P90,P92:P95,P97:P100)</f>
        <v>10775557</v>
      </c>
      <c r="Q102" s="32">
        <f>SUM(Q88:Q90,Q92:Q95,Q97:Q100)</f>
        <v>43384214</v>
      </c>
      <c r="R102" s="32">
        <f>SUM(R88:R90,R92:R95,R97:R100)</f>
        <v>-110413223</v>
      </c>
      <c r="S102" s="32">
        <f>SUM(S88:S90,S92:S95,S97:S100)</f>
        <v>33490335</v>
      </c>
      <c r="T102" s="37">
        <f>IF(($R102     =0),0,($S102     /$R102     ))</f>
        <v>-0.30331815420332398</v>
      </c>
      <c r="U102" s="37">
        <f>IF(($P102     =0),0,(($J102     /$P102     )-1))</f>
        <v>1.983504611408951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304392060</v>
      </c>
      <c r="E105" s="31">
        <v>270166976</v>
      </c>
      <c r="F105" s="31">
        <v>47812049</v>
      </c>
      <c r="G105" s="36">
        <f t="shared" ref="G105:G136" si="24">IF(($D105     =0),0,($F105     /$D105     ))</f>
        <v>0.15707390330746474</v>
      </c>
      <c r="H105" s="31">
        <v>94218334</v>
      </c>
      <c r="I105" s="36">
        <f t="shared" ref="I105:I136" si="25">IF(($D105     =0),0,($H105     /$D105     ))</f>
        <v>0.30952953897680513</v>
      </c>
      <c r="J105" s="31">
        <v>59490913</v>
      </c>
      <c r="K105" s="36">
        <f t="shared" ref="K105:K136" si="26">IF(($E105     =0),0,($J105     /$E105     ))</f>
        <v>0.22020053627871972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201521296</v>
      </c>
      <c r="O105" s="36">
        <f t="shared" ref="O105:O136" si="29">IF(($E105     =0),0,($N105     /$E105     ))</f>
        <v>0.74591387512883889</v>
      </c>
      <c r="P105" s="31">
        <v>55360804</v>
      </c>
      <c r="Q105" s="31">
        <v>268156740</v>
      </c>
      <c r="R105" s="31">
        <v>260310367</v>
      </c>
      <c r="S105" s="31">
        <v>181872228</v>
      </c>
      <c r="T105" s="36">
        <f t="shared" ref="T105:T136" si="30">IF(($R105     =0),0,($S105     /$R105     ))</f>
        <v>0.69867454798678841</v>
      </c>
      <c r="U105" s="36">
        <f t="shared" ref="U105:U136" si="31">IF(($P105     =0),0,(($J105     /$P105     )-1))</f>
        <v>7.4603486611213299E-2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304392060</v>
      </c>
      <c r="E106" s="32">
        <f>E105</f>
        <v>270166976</v>
      </c>
      <c r="F106" s="32">
        <f>F105</f>
        <v>47812049</v>
      </c>
      <c r="G106" s="37">
        <f t="shared" si="24"/>
        <v>0.15707390330746474</v>
      </c>
      <c r="H106" s="32">
        <f>H105</f>
        <v>94218334</v>
      </c>
      <c r="I106" s="37">
        <f t="shared" si="25"/>
        <v>0.30952953897680513</v>
      </c>
      <c r="J106" s="32">
        <f>J105</f>
        <v>59490913</v>
      </c>
      <c r="K106" s="37">
        <f t="shared" si="26"/>
        <v>0.22020053627871972</v>
      </c>
      <c r="L106" s="32">
        <f>L105</f>
        <v>0</v>
      </c>
      <c r="M106" s="37">
        <f t="shared" si="27"/>
        <v>0</v>
      </c>
      <c r="N106" s="32">
        <f t="shared" si="28"/>
        <v>201521296</v>
      </c>
      <c r="O106" s="37">
        <f t="shared" si="29"/>
        <v>0.74591387512883889</v>
      </c>
      <c r="P106" s="32">
        <f>P105</f>
        <v>55360804</v>
      </c>
      <c r="Q106" s="32">
        <f>Q105</f>
        <v>268156740</v>
      </c>
      <c r="R106" s="32">
        <f>R105</f>
        <v>260310367</v>
      </c>
      <c r="S106" s="32">
        <f>S105</f>
        <v>181872228</v>
      </c>
      <c r="T106" s="37">
        <f t="shared" si="30"/>
        <v>0.69867454798678841</v>
      </c>
      <c r="U106" s="37">
        <f t="shared" si="31"/>
        <v>7.4603486611213299E-2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513455</v>
      </c>
      <c r="E107" s="31">
        <v>583357</v>
      </c>
      <c r="F107" s="31">
        <v>79552</v>
      </c>
      <c r="G107" s="36">
        <f t="shared" si="24"/>
        <v>0.15493470703372253</v>
      </c>
      <c r="H107" s="31">
        <v>272989</v>
      </c>
      <c r="I107" s="36">
        <f t="shared" si="25"/>
        <v>0.53167074037646922</v>
      </c>
      <c r="J107" s="31">
        <v>174207</v>
      </c>
      <c r="K107" s="36">
        <f t="shared" si="26"/>
        <v>0.29862845564551382</v>
      </c>
      <c r="L107" s="31">
        <v>0</v>
      </c>
      <c r="M107" s="36">
        <f t="shared" si="27"/>
        <v>0</v>
      </c>
      <c r="N107" s="31">
        <f t="shared" si="28"/>
        <v>526748</v>
      </c>
      <c r="O107" s="36">
        <f t="shared" si="29"/>
        <v>0.90295993705398236</v>
      </c>
      <c r="P107" s="31">
        <v>118765</v>
      </c>
      <c r="Q107" s="31">
        <v>419114</v>
      </c>
      <c r="R107" s="31">
        <v>486611</v>
      </c>
      <c r="S107" s="31">
        <v>337678</v>
      </c>
      <c r="T107" s="36">
        <f t="shared" si="30"/>
        <v>0.69393827924152973</v>
      </c>
      <c r="U107" s="36">
        <f t="shared" si="31"/>
        <v>0.46682103313265699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7274220</v>
      </c>
      <c r="E109" s="31">
        <v>7274220</v>
      </c>
      <c r="F109" s="31">
        <v>7274220</v>
      </c>
      <c r="G109" s="36">
        <f t="shared" si="24"/>
        <v>1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7274220</v>
      </c>
      <c r="O109" s="36">
        <f t="shared" si="29"/>
        <v>1</v>
      </c>
      <c r="P109" s="31">
        <v>948811</v>
      </c>
      <c r="Q109" s="31">
        <v>7274220</v>
      </c>
      <c r="R109" s="31">
        <v>7274220</v>
      </c>
      <c r="S109" s="31">
        <v>7274220</v>
      </c>
      <c r="T109" s="36">
        <f t="shared" si="30"/>
        <v>1</v>
      </c>
      <c r="U109" s="36">
        <f t="shared" si="31"/>
        <v>-1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52532</v>
      </c>
      <c r="E110" s="31">
        <v>102186</v>
      </c>
      <c r="F110" s="31">
        <v>5763</v>
      </c>
      <c r="G110" s="36">
        <f t="shared" si="24"/>
        <v>0.10970456102946775</v>
      </c>
      <c r="H110" s="31">
        <v>30545</v>
      </c>
      <c r="I110" s="36">
        <f t="shared" si="25"/>
        <v>0.58145511307393594</v>
      </c>
      <c r="J110" s="31">
        <v>26172</v>
      </c>
      <c r="K110" s="36">
        <f t="shared" si="26"/>
        <v>0.25612119076977274</v>
      </c>
      <c r="L110" s="31">
        <v>0</v>
      </c>
      <c r="M110" s="36">
        <f t="shared" si="27"/>
        <v>0</v>
      </c>
      <c r="N110" s="31">
        <f t="shared" si="28"/>
        <v>62480</v>
      </c>
      <c r="O110" s="36">
        <f t="shared" si="29"/>
        <v>0.6114340516313389</v>
      </c>
      <c r="P110" s="31">
        <v>16140</v>
      </c>
      <c r="Q110" s="31">
        <v>76945</v>
      </c>
      <c r="R110" s="31">
        <v>50318</v>
      </c>
      <c r="S110" s="31">
        <v>45493</v>
      </c>
      <c r="T110" s="36">
        <f t="shared" si="30"/>
        <v>0.90410986128224491</v>
      </c>
      <c r="U110" s="36">
        <f t="shared" si="31"/>
        <v>0.62156133828996274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7840207</v>
      </c>
      <c r="E112" s="32">
        <f>SUM(E107:E111)</f>
        <v>7959763</v>
      </c>
      <c r="F112" s="32">
        <f>SUM(F107:F111)</f>
        <v>7359535</v>
      </c>
      <c r="G112" s="37">
        <f t="shared" si="24"/>
        <v>0.9386914146526999</v>
      </c>
      <c r="H112" s="32">
        <f>SUM(H107:H111)</f>
        <v>303534</v>
      </c>
      <c r="I112" s="37">
        <f t="shared" si="25"/>
        <v>3.8715049232756225E-2</v>
      </c>
      <c r="J112" s="32">
        <f>SUM(J107:J111)</f>
        <v>200379</v>
      </c>
      <c r="K112" s="37">
        <f t="shared" si="26"/>
        <v>2.5173990733141176E-2</v>
      </c>
      <c r="L112" s="32">
        <f>SUM(L107:L111)</f>
        <v>0</v>
      </c>
      <c r="M112" s="37">
        <f t="shared" si="27"/>
        <v>0</v>
      </c>
      <c r="N112" s="32">
        <f t="shared" si="28"/>
        <v>7863448</v>
      </c>
      <c r="O112" s="37">
        <f t="shared" si="29"/>
        <v>0.98789976535733537</v>
      </c>
      <c r="P112" s="32">
        <f>SUM(P107:P111)</f>
        <v>1083716</v>
      </c>
      <c r="Q112" s="32">
        <f>SUM(Q107:Q111)</f>
        <v>7770279</v>
      </c>
      <c r="R112" s="32">
        <f>SUM(R107:R111)</f>
        <v>7811149</v>
      </c>
      <c r="S112" s="32">
        <f>SUM(S107:S111)</f>
        <v>7657391</v>
      </c>
      <c r="T112" s="37">
        <f t="shared" si="30"/>
        <v>0.98031557201123676</v>
      </c>
      <c r="U112" s="37">
        <f t="shared" si="31"/>
        <v>-0.81510008157118652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40793</v>
      </c>
      <c r="E114" s="31">
        <v>37122</v>
      </c>
      <c r="F114" s="31">
        <v>1969</v>
      </c>
      <c r="G114" s="36">
        <f t="shared" si="24"/>
        <v>4.8268085210697913E-2</v>
      </c>
      <c r="H114" s="31">
        <v>6146</v>
      </c>
      <c r="I114" s="36">
        <f t="shared" si="25"/>
        <v>0.15066310396391538</v>
      </c>
      <c r="J114" s="31">
        <v>31234</v>
      </c>
      <c r="K114" s="36">
        <f t="shared" si="26"/>
        <v>0.8413878562577447</v>
      </c>
      <c r="L114" s="31">
        <v>0</v>
      </c>
      <c r="M114" s="36">
        <f t="shared" si="27"/>
        <v>0</v>
      </c>
      <c r="N114" s="31">
        <f t="shared" si="28"/>
        <v>39349</v>
      </c>
      <c r="O114" s="36">
        <f t="shared" si="29"/>
        <v>1.0599913797747966</v>
      </c>
      <c r="P114" s="31">
        <v>12443</v>
      </c>
      <c r="Q114" s="31">
        <v>0</v>
      </c>
      <c r="R114" s="31">
        <v>50153</v>
      </c>
      <c r="S114" s="31">
        <v>24276</v>
      </c>
      <c r="T114" s="36">
        <f t="shared" si="30"/>
        <v>0.48403884114609297</v>
      </c>
      <c r="U114" s="36">
        <f t="shared" si="31"/>
        <v>1.5101663585951939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1223878</v>
      </c>
      <c r="E117" s="31">
        <v>1467618</v>
      </c>
      <c r="F117" s="31">
        <v>210478</v>
      </c>
      <c r="G117" s="36">
        <f t="shared" si="24"/>
        <v>0.1719762917545703</v>
      </c>
      <c r="H117" s="31">
        <v>62718</v>
      </c>
      <c r="I117" s="36">
        <f t="shared" si="25"/>
        <v>5.1245303861986245E-2</v>
      </c>
      <c r="J117" s="31">
        <v>-6772</v>
      </c>
      <c r="K117" s="36">
        <f t="shared" si="26"/>
        <v>-4.6142797376429014E-3</v>
      </c>
      <c r="L117" s="31">
        <v>0</v>
      </c>
      <c r="M117" s="36">
        <f t="shared" si="27"/>
        <v>0</v>
      </c>
      <c r="N117" s="31">
        <f t="shared" si="28"/>
        <v>266424</v>
      </c>
      <c r="O117" s="36">
        <f t="shared" si="29"/>
        <v>0.18153497708531785</v>
      </c>
      <c r="P117" s="31">
        <v>283476</v>
      </c>
      <c r="Q117" s="31">
        <v>23526794</v>
      </c>
      <c r="R117" s="31">
        <v>23526794</v>
      </c>
      <c r="S117" s="31">
        <v>575130</v>
      </c>
      <c r="T117" s="36">
        <f t="shared" si="30"/>
        <v>2.444574471132786E-2</v>
      </c>
      <c r="U117" s="36">
        <f t="shared" si="31"/>
        <v>-1.0238891475821585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417300</v>
      </c>
      <c r="F118" s="31">
        <v>957</v>
      </c>
      <c r="G118" s="36">
        <f t="shared" si="24"/>
        <v>0</v>
      </c>
      <c r="H118" s="31">
        <v>191</v>
      </c>
      <c r="I118" s="36">
        <f t="shared" si="25"/>
        <v>0</v>
      </c>
      <c r="J118" s="31">
        <v>306940</v>
      </c>
      <c r="K118" s="36">
        <f t="shared" si="26"/>
        <v>0.73553798226695422</v>
      </c>
      <c r="L118" s="31">
        <v>0</v>
      </c>
      <c r="M118" s="36">
        <f t="shared" si="27"/>
        <v>0</v>
      </c>
      <c r="N118" s="31">
        <f t="shared" si="28"/>
        <v>308088</v>
      </c>
      <c r="O118" s="36">
        <f t="shared" si="29"/>
        <v>0.73828900071890724</v>
      </c>
      <c r="P118" s="31">
        <v>0</v>
      </c>
      <c r="Q118" s="31">
        <v>0</v>
      </c>
      <c r="R118" s="31">
        <v>415000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10944</v>
      </c>
      <c r="E119" s="31">
        <v>10944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10488</v>
      </c>
      <c r="R119" s="31">
        <v>10488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415000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415000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1690615</v>
      </c>
      <c r="E121" s="32">
        <f>SUM(E113:E120)</f>
        <v>1932984</v>
      </c>
      <c r="F121" s="32">
        <f>SUM(F113:F120)</f>
        <v>213404</v>
      </c>
      <c r="G121" s="37">
        <f t="shared" si="24"/>
        <v>0.1262286209456322</v>
      </c>
      <c r="H121" s="32">
        <f>SUM(H113:H120)</f>
        <v>69055</v>
      </c>
      <c r="I121" s="37">
        <f t="shared" si="25"/>
        <v>4.0846082638566442E-2</v>
      </c>
      <c r="J121" s="32">
        <f>SUM(J113:J120)</f>
        <v>331402</v>
      </c>
      <c r="K121" s="37">
        <f t="shared" si="26"/>
        <v>0.17144580606978641</v>
      </c>
      <c r="L121" s="32">
        <f>SUM(L113:L120)</f>
        <v>0</v>
      </c>
      <c r="M121" s="37">
        <f t="shared" si="27"/>
        <v>0</v>
      </c>
      <c r="N121" s="32">
        <f t="shared" si="28"/>
        <v>613861</v>
      </c>
      <c r="O121" s="37">
        <f t="shared" si="29"/>
        <v>0.31757169226439536</v>
      </c>
      <c r="P121" s="32">
        <f>SUM(P113:P120)</f>
        <v>295919</v>
      </c>
      <c r="Q121" s="32">
        <f>SUM(Q113:Q120)</f>
        <v>23952282</v>
      </c>
      <c r="R121" s="32">
        <f>SUM(R113:R120)</f>
        <v>24002435</v>
      </c>
      <c r="S121" s="32">
        <f>SUM(S113:S120)</f>
        <v>599406</v>
      </c>
      <c r="T121" s="37">
        <f t="shared" si="30"/>
        <v>2.4972716309824398E-2</v>
      </c>
      <c r="U121" s="37">
        <f t="shared" si="31"/>
        <v>0.11990781261088346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2333000</v>
      </c>
      <c r="E122" s="31">
        <v>2333000</v>
      </c>
      <c r="F122" s="31">
        <v>528649</v>
      </c>
      <c r="G122" s="36">
        <f t="shared" si="24"/>
        <v>0.22659622803257609</v>
      </c>
      <c r="H122" s="31">
        <v>764453</v>
      </c>
      <c r="I122" s="36">
        <f t="shared" si="25"/>
        <v>0.32766952421774537</v>
      </c>
      <c r="J122" s="31">
        <v>749157</v>
      </c>
      <c r="K122" s="36">
        <f t="shared" si="26"/>
        <v>0.32111315902271753</v>
      </c>
      <c r="L122" s="31">
        <v>0</v>
      </c>
      <c r="M122" s="36">
        <f t="shared" si="27"/>
        <v>0</v>
      </c>
      <c r="N122" s="31">
        <f t="shared" si="28"/>
        <v>2042259</v>
      </c>
      <c r="O122" s="36">
        <f t="shared" si="29"/>
        <v>0.87537891127303902</v>
      </c>
      <c r="P122" s="31">
        <v>0</v>
      </c>
      <c r="Q122" s="31">
        <v>2657000</v>
      </c>
      <c r="R122" s="31">
        <v>2657000</v>
      </c>
      <c r="S122" s="31">
        <v>2657000</v>
      </c>
      <c r="T122" s="36">
        <f t="shared" si="30"/>
        <v>1</v>
      </c>
      <c r="U122" s="36">
        <f t="shared" si="31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29587</v>
      </c>
      <c r="E123" s="31">
        <v>29587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83131</v>
      </c>
      <c r="Q123" s="31">
        <v>28367</v>
      </c>
      <c r="R123" s="31">
        <v>28367</v>
      </c>
      <c r="S123" s="31">
        <v>118613</v>
      </c>
      <c r="T123" s="36">
        <f t="shared" si="30"/>
        <v>4.1813727218246557</v>
      </c>
      <c r="U123" s="36">
        <f t="shared" si="31"/>
        <v>-1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1568124</v>
      </c>
      <c r="E124" s="31">
        <v>1839112</v>
      </c>
      <c r="F124" s="31">
        <v>254839</v>
      </c>
      <c r="G124" s="36">
        <f t="shared" si="24"/>
        <v>0.16251202073305426</v>
      </c>
      <c r="H124" s="31">
        <v>404556</v>
      </c>
      <c r="I124" s="36">
        <f t="shared" si="25"/>
        <v>0.25798725100821107</v>
      </c>
      <c r="J124" s="31">
        <v>522847</v>
      </c>
      <c r="K124" s="36">
        <f t="shared" si="26"/>
        <v>0.28429318062195236</v>
      </c>
      <c r="L124" s="31">
        <v>0</v>
      </c>
      <c r="M124" s="36">
        <f t="shared" si="27"/>
        <v>0</v>
      </c>
      <c r="N124" s="31">
        <f t="shared" si="28"/>
        <v>1182242</v>
      </c>
      <c r="O124" s="36">
        <f t="shared" si="29"/>
        <v>0.64283306291297104</v>
      </c>
      <c r="P124" s="31">
        <v>336445</v>
      </c>
      <c r="Q124" s="31">
        <v>1773996</v>
      </c>
      <c r="R124" s="31">
        <v>1521077</v>
      </c>
      <c r="S124" s="31">
        <v>845326</v>
      </c>
      <c r="T124" s="36">
        <f t="shared" si="30"/>
        <v>0.5557417540334908</v>
      </c>
      <c r="U124" s="36">
        <f t="shared" si="31"/>
        <v>0.55403409175348117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3930711</v>
      </c>
      <c r="E126" s="32">
        <f>SUM(E122:E125)</f>
        <v>4201699</v>
      </c>
      <c r="F126" s="32">
        <f>SUM(F122:F125)</f>
        <v>783488</v>
      </c>
      <c r="G126" s="37">
        <f t="shared" si="24"/>
        <v>0.19932475320622656</v>
      </c>
      <c r="H126" s="32">
        <f>SUM(H122:H125)</f>
        <v>1169009</v>
      </c>
      <c r="I126" s="37">
        <f t="shared" si="25"/>
        <v>0.29740395567112415</v>
      </c>
      <c r="J126" s="32">
        <f>SUM(J122:J125)</f>
        <v>1272004</v>
      </c>
      <c r="K126" s="37">
        <f t="shared" si="26"/>
        <v>0.30273563146717553</v>
      </c>
      <c r="L126" s="32">
        <f>SUM(L122:L125)</f>
        <v>0</v>
      </c>
      <c r="M126" s="37">
        <f t="shared" si="27"/>
        <v>0</v>
      </c>
      <c r="N126" s="32">
        <f t="shared" si="28"/>
        <v>3224501</v>
      </c>
      <c r="O126" s="37">
        <f t="shared" si="29"/>
        <v>0.76742789047954174</v>
      </c>
      <c r="P126" s="32">
        <f>SUM(P122:P125)</f>
        <v>419576</v>
      </c>
      <c r="Q126" s="32">
        <f>SUM(Q122:Q125)</f>
        <v>4459363</v>
      </c>
      <c r="R126" s="32">
        <f>SUM(R122:R125)</f>
        <v>4206444</v>
      </c>
      <c r="S126" s="32">
        <f>SUM(S122:S125)</f>
        <v>3620939</v>
      </c>
      <c r="T126" s="37">
        <f t="shared" si="30"/>
        <v>0.86080760851683746</v>
      </c>
      <c r="U126" s="37">
        <f t="shared" si="31"/>
        <v>2.0316414666234484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94013</v>
      </c>
      <c r="T127" s="36">
        <f t="shared" si="30"/>
        <v>0</v>
      </c>
      <c r="U127" s="36">
        <f t="shared" si="31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50000</v>
      </c>
      <c r="E129" s="31">
        <v>50000</v>
      </c>
      <c r="F129" s="31">
        <v>4174</v>
      </c>
      <c r="G129" s="36">
        <f t="shared" si="24"/>
        <v>8.3479999999999999E-2</v>
      </c>
      <c r="H129" s="31">
        <v>1392</v>
      </c>
      <c r="I129" s="36">
        <f t="shared" si="25"/>
        <v>2.784E-2</v>
      </c>
      <c r="J129" s="31">
        <v>6348</v>
      </c>
      <c r="K129" s="36">
        <f t="shared" si="26"/>
        <v>0.12695999999999999</v>
      </c>
      <c r="L129" s="31">
        <v>0</v>
      </c>
      <c r="M129" s="36">
        <f t="shared" si="27"/>
        <v>0</v>
      </c>
      <c r="N129" s="31">
        <f t="shared" si="28"/>
        <v>11914</v>
      </c>
      <c r="O129" s="36">
        <f t="shared" si="29"/>
        <v>0.23827999999999999</v>
      </c>
      <c r="P129" s="31">
        <v>1321</v>
      </c>
      <c r="Q129" s="31">
        <v>24732</v>
      </c>
      <c r="R129" s="31">
        <v>24732</v>
      </c>
      <c r="S129" s="31">
        <v>18357</v>
      </c>
      <c r="T129" s="36">
        <f t="shared" si="30"/>
        <v>0.74223677826297918</v>
      </c>
      <c r="U129" s="36">
        <f t="shared" si="31"/>
        <v>3.805450416351249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415000</v>
      </c>
      <c r="R130" s="31">
        <v>415000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50000</v>
      </c>
      <c r="E132" s="32">
        <f>SUM(E127:E131)</f>
        <v>50000</v>
      </c>
      <c r="F132" s="32">
        <f>SUM(F127:F131)</f>
        <v>4174</v>
      </c>
      <c r="G132" s="37">
        <f t="shared" si="24"/>
        <v>8.3479999999999999E-2</v>
      </c>
      <c r="H132" s="32">
        <f>SUM(H127:H131)</f>
        <v>1392</v>
      </c>
      <c r="I132" s="37">
        <f t="shared" si="25"/>
        <v>2.784E-2</v>
      </c>
      <c r="J132" s="32">
        <f>SUM(J127:J131)</f>
        <v>6348</v>
      </c>
      <c r="K132" s="37">
        <f t="shared" si="26"/>
        <v>0.12695999999999999</v>
      </c>
      <c r="L132" s="32">
        <f>SUM(L127:L131)</f>
        <v>0</v>
      </c>
      <c r="M132" s="37">
        <f t="shared" si="27"/>
        <v>0</v>
      </c>
      <c r="N132" s="32">
        <f t="shared" si="28"/>
        <v>11914</v>
      </c>
      <c r="O132" s="37">
        <f t="shared" si="29"/>
        <v>0.23827999999999999</v>
      </c>
      <c r="P132" s="32">
        <f>SUM(P127:P131)</f>
        <v>1321</v>
      </c>
      <c r="Q132" s="32">
        <f>SUM(Q127:Q131)</f>
        <v>439732</v>
      </c>
      <c r="R132" s="32">
        <f>SUM(R127:R131)</f>
        <v>439732</v>
      </c>
      <c r="S132" s="32">
        <f>SUM(S127:S131)</f>
        <v>112370</v>
      </c>
      <c r="T132" s="37">
        <f t="shared" si="30"/>
        <v>0.25554201195273485</v>
      </c>
      <c r="U132" s="37">
        <f t="shared" si="31"/>
        <v>3.805450416351249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159429</v>
      </c>
      <c r="E133" s="31">
        <v>555177</v>
      </c>
      <c r="F133" s="31">
        <v>66650</v>
      </c>
      <c r="G133" s="36">
        <f t="shared" si="24"/>
        <v>0.41805443175331963</v>
      </c>
      <c r="H133" s="31">
        <v>152131</v>
      </c>
      <c r="I133" s="36">
        <f t="shared" si="25"/>
        <v>0.95422413739031164</v>
      </c>
      <c r="J133" s="31">
        <v>273501</v>
      </c>
      <c r="K133" s="36">
        <f t="shared" si="26"/>
        <v>0.49263748318103956</v>
      </c>
      <c r="L133" s="31">
        <v>0</v>
      </c>
      <c r="M133" s="36">
        <f t="shared" si="27"/>
        <v>0</v>
      </c>
      <c r="N133" s="31">
        <f t="shared" si="28"/>
        <v>492282</v>
      </c>
      <c r="O133" s="36">
        <f t="shared" si="29"/>
        <v>0.88671180542421602</v>
      </c>
      <c r="P133" s="31">
        <v>282083</v>
      </c>
      <c r="Q133" s="31">
        <v>155056</v>
      </c>
      <c r="R133" s="31">
        <v>150404</v>
      </c>
      <c r="S133" s="31">
        <v>491996</v>
      </c>
      <c r="T133" s="36">
        <f t="shared" si="30"/>
        <v>3.2711630009840165</v>
      </c>
      <c r="U133" s="36">
        <f t="shared" si="31"/>
        <v>-3.0423669629151662E-2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159429</v>
      </c>
      <c r="E137" s="32">
        <f>SUM(E133:E136)</f>
        <v>555177</v>
      </c>
      <c r="F137" s="32">
        <f>SUM(F133:F136)</f>
        <v>66650</v>
      </c>
      <c r="G137" s="37">
        <f t="shared" ref="G137:G170" si="32">IF(($D137     =0),0,($F137     /$D137     ))</f>
        <v>0.41805443175331963</v>
      </c>
      <c r="H137" s="32">
        <f>SUM(H133:H136)</f>
        <v>152131</v>
      </c>
      <c r="I137" s="37">
        <f t="shared" ref="I137:I170" si="33">IF(($D137     =0),0,($H137     /$D137     ))</f>
        <v>0.95422413739031164</v>
      </c>
      <c r="J137" s="32">
        <f>SUM(J133:J136)</f>
        <v>273501</v>
      </c>
      <c r="K137" s="37">
        <f t="shared" ref="K137:K170" si="34">IF(($E137     =0),0,($J137     /$E137     ))</f>
        <v>0.49263748318103956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492282</v>
      </c>
      <c r="O137" s="37">
        <f t="shared" ref="O137:O170" si="37">IF(($E137     =0),0,($N137     /$E137     ))</f>
        <v>0.88671180542421602</v>
      </c>
      <c r="P137" s="32">
        <f>SUM(P133:P136)</f>
        <v>282083</v>
      </c>
      <c r="Q137" s="32">
        <f>SUM(Q133:Q136)</f>
        <v>155056</v>
      </c>
      <c r="R137" s="32">
        <f>SUM(R133:R136)</f>
        <v>150404</v>
      </c>
      <c r="S137" s="32">
        <f>SUM(S133:S136)</f>
        <v>491996</v>
      </c>
      <c r="T137" s="37">
        <f t="shared" ref="T137:T170" si="38">IF(($R137     =0),0,($S137     /$R137     ))</f>
        <v>3.2711630009840165</v>
      </c>
      <c r="U137" s="37">
        <f t="shared" ref="U137:U170" si="39">IF(($P137     =0),0,(($J137     /$P137     )-1))</f>
        <v>-3.0423669629151662E-2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8761</v>
      </c>
      <c r="E138" s="31">
        <v>20000</v>
      </c>
      <c r="F138" s="31">
        <v>9667</v>
      </c>
      <c r="G138" s="36">
        <f t="shared" si="32"/>
        <v>1.103412852414108</v>
      </c>
      <c r="H138" s="31">
        <v>174</v>
      </c>
      <c r="I138" s="36">
        <f t="shared" si="33"/>
        <v>1.9860746490126698E-2</v>
      </c>
      <c r="J138" s="31">
        <v>4739</v>
      </c>
      <c r="K138" s="36">
        <f t="shared" si="34"/>
        <v>0.23694999999999999</v>
      </c>
      <c r="L138" s="31">
        <v>0</v>
      </c>
      <c r="M138" s="36">
        <f t="shared" si="35"/>
        <v>0</v>
      </c>
      <c r="N138" s="31">
        <f t="shared" si="36"/>
        <v>14580</v>
      </c>
      <c r="O138" s="36">
        <f t="shared" si="37"/>
        <v>0.72899999999999998</v>
      </c>
      <c r="P138" s="31">
        <v>2843</v>
      </c>
      <c r="Q138" s="31">
        <v>8392</v>
      </c>
      <c r="R138" s="31">
        <v>8392</v>
      </c>
      <c r="S138" s="31">
        <v>9802</v>
      </c>
      <c r="T138" s="36">
        <f t="shared" si="38"/>
        <v>1.1680171591992374</v>
      </c>
      <c r="U138" s="36">
        <f t="shared" si="39"/>
        <v>0.66690116074569117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3411339</v>
      </c>
      <c r="E139" s="31">
        <v>3363392</v>
      </c>
      <c r="F139" s="31">
        <v>1332522</v>
      </c>
      <c r="G139" s="36">
        <f t="shared" si="32"/>
        <v>0.39061553249325265</v>
      </c>
      <c r="H139" s="31">
        <v>1049274</v>
      </c>
      <c r="I139" s="36">
        <f t="shared" si="33"/>
        <v>0.30758420667075304</v>
      </c>
      <c r="J139" s="31">
        <v>786959</v>
      </c>
      <c r="K139" s="36">
        <f t="shared" si="34"/>
        <v>0.2339777819534565</v>
      </c>
      <c r="L139" s="31">
        <v>0</v>
      </c>
      <c r="M139" s="36">
        <f t="shared" si="35"/>
        <v>0</v>
      </c>
      <c r="N139" s="31">
        <f t="shared" si="36"/>
        <v>3168755</v>
      </c>
      <c r="O139" s="36">
        <f t="shared" si="37"/>
        <v>0.94213074182254108</v>
      </c>
      <c r="P139" s="31">
        <v>809098</v>
      </c>
      <c r="Q139" s="31">
        <v>3401708</v>
      </c>
      <c r="R139" s="31">
        <v>3401708</v>
      </c>
      <c r="S139" s="31">
        <v>3199399</v>
      </c>
      <c r="T139" s="36">
        <f t="shared" si="38"/>
        <v>0.94052722926247634</v>
      </c>
      <c r="U139" s="36">
        <f t="shared" si="39"/>
        <v>-2.7362569181977991E-2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415000</v>
      </c>
      <c r="E140" s="31">
        <v>415000</v>
      </c>
      <c r="F140" s="31">
        <v>68140</v>
      </c>
      <c r="G140" s="36">
        <f t="shared" si="32"/>
        <v>0.16419277108433736</v>
      </c>
      <c r="H140" s="31">
        <v>94606</v>
      </c>
      <c r="I140" s="36">
        <f t="shared" si="33"/>
        <v>0.22796626506024095</v>
      </c>
      <c r="J140" s="31">
        <v>178430</v>
      </c>
      <c r="K140" s="36">
        <f t="shared" si="34"/>
        <v>0.42995180722891568</v>
      </c>
      <c r="L140" s="31">
        <v>0</v>
      </c>
      <c r="M140" s="36">
        <f t="shared" si="35"/>
        <v>0</v>
      </c>
      <c r="N140" s="31">
        <f t="shared" si="36"/>
        <v>341176</v>
      </c>
      <c r="O140" s="36">
        <f t="shared" si="37"/>
        <v>0.82211084337349394</v>
      </c>
      <c r="P140" s="31">
        <v>461589</v>
      </c>
      <c r="Q140" s="31">
        <v>0</v>
      </c>
      <c r="R140" s="31">
        <v>415000</v>
      </c>
      <c r="S140" s="31">
        <v>461589</v>
      </c>
      <c r="T140" s="36">
        <f t="shared" si="38"/>
        <v>1.1122626506024096</v>
      </c>
      <c r="U140" s="36">
        <f t="shared" si="39"/>
        <v>-0.61344399454926357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218026000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3835100</v>
      </c>
      <c r="E144" s="32">
        <f>SUM(E138:E143)</f>
        <v>3798392</v>
      </c>
      <c r="F144" s="32">
        <f>SUM(F138:F143)</f>
        <v>1410329</v>
      </c>
      <c r="G144" s="37">
        <f t="shared" si="32"/>
        <v>0.36774243174884619</v>
      </c>
      <c r="H144" s="32">
        <f>SUM(H138:H143)</f>
        <v>1144054</v>
      </c>
      <c r="I144" s="37">
        <f t="shared" si="33"/>
        <v>0.29831138692602538</v>
      </c>
      <c r="J144" s="32">
        <f>SUM(J138:J143)</f>
        <v>970128</v>
      </c>
      <c r="K144" s="37">
        <f t="shared" si="34"/>
        <v>0.25540491871297116</v>
      </c>
      <c r="L144" s="32">
        <f>SUM(L138:L143)</f>
        <v>0</v>
      </c>
      <c r="M144" s="37">
        <f t="shared" si="35"/>
        <v>0</v>
      </c>
      <c r="N144" s="32">
        <f t="shared" si="36"/>
        <v>3524511</v>
      </c>
      <c r="O144" s="37">
        <f t="shared" si="37"/>
        <v>0.92789554106053296</v>
      </c>
      <c r="P144" s="32">
        <f>SUM(P138:P143)</f>
        <v>1273530</v>
      </c>
      <c r="Q144" s="32">
        <f>SUM(Q138:Q143)</f>
        <v>221436100</v>
      </c>
      <c r="R144" s="32">
        <f>SUM(R138:R143)</f>
        <v>3825100</v>
      </c>
      <c r="S144" s="32">
        <f>SUM(S138:S143)</f>
        <v>3670790</v>
      </c>
      <c r="T144" s="37">
        <f t="shared" si="38"/>
        <v>0.95965857101775121</v>
      </c>
      <c r="U144" s="37">
        <f t="shared" si="39"/>
        <v>-0.23823702621846365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870</v>
      </c>
      <c r="F145" s="31">
        <v>435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435</v>
      </c>
      <c r="O145" s="36">
        <f t="shared" si="37"/>
        <v>0.5</v>
      </c>
      <c r="P145" s="31">
        <v>0</v>
      </c>
      <c r="Q145" s="31">
        <v>0</v>
      </c>
      <c r="R145" s="31">
        <v>0</v>
      </c>
      <c r="S145" s="31">
        <v>435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870</v>
      </c>
      <c r="F150" s="32">
        <f>SUM(F145:F149)</f>
        <v>435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435</v>
      </c>
      <c r="O150" s="37">
        <f t="shared" si="37"/>
        <v>0.5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435</v>
      </c>
      <c r="T150" s="37">
        <f t="shared" si="38"/>
        <v>0</v>
      </c>
      <c r="U150" s="37">
        <f t="shared" si="39"/>
        <v>0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217020</v>
      </c>
      <c r="Q151" s="31">
        <v>0</v>
      </c>
      <c r="R151" s="31">
        <v>0</v>
      </c>
      <c r="S151" s="31">
        <v>663795</v>
      </c>
      <c r="T151" s="36">
        <f t="shared" si="38"/>
        <v>0</v>
      </c>
      <c r="U151" s="36">
        <f t="shared" si="39"/>
        <v>-1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16305900</v>
      </c>
      <c r="E152" s="31">
        <v>16305900</v>
      </c>
      <c r="F152" s="31">
        <v>3431288</v>
      </c>
      <c r="G152" s="36">
        <f t="shared" si="32"/>
        <v>0.21043229751194353</v>
      </c>
      <c r="H152" s="31">
        <v>5073661</v>
      </c>
      <c r="I152" s="36">
        <f t="shared" si="33"/>
        <v>0.31115491938500789</v>
      </c>
      <c r="J152" s="31">
        <v>4692797</v>
      </c>
      <c r="K152" s="36">
        <f t="shared" si="34"/>
        <v>0.28779748434615693</v>
      </c>
      <c r="L152" s="31">
        <v>0</v>
      </c>
      <c r="M152" s="36">
        <f t="shared" si="35"/>
        <v>0</v>
      </c>
      <c r="N152" s="31">
        <f t="shared" si="36"/>
        <v>13197746</v>
      </c>
      <c r="O152" s="36">
        <f t="shared" si="37"/>
        <v>0.80938470124310835</v>
      </c>
      <c r="P152" s="31">
        <v>4614854</v>
      </c>
      <c r="Q152" s="31">
        <v>13277000</v>
      </c>
      <c r="R152" s="31">
        <v>13277400</v>
      </c>
      <c r="S152" s="31">
        <v>8986882</v>
      </c>
      <c r="T152" s="36">
        <f t="shared" si="38"/>
        <v>0.67685555907029993</v>
      </c>
      <c r="U152" s="36">
        <f t="shared" si="39"/>
        <v>1.688959174006377E-2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5208662</v>
      </c>
      <c r="E153" s="31">
        <v>5202072</v>
      </c>
      <c r="F153" s="31">
        <v>781247</v>
      </c>
      <c r="G153" s="36">
        <f t="shared" si="32"/>
        <v>0.14998995903362514</v>
      </c>
      <c r="H153" s="31">
        <v>818247</v>
      </c>
      <c r="I153" s="36">
        <f t="shared" si="33"/>
        <v>0.15709351077109629</v>
      </c>
      <c r="J153" s="31">
        <v>807541</v>
      </c>
      <c r="K153" s="36">
        <f t="shared" si="34"/>
        <v>0.15523449117966842</v>
      </c>
      <c r="L153" s="31">
        <v>0</v>
      </c>
      <c r="M153" s="36">
        <f t="shared" si="35"/>
        <v>0</v>
      </c>
      <c r="N153" s="31">
        <f t="shared" si="36"/>
        <v>2407035</v>
      </c>
      <c r="O153" s="36">
        <f t="shared" si="37"/>
        <v>0.46270697522064286</v>
      </c>
      <c r="P153" s="31">
        <v>748993</v>
      </c>
      <c r="Q153" s="31">
        <v>5208120</v>
      </c>
      <c r="R153" s="31">
        <v>5035120</v>
      </c>
      <c r="S153" s="31">
        <v>2268889</v>
      </c>
      <c r="T153" s="36">
        <f t="shared" si="38"/>
        <v>0.45061269642034352</v>
      </c>
      <c r="U153" s="36">
        <f t="shared" si="39"/>
        <v>7.8168954850045269E-2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21514562</v>
      </c>
      <c r="E157" s="32">
        <f>SUM(E151:E156)</f>
        <v>21507972</v>
      </c>
      <c r="F157" s="32">
        <f>SUM(F151:F156)</f>
        <v>4212535</v>
      </c>
      <c r="G157" s="37">
        <f t="shared" si="32"/>
        <v>0.19579924518100811</v>
      </c>
      <c r="H157" s="32">
        <f>SUM(H151:H156)</f>
        <v>5891908</v>
      </c>
      <c r="I157" s="37">
        <f t="shared" si="33"/>
        <v>0.27385674874533816</v>
      </c>
      <c r="J157" s="32">
        <f>SUM(J151:J156)</f>
        <v>5500338</v>
      </c>
      <c r="K157" s="37">
        <f t="shared" si="34"/>
        <v>0.25573485031503668</v>
      </c>
      <c r="L157" s="32">
        <f>SUM(L151:L156)</f>
        <v>0</v>
      </c>
      <c r="M157" s="37">
        <f t="shared" si="35"/>
        <v>0</v>
      </c>
      <c r="N157" s="32">
        <f t="shared" si="36"/>
        <v>15604781</v>
      </c>
      <c r="O157" s="37">
        <f t="shared" si="37"/>
        <v>0.72553474590723854</v>
      </c>
      <c r="P157" s="32">
        <f>SUM(P151:P156)</f>
        <v>5580867</v>
      </c>
      <c r="Q157" s="32">
        <f>SUM(Q151:Q156)</f>
        <v>18485120</v>
      </c>
      <c r="R157" s="32">
        <f>SUM(R151:R156)</f>
        <v>18312520</v>
      </c>
      <c r="S157" s="32">
        <f>SUM(S151:S156)</f>
        <v>11919566</v>
      </c>
      <c r="T157" s="37">
        <f t="shared" si="38"/>
        <v>0.65089709117041239</v>
      </c>
      <c r="U157" s="37">
        <f t="shared" si="39"/>
        <v>-1.4429478430501907E-2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64352337</v>
      </c>
      <c r="E159" s="31">
        <v>64429337</v>
      </c>
      <c r="F159" s="31">
        <v>26541793</v>
      </c>
      <c r="G159" s="36">
        <f t="shared" si="32"/>
        <v>0.41244489691182468</v>
      </c>
      <c r="H159" s="31">
        <v>21307203</v>
      </c>
      <c r="I159" s="36">
        <f t="shared" si="33"/>
        <v>0.33110224108877351</v>
      </c>
      <c r="J159" s="31">
        <v>16084908</v>
      </c>
      <c r="K159" s="36">
        <f t="shared" si="34"/>
        <v>0.24965192486770429</v>
      </c>
      <c r="L159" s="31">
        <v>0</v>
      </c>
      <c r="M159" s="36">
        <f t="shared" si="35"/>
        <v>0</v>
      </c>
      <c r="N159" s="31">
        <f t="shared" si="36"/>
        <v>63933904</v>
      </c>
      <c r="O159" s="36">
        <f t="shared" si="37"/>
        <v>0.99231044392091139</v>
      </c>
      <c r="P159" s="31">
        <v>15350278</v>
      </c>
      <c r="Q159" s="31">
        <v>61239415</v>
      </c>
      <c r="R159" s="31">
        <v>61219727</v>
      </c>
      <c r="S159" s="31">
        <v>60757357</v>
      </c>
      <c r="T159" s="36">
        <f t="shared" si="38"/>
        <v>0.99244736912988851</v>
      </c>
      <c r="U159" s="36">
        <f t="shared" si="39"/>
        <v>4.7857765181842371E-2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4737943</v>
      </c>
      <c r="E160" s="31">
        <v>3562156</v>
      </c>
      <c r="F160" s="31">
        <v>1974157</v>
      </c>
      <c r="G160" s="36">
        <f t="shared" si="32"/>
        <v>0.41666963912398269</v>
      </c>
      <c r="H160" s="31">
        <v>1546877</v>
      </c>
      <c r="I160" s="36">
        <f t="shared" si="33"/>
        <v>0.32648704300579384</v>
      </c>
      <c r="J160" s="31">
        <v>1184480</v>
      </c>
      <c r="K160" s="36">
        <f t="shared" si="34"/>
        <v>0.33251772241305544</v>
      </c>
      <c r="L160" s="31">
        <v>0</v>
      </c>
      <c r="M160" s="36">
        <f t="shared" si="35"/>
        <v>0</v>
      </c>
      <c r="N160" s="31">
        <f t="shared" si="36"/>
        <v>4705514</v>
      </c>
      <c r="O160" s="36">
        <f t="shared" si="37"/>
        <v>1.3209735901515824</v>
      </c>
      <c r="P160" s="31">
        <v>1462080</v>
      </c>
      <c r="Q160" s="31">
        <v>5848291</v>
      </c>
      <c r="R160" s="31">
        <v>5043235</v>
      </c>
      <c r="S160" s="31">
        <v>5848291</v>
      </c>
      <c r="T160" s="36">
        <f t="shared" si="38"/>
        <v>1.1596308718511035</v>
      </c>
      <c r="U160" s="36">
        <f t="shared" si="39"/>
        <v>-0.18986649157364854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69090280</v>
      </c>
      <c r="E163" s="32">
        <f>SUM(E158:E162)</f>
        <v>67991493</v>
      </c>
      <c r="F163" s="32">
        <f>SUM(F158:F162)</f>
        <v>28515950</v>
      </c>
      <c r="G163" s="37">
        <f t="shared" si="32"/>
        <v>0.41273461332042655</v>
      </c>
      <c r="H163" s="32">
        <f>SUM(H158:H162)</f>
        <v>22854080</v>
      </c>
      <c r="I163" s="37">
        <f t="shared" si="33"/>
        <v>0.33078574873339639</v>
      </c>
      <c r="J163" s="32">
        <f>SUM(J158:J162)</f>
        <v>17269388</v>
      </c>
      <c r="K163" s="37">
        <f t="shared" si="34"/>
        <v>0.25399336355211377</v>
      </c>
      <c r="L163" s="32">
        <f>SUM(L158:L162)</f>
        <v>0</v>
      </c>
      <c r="M163" s="37">
        <f t="shared" si="35"/>
        <v>0</v>
      </c>
      <c r="N163" s="32">
        <f t="shared" si="36"/>
        <v>68639418</v>
      </c>
      <c r="O163" s="37">
        <f t="shared" si="37"/>
        <v>1.0095295009921315</v>
      </c>
      <c r="P163" s="32">
        <f>SUM(P158:P162)</f>
        <v>16812358</v>
      </c>
      <c r="Q163" s="32">
        <f>SUM(Q158:Q162)</f>
        <v>67087706</v>
      </c>
      <c r="R163" s="32">
        <f>SUM(R158:R162)</f>
        <v>66262962</v>
      </c>
      <c r="S163" s="32">
        <f>SUM(S158:S162)</f>
        <v>66605648</v>
      </c>
      <c r="T163" s="37">
        <f t="shared" si="38"/>
        <v>1.0051716070283727</v>
      </c>
      <c r="U163" s="37">
        <f t="shared" si="39"/>
        <v>2.7184170120574391E-2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567224</v>
      </c>
      <c r="E164" s="31">
        <v>567224</v>
      </c>
      <c r="F164" s="31">
        <v>62732</v>
      </c>
      <c r="G164" s="36">
        <f t="shared" si="32"/>
        <v>0.11059475621623908</v>
      </c>
      <c r="H164" s="31">
        <v>63388</v>
      </c>
      <c r="I164" s="36">
        <f t="shared" si="33"/>
        <v>0.11175126581385837</v>
      </c>
      <c r="J164" s="31">
        <v>150425</v>
      </c>
      <c r="K164" s="36">
        <f t="shared" si="34"/>
        <v>0.26519505521628139</v>
      </c>
      <c r="L164" s="31">
        <v>0</v>
      </c>
      <c r="M164" s="36">
        <f t="shared" si="35"/>
        <v>0</v>
      </c>
      <c r="N164" s="31">
        <f t="shared" si="36"/>
        <v>276545</v>
      </c>
      <c r="O164" s="36">
        <f t="shared" si="37"/>
        <v>0.48754107724637885</v>
      </c>
      <c r="P164" s="31">
        <v>90303</v>
      </c>
      <c r="Q164" s="31">
        <v>349740</v>
      </c>
      <c r="R164" s="31">
        <v>399640</v>
      </c>
      <c r="S164" s="31">
        <v>279005</v>
      </c>
      <c r="T164" s="36">
        <f t="shared" si="38"/>
        <v>0.69814082674406963</v>
      </c>
      <c r="U164" s="36">
        <f t="shared" si="39"/>
        <v>0.66578076032911415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600000</v>
      </c>
      <c r="E165" s="31">
        <v>600000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600000</v>
      </c>
      <c r="R165" s="31">
        <v>600000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1167224</v>
      </c>
      <c r="E169" s="32">
        <f>SUM(E164:E168)</f>
        <v>1167224</v>
      </c>
      <c r="F169" s="32">
        <f>SUM(F164:F168)</f>
        <v>62732</v>
      </c>
      <c r="G169" s="37">
        <f t="shared" si="32"/>
        <v>5.3744611145761227E-2</v>
      </c>
      <c r="H169" s="32">
        <f>SUM(H164:H168)</f>
        <v>63388</v>
      </c>
      <c r="I169" s="37">
        <f t="shared" si="33"/>
        <v>5.4306628376387049E-2</v>
      </c>
      <c r="J169" s="32">
        <f>SUM(J164:J168)</f>
        <v>150425</v>
      </c>
      <c r="K169" s="37">
        <f t="shared" si="34"/>
        <v>0.12887414926355181</v>
      </c>
      <c r="L169" s="32">
        <f>SUM(L164:L168)</f>
        <v>0</v>
      </c>
      <c r="M169" s="37">
        <f t="shared" si="35"/>
        <v>0</v>
      </c>
      <c r="N169" s="32">
        <f t="shared" si="36"/>
        <v>276545</v>
      </c>
      <c r="O169" s="37">
        <f t="shared" si="37"/>
        <v>0.23692538878570008</v>
      </c>
      <c r="P169" s="32">
        <f>SUM(P164:P168)</f>
        <v>90303</v>
      </c>
      <c r="Q169" s="32">
        <f>SUM(Q164:Q168)</f>
        <v>949740</v>
      </c>
      <c r="R169" s="32">
        <f>SUM(R164:R168)</f>
        <v>999640</v>
      </c>
      <c r="S169" s="32">
        <f>SUM(S164:S168)</f>
        <v>279005</v>
      </c>
      <c r="T169" s="37">
        <f t="shared" si="38"/>
        <v>0.27910547797206997</v>
      </c>
      <c r="U169" s="37">
        <f t="shared" si="39"/>
        <v>0.66578076032911415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413670188</v>
      </c>
      <c r="E170" s="32">
        <f>SUM(E105,E107:E111,E113:E120,E122:E125,E127:E131,E133:E136,E138:E143,E145:E149,E151:E156,E158:E162,E164:E168)</f>
        <v>379332550</v>
      </c>
      <c r="F170" s="32">
        <f>SUM(F105,F107:F111,F113:F120,F122:F125,F127:F131,F133:F136,F138:F143,F145:F149,F151:F156,F158:F162,F164:F168)</f>
        <v>90441281</v>
      </c>
      <c r="G170" s="37">
        <f t="shared" si="32"/>
        <v>0.21863137258515714</v>
      </c>
      <c r="H170" s="32">
        <f>SUM(H105,H107:H111,H113:H120,H122:H125,H127:H131,H133:H136,H138:H143,H145:H149,H151:H156,H158:H162,H164:H168)</f>
        <v>125866885</v>
      </c>
      <c r="I170" s="37">
        <f t="shared" si="33"/>
        <v>0.30426868711167554</v>
      </c>
      <c r="J170" s="32">
        <f>SUM(J105,J107:J111,J113:J120,J122:J125,J127:J131,J133:J136,J138:J143,J145:J149,J151:J156,J158:J162,J164:J168)</f>
        <v>85464826</v>
      </c>
      <c r="K170" s="37">
        <f t="shared" si="34"/>
        <v>0.22530317000215247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301772992</v>
      </c>
      <c r="O170" s="37">
        <f t="shared" si="37"/>
        <v>0.79553677109965915</v>
      </c>
      <c r="P170" s="32">
        <f>SUM(P105,P107:P111,P113:P120,P122:P125,P127:P131,P133:P136,P138:P143,P145:P149,P151:P156,P158:P162,P164:P168)</f>
        <v>81200477</v>
      </c>
      <c r="Q170" s="32">
        <f>SUM(Q105,Q107:Q111,Q113:Q120,Q122:Q125,Q127:Q131,Q133:Q136,Q138:Q143,Q145:Q149,Q151:Q156,Q158:Q162,Q164:Q168)</f>
        <v>612892118</v>
      </c>
      <c r="R170" s="32">
        <f>SUM(R105,R107:R111,R113:R120,R122:R125,R127:R131,R133:R136,R138:R143,R145:R149,R151:R156,R158:R162,R164:R168)</f>
        <v>386320753</v>
      </c>
      <c r="S170" s="32">
        <f>SUM(S105,S107:S111,S113:S120,S122:S125,S127:S131,S133:S136,S138:S143,S145:S149,S151:S156,S158:S162,S164:S168)</f>
        <v>276829774</v>
      </c>
      <c r="T170" s="37">
        <f t="shared" si="38"/>
        <v>0.71658012635940371</v>
      </c>
      <c r="U170" s="37">
        <f t="shared" si="39"/>
        <v>5.2516304799539615E-2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132000</v>
      </c>
      <c r="E173" s="31">
        <v>271355</v>
      </c>
      <c r="F173" s="31">
        <v>66384</v>
      </c>
      <c r="G173" s="36">
        <f t="shared" ref="G173:G205" si="40">IF(($D173     =0),0,($F173     /$D173     ))</f>
        <v>0.50290909090909086</v>
      </c>
      <c r="H173" s="31">
        <v>90805</v>
      </c>
      <c r="I173" s="36">
        <f t="shared" ref="I173:I205" si="41">IF(($D173     =0),0,($H173     /$D173     ))</f>
        <v>0.68791666666666662</v>
      </c>
      <c r="J173" s="31">
        <v>12355</v>
      </c>
      <c r="K173" s="36">
        <f t="shared" ref="K173:K205" si="42">IF(($E173     =0),0,($J173     /$E173     ))</f>
        <v>4.5530762285566878E-2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169544</v>
      </c>
      <c r="O173" s="36">
        <f t="shared" ref="O173:O205" si="45">IF(($E173     =0),0,($N173     /$E173     ))</f>
        <v>0.62480514455233915</v>
      </c>
      <c r="P173" s="31">
        <v>198831</v>
      </c>
      <c r="Q173" s="31">
        <v>450000</v>
      </c>
      <c r="R173" s="31">
        <v>28000</v>
      </c>
      <c r="S173" s="31">
        <v>211512</v>
      </c>
      <c r="T173" s="36">
        <f t="shared" ref="T173:T205" si="46">IF(($R173     =0),0,($S173     /$R173     ))</f>
        <v>7.5540000000000003</v>
      </c>
      <c r="U173" s="36">
        <f t="shared" ref="U173:U205" si="47">IF(($P173     =0),0,(($J173     /$P173     )-1))</f>
        <v>-0.93786180223405813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370000</v>
      </c>
      <c r="E175" s="31">
        <v>370000</v>
      </c>
      <c r="F175" s="31">
        <v>56752</v>
      </c>
      <c r="G175" s="36">
        <f t="shared" si="40"/>
        <v>0.15338378378378378</v>
      </c>
      <c r="H175" s="31">
        <v>48099</v>
      </c>
      <c r="I175" s="36">
        <f t="shared" si="41"/>
        <v>0.12999729729729731</v>
      </c>
      <c r="J175" s="31">
        <v>45458</v>
      </c>
      <c r="K175" s="36">
        <f t="shared" si="42"/>
        <v>0.12285945945945946</v>
      </c>
      <c r="L175" s="31">
        <v>0</v>
      </c>
      <c r="M175" s="36">
        <f t="shared" si="43"/>
        <v>0</v>
      </c>
      <c r="N175" s="31">
        <f t="shared" si="44"/>
        <v>150309</v>
      </c>
      <c r="O175" s="36">
        <f t="shared" si="45"/>
        <v>0.40624054054054054</v>
      </c>
      <c r="P175" s="31">
        <v>75423</v>
      </c>
      <c r="Q175" s="31">
        <v>481416</v>
      </c>
      <c r="R175" s="31">
        <v>652320</v>
      </c>
      <c r="S175" s="31">
        <v>189972</v>
      </c>
      <c r="T175" s="36">
        <f t="shared" si="46"/>
        <v>0.29122516556291389</v>
      </c>
      <c r="U175" s="36">
        <f t="shared" si="47"/>
        <v>-0.39729260305211933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3510</v>
      </c>
      <c r="G178" s="36">
        <f t="shared" si="40"/>
        <v>0</v>
      </c>
      <c r="H178" s="31">
        <v>3510</v>
      </c>
      <c r="I178" s="36">
        <f t="shared" si="41"/>
        <v>0</v>
      </c>
      <c r="J178" s="31">
        <v>3510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10530</v>
      </c>
      <c r="O178" s="36">
        <f t="shared" si="45"/>
        <v>0</v>
      </c>
      <c r="P178" s="31">
        <v>4457</v>
      </c>
      <c r="Q178" s="31">
        <v>0</v>
      </c>
      <c r="R178" s="31">
        <v>0</v>
      </c>
      <c r="S178" s="31">
        <v>8914</v>
      </c>
      <c r="T178" s="36">
        <f t="shared" si="46"/>
        <v>0</v>
      </c>
      <c r="U178" s="36">
        <f t="shared" si="47"/>
        <v>-0.21247475880637201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502000</v>
      </c>
      <c r="E179" s="32">
        <f>SUM(E173:E178)</f>
        <v>641355</v>
      </c>
      <c r="F179" s="32">
        <f>SUM(F173:F178)</f>
        <v>126646</v>
      </c>
      <c r="G179" s="37">
        <f t="shared" si="40"/>
        <v>0.25228286852589643</v>
      </c>
      <c r="H179" s="32">
        <f>SUM(H173:H178)</f>
        <v>142414</v>
      </c>
      <c r="I179" s="37">
        <f t="shared" si="41"/>
        <v>0.28369322709163347</v>
      </c>
      <c r="J179" s="32">
        <f>SUM(J173:J178)</f>
        <v>61323</v>
      </c>
      <c r="K179" s="37">
        <f t="shared" si="42"/>
        <v>9.561475313983675E-2</v>
      </c>
      <c r="L179" s="32">
        <f>SUM(L173:L178)</f>
        <v>0</v>
      </c>
      <c r="M179" s="37">
        <f t="shared" si="43"/>
        <v>0</v>
      </c>
      <c r="N179" s="32">
        <f t="shared" si="44"/>
        <v>330383</v>
      </c>
      <c r="O179" s="37">
        <f t="shared" si="45"/>
        <v>0.51513280476491174</v>
      </c>
      <c r="P179" s="32">
        <f>SUM(P173:P178)</f>
        <v>278711</v>
      </c>
      <c r="Q179" s="32">
        <f>SUM(Q173:Q178)</f>
        <v>931416</v>
      </c>
      <c r="R179" s="32">
        <f>SUM(R173:R178)</f>
        <v>680320</v>
      </c>
      <c r="S179" s="32">
        <f>SUM(S173:S178)</f>
        <v>410398</v>
      </c>
      <c r="T179" s="37">
        <f t="shared" si="46"/>
        <v>0.60324259172154282</v>
      </c>
      <c r="U179" s="37">
        <f t="shared" si="47"/>
        <v>-0.7799763913157356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2086000</v>
      </c>
      <c r="E181" s="31">
        <v>1700000</v>
      </c>
      <c r="F181" s="31">
        <v>290778</v>
      </c>
      <c r="G181" s="36">
        <f t="shared" si="40"/>
        <v>0.13939501438159158</v>
      </c>
      <c r="H181" s="31">
        <v>490394</v>
      </c>
      <c r="I181" s="36">
        <f t="shared" si="41"/>
        <v>0.23508820709491851</v>
      </c>
      <c r="J181" s="31">
        <v>340564</v>
      </c>
      <c r="K181" s="36">
        <f t="shared" si="42"/>
        <v>0.20033176470588235</v>
      </c>
      <c r="L181" s="31">
        <v>0</v>
      </c>
      <c r="M181" s="36">
        <f t="shared" si="43"/>
        <v>0</v>
      </c>
      <c r="N181" s="31">
        <f t="shared" si="44"/>
        <v>1121736</v>
      </c>
      <c r="O181" s="36">
        <f t="shared" si="45"/>
        <v>0.65984470588235289</v>
      </c>
      <c r="P181" s="31">
        <v>314373</v>
      </c>
      <c r="Q181" s="31">
        <v>1468600</v>
      </c>
      <c r="R181" s="31">
        <v>2000000</v>
      </c>
      <c r="S181" s="31">
        <v>1356320</v>
      </c>
      <c r="T181" s="36">
        <f t="shared" si="46"/>
        <v>0.67815999999999999</v>
      </c>
      <c r="U181" s="36">
        <f t="shared" si="47"/>
        <v>8.3311862023774275E-2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115512</v>
      </c>
      <c r="E182" s="31">
        <v>115512</v>
      </c>
      <c r="F182" s="31">
        <v>32301</v>
      </c>
      <c r="G182" s="36">
        <f t="shared" si="40"/>
        <v>0.27963328485352174</v>
      </c>
      <c r="H182" s="31">
        <v>32301</v>
      </c>
      <c r="I182" s="36">
        <f t="shared" si="41"/>
        <v>0.27963328485352174</v>
      </c>
      <c r="J182" s="31">
        <v>32301</v>
      </c>
      <c r="K182" s="36">
        <f t="shared" si="42"/>
        <v>0.27963328485352174</v>
      </c>
      <c r="L182" s="31">
        <v>0</v>
      </c>
      <c r="M182" s="36">
        <f t="shared" si="43"/>
        <v>0</v>
      </c>
      <c r="N182" s="31">
        <f t="shared" si="44"/>
        <v>96903</v>
      </c>
      <c r="O182" s="36">
        <f t="shared" si="45"/>
        <v>0.83889985456056515</v>
      </c>
      <c r="P182" s="31">
        <v>32301</v>
      </c>
      <c r="Q182" s="31">
        <v>112428</v>
      </c>
      <c r="R182" s="31">
        <v>110745</v>
      </c>
      <c r="S182" s="31">
        <v>96903</v>
      </c>
      <c r="T182" s="36">
        <f t="shared" si="46"/>
        <v>0.87501015847216579</v>
      </c>
      <c r="U182" s="36">
        <f t="shared" si="47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2201512</v>
      </c>
      <c r="E185" s="32">
        <f>SUM(E180:E184)</f>
        <v>1815512</v>
      </c>
      <c r="F185" s="32">
        <f>SUM(F180:F184)</f>
        <v>323079</v>
      </c>
      <c r="G185" s="37">
        <f t="shared" si="40"/>
        <v>0.1467532314154999</v>
      </c>
      <c r="H185" s="32">
        <f>SUM(H180:H184)</f>
        <v>522695</v>
      </c>
      <c r="I185" s="37">
        <f t="shared" si="41"/>
        <v>0.23742546031999825</v>
      </c>
      <c r="J185" s="32">
        <f>SUM(J180:J184)</f>
        <v>372865</v>
      </c>
      <c r="K185" s="37">
        <f t="shared" si="42"/>
        <v>0.20537732606559472</v>
      </c>
      <c r="L185" s="32">
        <f>SUM(L180:L184)</f>
        <v>0</v>
      </c>
      <c r="M185" s="37">
        <f t="shared" si="43"/>
        <v>0</v>
      </c>
      <c r="N185" s="32">
        <f t="shared" si="44"/>
        <v>1218639</v>
      </c>
      <c r="O185" s="37">
        <f t="shared" si="45"/>
        <v>0.67123709454963665</v>
      </c>
      <c r="P185" s="32">
        <f>SUM(P180:P184)</f>
        <v>346674</v>
      </c>
      <c r="Q185" s="32">
        <f>SUM(Q180:Q184)</f>
        <v>1581028</v>
      </c>
      <c r="R185" s="32">
        <f>SUM(R180:R184)</f>
        <v>2110745</v>
      </c>
      <c r="S185" s="32">
        <f>SUM(S180:S184)</f>
        <v>1453223</v>
      </c>
      <c r="T185" s="37">
        <f t="shared" si="46"/>
        <v>0.68848818781994037</v>
      </c>
      <c r="U185" s="37">
        <f t="shared" si="47"/>
        <v>7.5549363378851542E-2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332</v>
      </c>
      <c r="E187" s="31">
        <v>332</v>
      </c>
      <c r="F187" s="31">
        <v>58108</v>
      </c>
      <c r="G187" s="36">
        <f t="shared" si="40"/>
        <v>175.02409638554218</v>
      </c>
      <c r="H187" s="31">
        <v>57170</v>
      </c>
      <c r="I187" s="36">
        <f t="shared" si="41"/>
        <v>172.1987951807229</v>
      </c>
      <c r="J187" s="31">
        <v>63603</v>
      </c>
      <c r="K187" s="36">
        <f t="shared" si="42"/>
        <v>191.57530120481928</v>
      </c>
      <c r="L187" s="31">
        <v>0</v>
      </c>
      <c r="M187" s="36">
        <f t="shared" si="43"/>
        <v>0</v>
      </c>
      <c r="N187" s="31">
        <f t="shared" si="44"/>
        <v>178881</v>
      </c>
      <c r="O187" s="36">
        <f t="shared" si="45"/>
        <v>538.79819277108436</v>
      </c>
      <c r="P187" s="31">
        <v>76564</v>
      </c>
      <c r="Q187" s="31">
        <v>1673</v>
      </c>
      <c r="R187" s="31">
        <v>1673</v>
      </c>
      <c r="S187" s="31">
        <v>175641</v>
      </c>
      <c r="T187" s="36">
        <f t="shared" si="46"/>
        <v>104.98565451285117</v>
      </c>
      <c r="U187" s="36">
        <f t="shared" si="47"/>
        <v>-0.16928321404315338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2697793</v>
      </c>
      <c r="E188" s="31">
        <v>3686791</v>
      </c>
      <c r="F188" s="31">
        <v>928734</v>
      </c>
      <c r="G188" s="36">
        <f t="shared" si="40"/>
        <v>0.34425695373959381</v>
      </c>
      <c r="H188" s="31">
        <v>1033031</v>
      </c>
      <c r="I188" s="36">
        <f t="shared" si="41"/>
        <v>0.3829170733262337</v>
      </c>
      <c r="J188" s="31">
        <v>778273</v>
      </c>
      <c r="K188" s="36">
        <f t="shared" si="42"/>
        <v>0.21109767274575642</v>
      </c>
      <c r="L188" s="31">
        <v>0</v>
      </c>
      <c r="M188" s="36">
        <f t="shared" si="43"/>
        <v>0</v>
      </c>
      <c r="N188" s="31">
        <f t="shared" si="44"/>
        <v>2740038</v>
      </c>
      <c r="O188" s="36">
        <f t="shared" si="45"/>
        <v>0.74320404926669292</v>
      </c>
      <c r="P188" s="31">
        <v>840426</v>
      </c>
      <c r="Q188" s="31">
        <v>2760089</v>
      </c>
      <c r="R188" s="31">
        <v>2545089</v>
      </c>
      <c r="S188" s="31">
        <v>2759823</v>
      </c>
      <c r="T188" s="36">
        <f t="shared" si="46"/>
        <v>1.0843719021220868</v>
      </c>
      <c r="U188" s="36">
        <f t="shared" si="47"/>
        <v>-7.3954161341986069E-2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6012000</v>
      </c>
      <c r="E190" s="31">
        <v>5702000</v>
      </c>
      <c r="F190" s="31">
        <v>2505004</v>
      </c>
      <c r="G190" s="36">
        <f t="shared" si="40"/>
        <v>0.41666733200266132</v>
      </c>
      <c r="H190" s="31">
        <v>2004000</v>
      </c>
      <c r="I190" s="36">
        <f t="shared" si="41"/>
        <v>0.33333333333333331</v>
      </c>
      <c r="J190" s="31">
        <v>1502996</v>
      </c>
      <c r="K190" s="36">
        <f t="shared" si="42"/>
        <v>0.26359102069449314</v>
      </c>
      <c r="L190" s="31">
        <v>0</v>
      </c>
      <c r="M190" s="36">
        <f t="shared" si="43"/>
        <v>0</v>
      </c>
      <c r="N190" s="31">
        <f t="shared" si="44"/>
        <v>6012000</v>
      </c>
      <c r="O190" s="36">
        <f t="shared" si="45"/>
        <v>1.0543668888109434</v>
      </c>
      <c r="P190" s="31">
        <v>1416747</v>
      </c>
      <c r="Q190" s="31">
        <v>5667000</v>
      </c>
      <c r="R190" s="31">
        <v>5447000</v>
      </c>
      <c r="S190" s="31">
        <v>5667000</v>
      </c>
      <c r="T190" s="36">
        <f t="shared" si="46"/>
        <v>1.0403892050670094</v>
      </c>
      <c r="U190" s="36">
        <f t="shared" si="47"/>
        <v>6.0878194907065364E-2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8710125</v>
      </c>
      <c r="E191" s="32">
        <f>SUM(E186:E190)</f>
        <v>9389123</v>
      </c>
      <c r="F191" s="32">
        <f>SUM(F186:F190)</f>
        <v>3491846</v>
      </c>
      <c r="G191" s="37">
        <f t="shared" si="40"/>
        <v>0.40089505030065586</v>
      </c>
      <c r="H191" s="32">
        <f>SUM(H186:H190)</f>
        <v>3094201</v>
      </c>
      <c r="I191" s="37">
        <f t="shared" si="41"/>
        <v>0.355241859330377</v>
      </c>
      <c r="J191" s="32">
        <f>SUM(J186:J190)</f>
        <v>2344872</v>
      </c>
      <c r="K191" s="37">
        <f t="shared" si="42"/>
        <v>0.24974345314253524</v>
      </c>
      <c r="L191" s="32">
        <f>SUM(L186:L190)</f>
        <v>0</v>
      </c>
      <c r="M191" s="37">
        <f t="shared" si="43"/>
        <v>0</v>
      </c>
      <c r="N191" s="32">
        <f t="shared" si="44"/>
        <v>8930919</v>
      </c>
      <c r="O191" s="37">
        <f t="shared" si="45"/>
        <v>0.95119842396355869</v>
      </c>
      <c r="P191" s="32">
        <f>SUM(P186:P190)</f>
        <v>2333737</v>
      </c>
      <c r="Q191" s="32">
        <f>SUM(Q186:Q190)</f>
        <v>8428762</v>
      </c>
      <c r="R191" s="32">
        <f>SUM(R186:R190)</f>
        <v>7993762</v>
      </c>
      <c r="S191" s="32">
        <f>SUM(S186:S190)</f>
        <v>8602464</v>
      </c>
      <c r="T191" s="37">
        <f t="shared" si="46"/>
        <v>1.0761471257212811</v>
      </c>
      <c r="U191" s="37">
        <f t="shared" si="47"/>
        <v>4.7713174192294261E-3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8323</v>
      </c>
      <c r="E195" s="31">
        <v>32323</v>
      </c>
      <c r="F195" s="31">
        <v>5138</v>
      </c>
      <c r="G195" s="36">
        <f t="shared" si="40"/>
        <v>0.61732548359966355</v>
      </c>
      <c r="H195" s="31">
        <v>6154</v>
      </c>
      <c r="I195" s="36">
        <f t="shared" si="41"/>
        <v>0.73939685209659978</v>
      </c>
      <c r="J195" s="31">
        <v>7693</v>
      </c>
      <c r="K195" s="36">
        <f t="shared" si="42"/>
        <v>0.23800389815301798</v>
      </c>
      <c r="L195" s="31">
        <v>0</v>
      </c>
      <c r="M195" s="36">
        <f t="shared" si="43"/>
        <v>0</v>
      </c>
      <c r="N195" s="31">
        <f t="shared" si="44"/>
        <v>18985</v>
      </c>
      <c r="O195" s="36">
        <f t="shared" si="45"/>
        <v>0.58735265909723722</v>
      </c>
      <c r="P195" s="31">
        <v>4426</v>
      </c>
      <c r="Q195" s="31">
        <v>7679</v>
      </c>
      <c r="R195" s="31">
        <v>7979</v>
      </c>
      <c r="S195" s="31">
        <v>4546</v>
      </c>
      <c r="T195" s="36">
        <f t="shared" si="46"/>
        <v>0.56974558215315207</v>
      </c>
      <c r="U195" s="36">
        <f t="shared" si="47"/>
        <v>0.73813827383642105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73068</v>
      </c>
      <c r="E196" s="31">
        <v>123068</v>
      </c>
      <c r="F196" s="31">
        <v>2974</v>
      </c>
      <c r="G196" s="36">
        <f t="shared" si="40"/>
        <v>4.0701812010729733E-2</v>
      </c>
      <c r="H196" s="31">
        <v>11629</v>
      </c>
      <c r="I196" s="36">
        <f t="shared" si="41"/>
        <v>0.1591531176438386</v>
      </c>
      <c r="J196" s="31">
        <v>575</v>
      </c>
      <c r="K196" s="36">
        <f t="shared" si="42"/>
        <v>4.6722137354958237E-3</v>
      </c>
      <c r="L196" s="31">
        <v>0</v>
      </c>
      <c r="M196" s="36">
        <f t="shared" si="43"/>
        <v>0</v>
      </c>
      <c r="N196" s="31">
        <f t="shared" si="44"/>
        <v>15178</v>
      </c>
      <c r="O196" s="36">
        <f t="shared" si="45"/>
        <v>0.12333019143887931</v>
      </c>
      <c r="P196" s="31">
        <v>2974</v>
      </c>
      <c r="Q196" s="31">
        <v>70058</v>
      </c>
      <c r="R196" s="31">
        <v>70058</v>
      </c>
      <c r="S196" s="31">
        <v>11109</v>
      </c>
      <c r="T196" s="36">
        <f t="shared" si="46"/>
        <v>0.15856861457649377</v>
      </c>
      <c r="U196" s="36">
        <f t="shared" si="47"/>
        <v>-0.80665770006724946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81391</v>
      </c>
      <c r="E198" s="32">
        <f>SUM(E192:E197)</f>
        <v>155391</v>
      </c>
      <c r="F198" s="32">
        <f>SUM(F192:F197)</f>
        <v>8112</v>
      </c>
      <c r="G198" s="37">
        <f t="shared" si="40"/>
        <v>9.9667039353245446E-2</v>
      </c>
      <c r="H198" s="32">
        <f>SUM(H192:H197)</f>
        <v>17783</v>
      </c>
      <c r="I198" s="37">
        <f t="shared" si="41"/>
        <v>0.21848853067292454</v>
      </c>
      <c r="J198" s="32">
        <f>SUM(J192:J197)</f>
        <v>8268</v>
      </c>
      <c r="K198" s="37">
        <f t="shared" si="42"/>
        <v>5.3207714732513463E-2</v>
      </c>
      <c r="L198" s="32">
        <f>SUM(L192:L197)</f>
        <v>0</v>
      </c>
      <c r="M198" s="37">
        <f t="shared" si="43"/>
        <v>0</v>
      </c>
      <c r="N198" s="32">
        <f t="shared" si="44"/>
        <v>34163</v>
      </c>
      <c r="O198" s="37">
        <f t="shared" si="45"/>
        <v>0.21985185757218886</v>
      </c>
      <c r="P198" s="32">
        <f>SUM(P192:P197)</f>
        <v>7400</v>
      </c>
      <c r="Q198" s="32">
        <f>SUM(Q192:Q197)</f>
        <v>77737</v>
      </c>
      <c r="R198" s="32">
        <f>SUM(R192:R197)</f>
        <v>78037</v>
      </c>
      <c r="S198" s="32">
        <f>SUM(S192:S197)</f>
        <v>15655</v>
      </c>
      <c r="T198" s="37">
        <f t="shared" si="46"/>
        <v>0.20060996706690415</v>
      </c>
      <c r="U198" s="37">
        <f t="shared" si="47"/>
        <v>0.11729729729729721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13588612</v>
      </c>
      <c r="E200" s="31">
        <v>13557577</v>
      </c>
      <c r="F200" s="31">
        <v>9234543</v>
      </c>
      <c r="G200" s="36">
        <f t="shared" si="40"/>
        <v>0.67957956265143193</v>
      </c>
      <c r="H200" s="31">
        <v>5323797</v>
      </c>
      <c r="I200" s="36">
        <f t="shared" si="41"/>
        <v>0.39178372301747966</v>
      </c>
      <c r="J200" s="31">
        <v>2948396</v>
      </c>
      <c r="K200" s="36">
        <f t="shared" si="42"/>
        <v>0.2174721928556998</v>
      </c>
      <c r="L200" s="31">
        <v>0</v>
      </c>
      <c r="M200" s="36">
        <f t="shared" si="43"/>
        <v>0</v>
      </c>
      <c r="N200" s="31">
        <f t="shared" si="44"/>
        <v>17506736</v>
      </c>
      <c r="O200" s="36">
        <f t="shared" si="45"/>
        <v>1.2912879639186265</v>
      </c>
      <c r="P200" s="31">
        <v>2948503</v>
      </c>
      <c r="Q200" s="31">
        <v>17596095</v>
      </c>
      <c r="R200" s="31">
        <v>17611517</v>
      </c>
      <c r="S200" s="31">
        <v>17590268</v>
      </c>
      <c r="T200" s="36">
        <f t="shared" si="46"/>
        <v>0.99879345998416835</v>
      </c>
      <c r="U200" s="36">
        <f t="shared" si="47"/>
        <v>-3.6289601875960642E-5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13588612</v>
      </c>
      <c r="E204" s="32">
        <f>SUM(E199:E203)</f>
        <v>13557577</v>
      </c>
      <c r="F204" s="32">
        <f>SUM(F199:F203)</f>
        <v>9234543</v>
      </c>
      <c r="G204" s="37">
        <f t="shared" si="40"/>
        <v>0.67957956265143193</v>
      </c>
      <c r="H204" s="32">
        <f>SUM(H199:H203)</f>
        <v>5323797</v>
      </c>
      <c r="I204" s="37">
        <f t="shared" si="41"/>
        <v>0.39178372301747966</v>
      </c>
      <c r="J204" s="32">
        <f>SUM(J199:J203)</f>
        <v>2948396</v>
      </c>
      <c r="K204" s="37">
        <f t="shared" si="42"/>
        <v>0.2174721928556998</v>
      </c>
      <c r="L204" s="32">
        <f>SUM(L199:L203)</f>
        <v>0</v>
      </c>
      <c r="M204" s="37">
        <f t="shared" si="43"/>
        <v>0</v>
      </c>
      <c r="N204" s="32">
        <f t="shared" si="44"/>
        <v>17506736</v>
      </c>
      <c r="O204" s="37">
        <f t="shared" si="45"/>
        <v>1.2912879639186265</v>
      </c>
      <c r="P204" s="32">
        <f>SUM(P199:P203)</f>
        <v>2948503</v>
      </c>
      <c r="Q204" s="32">
        <f>SUM(Q199:Q203)</f>
        <v>17596095</v>
      </c>
      <c r="R204" s="32">
        <f>SUM(R199:R203)</f>
        <v>17611517</v>
      </c>
      <c r="S204" s="32">
        <f>SUM(S199:S203)</f>
        <v>17590268</v>
      </c>
      <c r="T204" s="37">
        <f t="shared" si="46"/>
        <v>0.99879345998416835</v>
      </c>
      <c r="U204" s="37">
        <f t="shared" si="47"/>
        <v>-3.6289601875960642E-5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25083640</v>
      </c>
      <c r="E205" s="32">
        <f>SUM(E173:E178,E180:E184,E186:E190,E192:E197,E199:E203)</f>
        <v>25558958</v>
      </c>
      <c r="F205" s="32">
        <f>SUM(F173:F178,F180:F184,F186:F190,F192:F197,F199:F203)</f>
        <v>13184226</v>
      </c>
      <c r="G205" s="37">
        <f t="shared" si="40"/>
        <v>0.52561055731943207</v>
      </c>
      <c r="H205" s="32">
        <f>SUM(H173:H178,H180:H184,H186:H190,H192:H197,H199:H203)</f>
        <v>9100890</v>
      </c>
      <c r="I205" s="37">
        <f t="shared" si="41"/>
        <v>0.36282174357469649</v>
      </c>
      <c r="J205" s="32">
        <f>SUM(J173:J178,J180:J184,J186:J190,J192:J197,J199:J203)</f>
        <v>5735724</v>
      </c>
      <c r="K205" s="37">
        <f t="shared" si="42"/>
        <v>0.22441149596161158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28020840</v>
      </c>
      <c r="O205" s="37">
        <f t="shared" si="45"/>
        <v>1.0963216888575817</v>
      </c>
      <c r="P205" s="32">
        <f>SUM(P173:P178,P180:P184,P186:P190,P192:P197,P199:P203)</f>
        <v>5915025</v>
      </c>
      <c r="Q205" s="32">
        <f>SUM(Q173:Q178,Q180:Q184,Q186:Q190,Q192:Q197,Q199:Q203)</f>
        <v>28615038</v>
      </c>
      <c r="R205" s="32">
        <f>SUM(R173:R178,R180:R184,R186:R190,R192:R197,R199:R203)</f>
        <v>28474381</v>
      </c>
      <c r="S205" s="32">
        <f>SUM(S173:S178,S180:S184,S186:S190,S192:S197,S199:S203)</f>
        <v>28072008</v>
      </c>
      <c r="T205" s="37">
        <f t="shared" si="46"/>
        <v>0.98586894654531732</v>
      </c>
      <c r="U205" s="37">
        <f t="shared" si="47"/>
        <v>-3.0312805102260754E-2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343888</v>
      </c>
      <c r="E209" s="31">
        <v>138115</v>
      </c>
      <c r="F209" s="31">
        <v>38804</v>
      </c>
      <c r="G209" s="36">
        <f t="shared" si="48"/>
        <v>0.11283906388126366</v>
      </c>
      <c r="H209" s="31">
        <v>29415</v>
      </c>
      <c r="I209" s="36">
        <f t="shared" si="49"/>
        <v>8.5536570046061508E-2</v>
      </c>
      <c r="J209" s="31">
        <v>30884</v>
      </c>
      <c r="K209" s="36">
        <f t="shared" si="50"/>
        <v>0.22361075914998371</v>
      </c>
      <c r="L209" s="31">
        <v>0</v>
      </c>
      <c r="M209" s="36">
        <f t="shared" si="51"/>
        <v>0</v>
      </c>
      <c r="N209" s="31">
        <f t="shared" si="52"/>
        <v>99103</v>
      </c>
      <c r="O209" s="36">
        <f t="shared" si="53"/>
        <v>0.71753973138326754</v>
      </c>
      <c r="P209" s="31">
        <v>53752</v>
      </c>
      <c r="Q209" s="31">
        <v>329709</v>
      </c>
      <c r="R209" s="31">
        <v>329709</v>
      </c>
      <c r="S209" s="31">
        <v>107326</v>
      </c>
      <c r="T209" s="36">
        <f t="shared" si="54"/>
        <v>0.32551735014816097</v>
      </c>
      <c r="U209" s="36">
        <f t="shared" si="55"/>
        <v>-0.42543533263878552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21276</v>
      </c>
      <c r="E210" s="31">
        <v>37276</v>
      </c>
      <c r="F210" s="31">
        <v>9069</v>
      </c>
      <c r="G210" s="36">
        <f t="shared" si="48"/>
        <v>0.42625493513818385</v>
      </c>
      <c r="H210" s="31">
        <v>4961</v>
      </c>
      <c r="I210" s="36">
        <f t="shared" si="49"/>
        <v>0.23317352885880804</v>
      </c>
      <c r="J210" s="31">
        <v>6975</v>
      </c>
      <c r="K210" s="36">
        <f t="shared" si="50"/>
        <v>0.18711771649318595</v>
      </c>
      <c r="L210" s="31">
        <v>0</v>
      </c>
      <c r="M210" s="36">
        <f t="shared" si="51"/>
        <v>0</v>
      </c>
      <c r="N210" s="31">
        <f t="shared" si="52"/>
        <v>21005</v>
      </c>
      <c r="O210" s="36">
        <f t="shared" si="53"/>
        <v>0.56349930250026825</v>
      </c>
      <c r="P210" s="31">
        <v>10731</v>
      </c>
      <c r="Q210" s="31">
        <v>19983</v>
      </c>
      <c r="R210" s="31">
        <v>19983</v>
      </c>
      <c r="S210" s="31">
        <v>18276</v>
      </c>
      <c r="T210" s="36">
        <f t="shared" si="54"/>
        <v>0.91457739078216482</v>
      </c>
      <c r="U210" s="36">
        <f t="shared" si="55"/>
        <v>-0.35001397819401736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11141678</v>
      </c>
      <c r="E211" s="31">
        <v>11141678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10904698</v>
      </c>
      <c r="R211" s="31">
        <v>10795484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19660</v>
      </c>
      <c r="F214" s="31">
        <v>6286</v>
      </c>
      <c r="G214" s="36">
        <f t="shared" si="48"/>
        <v>0</v>
      </c>
      <c r="H214" s="31">
        <v>43159</v>
      </c>
      <c r="I214" s="36">
        <f t="shared" si="49"/>
        <v>0</v>
      </c>
      <c r="J214" s="31">
        <v>59618</v>
      </c>
      <c r="K214" s="36">
        <f t="shared" si="50"/>
        <v>3.0324516785350966</v>
      </c>
      <c r="L214" s="31">
        <v>0</v>
      </c>
      <c r="M214" s="36">
        <f t="shared" si="51"/>
        <v>0</v>
      </c>
      <c r="N214" s="31">
        <f t="shared" si="52"/>
        <v>109063</v>
      </c>
      <c r="O214" s="36">
        <f t="shared" si="53"/>
        <v>5.5474567650050863</v>
      </c>
      <c r="P214" s="31">
        <v>3036</v>
      </c>
      <c r="Q214" s="31">
        <v>0</v>
      </c>
      <c r="R214" s="31">
        <v>91608</v>
      </c>
      <c r="S214" s="31">
        <v>3036</v>
      </c>
      <c r="T214" s="36">
        <f t="shared" si="54"/>
        <v>3.3141210374639768E-2</v>
      </c>
      <c r="U214" s="36">
        <f t="shared" si="55"/>
        <v>18.637022397891965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11506842</v>
      </c>
      <c r="E216" s="32">
        <f>SUM(E208:E215)</f>
        <v>11336729</v>
      </c>
      <c r="F216" s="32">
        <f>SUM(F208:F215)</f>
        <v>54159</v>
      </c>
      <c r="G216" s="37">
        <f t="shared" si="48"/>
        <v>4.7066779921024378E-3</v>
      </c>
      <c r="H216" s="32">
        <f>SUM(H208:H215)</f>
        <v>77535</v>
      </c>
      <c r="I216" s="37">
        <f t="shared" si="49"/>
        <v>6.738164997833463E-3</v>
      </c>
      <c r="J216" s="32">
        <f>SUM(J208:J215)</f>
        <v>97477</v>
      </c>
      <c r="K216" s="37">
        <f t="shared" si="50"/>
        <v>8.598335551639278E-3</v>
      </c>
      <c r="L216" s="32">
        <f>SUM(L208:L215)</f>
        <v>0</v>
      </c>
      <c r="M216" s="37">
        <f t="shared" si="51"/>
        <v>0</v>
      </c>
      <c r="N216" s="32">
        <f t="shared" si="52"/>
        <v>229171</v>
      </c>
      <c r="O216" s="37">
        <f t="shared" si="53"/>
        <v>2.0214913843314062E-2</v>
      </c>
      <c r="P216" s="32">
        <f>SUM(P208:P215)</f>
        <v>67519</v>
      </c>
      <c r="Q216" s="32">
        <f>SUM(Q208:Q215)</f>
        <v>11254390</v>
      </c>
      <c r="R216" s="32">
        <f>SUM(R208:R215)</f>
        <v>11236784</v>
      </c>
      <c r="S216" s="32">
        <f>SUM(S208:S215)</f>
        <v>128638</v>
      </c>
      <c r="T216" s="37">
        <f t="shared" si="54"/>
        <v>1.1447937416969126E-2</v>
      </c>
      <c r="U216" s="37">
        <f t="shared" si="55"/>
        <v>0.44369732964054553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4406985</v>
      </c>
      <c r="E218" s="31">
        <v>4406985</v>
      </c>
      <c r="F218" s="31">
        <v>1072325</v>
      </c>
      <c r="G218" s="36">
        <f t="shared" si="48"/>
        <v>0.24332395050130645</v>
      </c>
      <c r="H218" s="31">
        <v>1013251</v>
      </c>
      <c r="I218" s="36">
        <f t="shared" si="49"/>
        <v>0.22991932125931902</v>
      </c>
      <c r="J218" s="31">
        <v>962804</v>
      </c>
      <c r="K218" s="36">
        <f t="shared" si="50"/>
        <v>0.2184722661865198</v>
      </c>
      <c r="L218" s="31">
        <v>0</v>
      </c>
      <c r="M218" s="36">
        <f t="shared" si="51"/>
        <v>0</v>
      </c>
      <c r="N218" s="31">
        <f t="shared" si="52"/>
        <v>3048380</v>
      </c>
      <c r="O218" s="36">
        <f t="shared" si="53"/>
        <v>0.69171553794714524</v>
      </c>
      <c r="P218" s="31">
        <v>909633</v>
      </c>
      <c r="Q218" s="31">
        <v>4059813</v>
      </c>
      <c r="R218" s="31">
        <v>4225297</v>
      </c>
      <c r="S218" s="31">
        <v>3025806</v>
      </c>
      <c r="T218" s="36">
        <f t="shared" si="54"/>
        <v>0.71611676054961348</v>
      </c>
      <c r="U218" s="36">
        <f t="shared" si="55"/>
        <v>5.8453244330405774E-2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2116628</v>
      </c>
      <c r="E219" s="31">
        <v>2206628</v>
      </c>
      <c r="F219" s="31">
        <v>195355</v>
      </c>
      <c r="G219" s="36">
        <f t="shared" si="48"/>
        <v>9.229538681336541E-2</v>
      </c>
      <c r="H219" s="31">
        <v>437651</v>
      </c>
      <c r="I219" s="36">
        <f t="shared" si="49"/>
        <v>0.20676802914824902</v>
      </c>
      <c r="J219" s="31">
        <v>529927</v>
      </c>
      <c r="K219" s="36">
        <f t="shared" si="50"/>
        <v>0.24015239541961764</v>
      </c>
      <c r="L219" s="31">
        <v>0</v>
      </c>
      <c r="M219" s="36">
        <f t="shared" si="51"/>
        <v>0</v>
      </c>
      <c r="N219" s="31">
        <f t="shared" si="52"/>
        <v>1162933</v>
      </c>
      <c r="O219" s="36">
        <f t="shared" si="53"/>
        <v>0.52701814714578077</v>
      </c>
      <c r="P219" s="31">
        <v>325010</v>
      </c>
      <c r="Q219" s="31">
        <v>2244295</v>
      </c>
      <c r="R219" s="31">
        <v>2244295</v>
      </c>
      <c r="S219" s="31">
        <v>952050</v>
      </c>
      <c r="T219" s="36">
        <f t="shared" si="54"/>
        <v>0.42420893866448039</v>
      </c>
      <c r="U219" s="36">
        <f t="shared" si="55"/>
        <v>0.6304944463247284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17120580</v>
      </c>
      <c r="R220" s="31">
        <v>0</v>
      </c>
      <c r="S220" s="31">
        <v>18609</v>
      </c>
      <c r="T220" s="36">
        <f t="shared" si="54"/>
        <v>0</v>
      </c>
      <c r="U220" s="36">
        <f t="shared" si="55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131808</v>
      </c>
      <c r="E221" s="31">
        <v>146787</v>
      </c>
      <c r="F221" s="31">
        <v>35249</v>
      </c>
      <c r="G221" s="36">
        <f t="shared" si="48"/>
        <v>0.26742686331633891</v>
      </c>
      <c r="H221" s="31">
        <v>36939</v>
      </c>
      <c r="I221" s="36">
        <f t="shared" si="49"/>
        <v>0.2802485433357611</v>
      </c>
      <c r="J221" s="31">
        <v>103598</v>
      </c>
      <c r="K221" s="36">
        <f t="shared" si="50"/>
        <v>0.70577094701846899</v>
      </c>
      <c r="L221" s="31">
        <v>0</v>
      </c>
      <c r="M221" s="36">
        <f t="shared" si="51"/>
        <v>0</v>
      </c>
      <c r="N221" s="31">
        <f t="shared" si="52"/>
        <v>175786</v>
      </c>
      <c r="O221" s="36">
        <f t="shared" si="53"/>
        <v>1.1975583668853509</v>
      </c>
      <c r="P221" s="31">
        <v>22321</v>
      </c>
      <c r="Q221" s="31">
        <v>55426</v>
      </c>
      <c r="R221" s="31">
        <v>126131</v>
      </c>
      <c r="S221" s="31">
        <v>84234</v>
      </c>
      <c r="T221" s="36">
        <f t="shared" si="54"/>
        <v>0.66782947887513777</v>
      </c>
      <c r="U221" s="36">
        <f t="shared" si="55"/>
        <v>3.6412795125666415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6655421</v>
      </c>
      <c r="E224" s="32">
        <f>SUM(E217:E223)</f>
        <v>6760400</v>
      </c>
      <c r="F224" s="32">
        <f>SUM(F217:F223)</f>
        <v>1302929</v>
      </c>
      <c r="G224" s="37">
        <f t="shared" si="48"/>
        <v>0.19576958392263991</v>
      </c>
      <c r="H224" s="32">
        <f>SUM(H217:H223)</f>
        <v>1487841</v>
      </c>
      <c r="I224" s="37">
        <f t="shared" si="49"/>
        <v>0.22355325080111385</v>
      </c>
      <c r="J224" s="32">
        <f>SUM(J217:J223)</f>
        <v>1596329</v>
      </c>
      <c r="K224" s="37">
        <f t="shared" si="50"/>
        <v>0.23612937104313353</v>
      </c>
      <c r="L224" s="32">
        <f>SUM(L217:L223)</f>
        <v>0</v>
      </c>
      <c r="M224" s="37">
        <f t="shared" si="51"/>
        <v>0</v>
      </c>
      <c r="N224" s="32">
        <f t="shared" si="52"/>
        <v>4387099</v>
      </c>
      <c r="O224" s="37">
        <f t="shared" si="53"/>
        <v>0.6489407431512928</v>
      </c>
      <c r="P224" s="32">
        <f>SUM(P217:P223)</f>
        <v>1256964</v>
      </c>
      <c r="Q224" s="32">
        <f>SUM(Q217:Q223)</f>
        <v>23480114</v>
      </c>
      <c r="R224" s="32">
        <f>SUM(R217:R223)</f>
        <v>6595723</v>
      </c>
      <c r="S224" s="32">
        <f>SUM(S217:S223)</f>
        <v>4080699</v>
      </c>
      <c r="T224" s="37">
        <f t="shared" si="54"/>
        <v>0.61868865627013137</v>
      </c>
      <c r="U224" s="37">
        <f t="shared" si="55"/>
        <v>0.26998784372503914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6500</v>
      </c>
      <c r="G225" s="36">
        <f t="shared" si="48"/>
        <v>0</v>
      </c>
      <c r="H225" s="31">
        <v>29500</v>
      </c>
      <c r="I225" s="36">
        <f t="shared" si="49"/>
        <v>0</v>
      </c>
      <c r="J225" s="31">
        <v>8000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44000</v>
      </c>
      <c r="O225" s="36">
        <f t="shared" si="53"/>
        <v>0</v>
      </c>
      <c r="P225" s="31">
        <v>1000</v>
      </c>
      <c r="Q225" s="31">
        <v>0</v>
      </c>
      <c r="R225" s="31">
        <v>0</v>
      </c>
      <c r="S225" s="31">
        <v>62900</v>
      </c>
      <c r="T225" s="36">
        <f t="shared" si="54"/>
        <v>0</v>
      </c>
      <c r="U225" s="36">
        <f t="shared" si="55"/>
        <v>7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91253</v>
      </c>
      <c r="E226" s="31">
        <v>128014</v>
      </c>
      <c r="F226" s="31">
        <v>37413</v>
      </c>
      <c r="G226" s="36">
        <f t="shared" si="48"/>
        <v>0.40999200026300503</v>
      </c>
      <c r="H226" s="31">
        <v>16113</v>
      </c>
      <c r="I226" s="36">
        <f t="shared" si="49"/>
        <v>0.17657501671177933</v>
      </c>
      <c r="J226" s="31">
        <v>24418</v>
      </c>
      <c r="K226" s="36">
        <f t="shared" si="50"/>
        <v>0.19074476229162435</v>
      </c>
      <c r="L226" s="31">
        <v>0</v>
      </c>
      <c r="M226" s="36">
        <f t="shared" si="51"/>
        <v>0</v>
      </c>
      <c r="N226" s="31">
        <f t="shared" si="52"/>
        <v>77944</v>
      </c>
      <c r="O226" s="36">
        <f t="shared" si="53"/>
        <v>0.60887090474479355</v>
      </c>
      <c r="P226" s="31">
        <v>22868</v>
      </c>
      <c r="Q226" s="31">
        <v>85764</v>
      </c>
      <c r="R226" s="31">
        <v>85764</v>
      </c>
      <c r="S226" s="31">
        <v>111064</v>
      </c>
      <c r="T226" s="36">
        <f t="shared" si="54"/>
        <v>1.2949955692365094</v>
      </c>
      <c r="U226" s="36">
        <f t="shared" si="55"/>
        <v>6.7780304355431253E-2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234117</v>
      </c>
      <c r="E228" s="31">
        <v>223491</v>
      </c>
      <c r="F228" s="31">
        <v>42388</v>
      </c>
      <c r="G228" s="36">
        <f t="shared" si="48"/>
        <v>0.18105477175941945</v>
      </c>
      <c r="H228" s="31">
        <v>47266</v>
      </c>
      <c r="I228" s="36">
        <f t="shared" si="49"/>
        <v>0.20189050773758421</v>
      </c>
      <c r="J228" s="31">
        <v>56900</v>
      </c>
      <c r="K228" s="36">
        <f t="shared" si="50"/>
        <v>0.25459638195721529</v>
      </c>
      <c r="L228" s="31">
        <v>0</v>
      </c>
      <c r="M228" s="36">
        <f t="shared" si="51"/>
        <v>0</v>
      </c>
      <c r="N228" s="31">
        <f t="shared" si="52"/>
        <v>146554</v>
      </c>
      <c r="O228" s="36">
        <f t="shared" si="53"/>
        <v>0.65574900107834322</v>
      </c>
      <c r="P228" s="31">
        <v>50037</v>
      </c>
      <c r="Q228" s="31">
        <v>281974</v>
      </c>
      <c r="R228" s="31">
        <v>961456</v>
      </c>
      <c r="S228" s="31">
        <v>213495</v>
      </c>
      <c r="T228" s="36">
        <f t="shared" si="54"/>
        <v>0.22205384333760464</v>
      </c>
      <c r="U228" s="36">
        <f t="shared" si="55"/>
        <v>0.13715850270799601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325370</v>
      </c>
      <c r="E230" s="32">
        <f>SUM(E225:E229)</f>
        <v>351505</v>
      </c>
      <c r="F230" s="32">
        <f>SUM(F225:F229)</f>
        <v>86301</v>
      </c>
      <c r="G230" s="37">
        <f t="shared" si="48"/>
        <v>0.26523957340873466</v>
      </c>
      <c r="H230" s="32">
        <f>SUM(H225:H229)</f>
        <v>92879</v>
      </c>
      <c r="I230" s="37">
        <f t="shared" si="49"/>
        <v>0.2854565571503212</v>
      </c>
      <c r="J230" s="32">
        <f>SUM(J225:J229)</f>
        <v>89318</v>
      </c>
      <c r="K230" s="37">
        <f t="shared" si="50"/>
        <v>0.25410164862519735</v>
      </c>
      <c r="L230" s="32">
        <f>SUM(L225:L229)</f>
        <v>0</v>
      </c>
      <c r="M230" s="37">
        <f t="shared" si="51"/>
        <v>0</v>
      </c>
      <c r="N230" s="32">
        <f t="shared" si="52"/>
        <v>268498</v>
      </c>
      <c r="O230" s="37">
        <f t="shared" si="53"/>
        <v>0.7638525767770018</v>
      </c>
      <c r="P230" s="32">
        <f>SUM(P225:P229)</f>
        <v>73905</v>
      </c>
      <c r="Q230" s="32">
        <f>SUM(Q225:Q229)</f>
        <v>367738</v>
      </c>
      <c r="R230" s="32">
        <f>SUM(R225:R229)</f>
        <v>1047220</v>
      </c>
      <c r="S230" s="32">
        <f>SUM(S225:S229)</f>
        <v>387459</v>
      </c>
      <c r="T230" s="37">
        <f t="shared" si="54"/>
        <v>0.36998815912606708</v>
      </c>
      <c r="U230" s="37">
        <f t="shared" si="55"/>
        <v>0.20855151884175638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18487633</v>
      </c>
      <c r="E231" s="32">
        <f>SUM(E208:E215,E217:E223,E225:E229)</f>
        <v>18448634</v>
      </c>
      <c r="F231" s="32">
        <f>SUM(F208:F215,F217:F223,F225:F229)</f>
        <v>1443389</v>
      </c>
      <c r="G231" s="37">
        <f t="shared" si="48"/>
        <v>7.8073217918161839E-2</v>
      </c>
      <c r="H231" s="32">
        <f>SUM(H208:H215,H217:H223,H225:H229)</f>
        <v>1658255</v>
      </c>
      <c r="I231" s="37">
        <f t="shared" si="49"/>
        <v>8.9695365545172823E-2</v>
      </c>
      <c r="J231" s="32">
        <f>SUM(J208:J215,J217:J223,J225:J229)</f>
        <v>1783124</v>
      </c>
      <c r="K231" s="37">
        <f t="shared" si="50"/>
        <v>9.6653443284744012E-2</v>
      </c>
      <c r="L231" s="32">
        <f>SUM(L208:L215,L217:L223,L225:L229)</f>
        <v>0</v>
      </c>
      <c r="M231" s="37">
        <f t="shared" si="51"/>
        <v>0</v>
      </c>
      <c r="N231" s="32">
        <f t="shared" si="52"/>
        <v>4884768</v>
      </c>
      <c r="O231" s="37">
        <f t="shared" si="53"/>
        <v>0.2647766766905344</v>
      </c>
      <c r="P231" s="32">
        <f>SUM(P208:P215,P217:P223,P225:P229)</f>
        <v>1398388</v>
      </c>
      <c r="Q231" s="32">
        <f>SUM(Q208:Q215,Q217:Q223,Q225:Q229)</f>
        <v>35102242</v>
      </c>
      <c r="R231" s="32">
        <f>SUM(R208:R215,R217:R223,R225:R229)</f>
        <v>18879727</v>
      </c>
      <c r="S231" s="32">
        <f>SUM(S208:S215,S217:S223,S225:S229)</f>
        <v>4596796</v>
      </c>
      <c r="T231" s="37">
        <f t="shared" si="54"/>
        <v>0.2434778850350961</v>
      </c>
      <c r="U231" s="37">
        <f t="shared" si="55"/>
        <v>0.2751282190636648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272661</v>
      </c>
      <c r="E235" s="31">
        <v>272661</v>
      </c>
      <c r="F235" s="31">
        <v>46590</v>
      </c>
      <c r="G235" s="36">
        <f t="shared" si="56"/>
        <v>0.17087152177979248</v>
      </c>
      <c r="H235" s="31">
        <v>28429</v>
      </c>
      <c r="I235" s="36">
        <f t="shared" si="57"/>
        <v>0.10426500306241084</v>
      </c>
      <c r="J235" s="31">
        <v>46651</v>
      </c>
      <c r="K235" s="36">
        <f t="shared" si="58"/>
        <v>0.17109524281066965</v>
      </c>
      <c r="L235" s="31">
        <v>0</v>
      </c>
      <c r="M235" s="36">
        <f t="shared" si="59"/>
        <v>0</v>
      </c>
      <c r="N235" s="31">
        <f t="shared" si="60"/>
        <v>121670</v>
      </c>
      <c r="O235" s="36">
        <f t="shared" si="61"/>
        <v>0.44623176765287298</v>
      </c>
      <c r="P235" s="31">
        <v>46681</v>
      </c>
      <c r="Q235" s="31">
        <v>226817</v>
      </c>
      <c r="R235" s="31">
        <v>255817</v>
      </c>
      <c r="S235" s="31">
        <v>190637</v>
      </c>
      <c r="T235" s="36">
        <f t="shared" si="62"/>
        <v>0.74520848888072333</v>
      </c>
      <c r="U235" s="36">
        <f t="shared" si="63"/>
        <v>-6.4265975450394919E-4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490680</v>
      </c>
      <c r="E236" s="31">
        <v>490680</v>
      </c>
      <c r="F236" s="31">
        <v>2521</v>
      </c>
      <c r="G236" s="36">
        <f t="shared" si="56"/>
        <v>5.1377679954349069E-3</v>
      </c>
      <c r="H236" s="31">
        <v>39914</v>
      </c>
      <c r="I236" s="36">
        <f t="shared" si="57"/>
        <v>8.1344256949539409E-2</v>
      </c>
      <c r="J236" s="31">
        <v>2000</v>
      </c>
      <c r="K236" s="36">
        <f t="shared" si="58"/>
        <v>4.0759761962990138E-3</v>
      </c>
      <c r="L236" s="31">
        <v>0</v>
      </c>
      <c r="M236" s="36">
        <f t="shared" si="59"/>
        <v>0</v>
      </c>
      <c r="N236" s="31">
        <f t="shared" si="60"/>
        <v>44435</v>
      </c>
      <c r="O236" s="36">
        <f t="shared" si="61"/>
        <v>9.0558001141273339E-2</v>
      </c>
      <c r="P236" s="31">
        <v>-11936</v>
      </c>
      <c r="Q236" s="31">
        <v>464000</v>
      </c>
      <c r="R236" s="31">
        <v>464000</v>
      </c>
      <c r="S236" s="31">
        <v>135123</v>
      </c>
      <c r="T236" s="36">
        <f t="shared" si="62"/>
        <v>0.29121336206896553</v>
      </c>
      <c r="U236" s="36">
        <f t="shared" si="63"/>
        <v>-1.1675603217158177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52575</v>
      </c>
      <c r="E237" s="31">
        <v>52575</v>
      </c>
      <c r="F237" s="31">
        <v>0</v>
      </c>
      <c r="G237" s="36">
        <f t="shared" si="56"/>
        <v>0</v>
      </c>
      <c r="H237" s="31">
        <v>3362</v>
      </c>
      <c r="I237" s="36">
        <f t="shared" si="57"/>
        <v>6.3946742748454591E-2</v>
      </c>
      <c r="J237" s="31">
        <v>8735</v>
      </c>
      <c r="K237" s="36">
        <f t="shared" si="58"/>
        <v>0.1661436043747028</v>
      </c>
      <c r="L237" s="31">
        <v>0</v>
      </c>
      <c r="M237" s="36">
        <f t="shared" si="59"/>
        <v>0</v>
      </c>
      <c r="N237" s="31">
        <f t="shared" si="60"/>
        <v>12097</v>
      </c>
      <c r="O237" s="36">
        <f t="shared" si="61"/>
        <v>0.2300903471231574</v>
      </c>
      <c r="P237" s="31">
        <v>0</v>
      </c>
      <c r="Q237" s="31">
        <v>50000</v>
      </c>
      <c r="R237" s="31">
        <v>50000</v>
      </c>
      <c r="S237" s="31">
        <v>6289</v>
      </c>
      <c r="T237" s="36">
        <f t="shared" si="62"/>
        <v>0.12578</v>
      </c>
      <c r="U237" s="36">
        <f t="shared" si="63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4420</v>
      </c>
      <c r="G238" s="36">
        <f t="shared" si="56"/>
        <v>0</v>
      </c>
      <c r="H238" s="31">
        <v>5428</v>
      </c>
      <c r="I238" s="36">
        <f t="shared" si="57"/>
        <v>0</v>
      </c>
      <c r="J238" s="31">
        <v>6785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16633</v>
      </c>
      <c r="O238" s="36">
        <f t="shared" si="61"/>
        <v>0</v>
      </c>
      <c r="P238" s="31">
        <v>1300</v>
      </c>
      <c r="Q238" s="31">
        <v>0</v>
      </c>
      <c r="R238" s="31">
        <v>0</v>
      </c>
      <c r="S238" s="31">
        <v>3778</v>
      </c>
      <c r="T238" s="36">
        <f t="shared" si="62"/>
        <v>0</v>
      </c>
      <c r="U238" s="36">
        <f t="shared" si="63"/>
        <v>4.2192307692307693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815916</v>
      </c>
      <c r="E240" s="32">
        <f>SUM(E234:E239)</f>
        <v>815916</v>
      </c>
      <c r="F240" s="32">
        <f>SUM(F234:F239)</f>
        <v>53531</v>
      </c>
      <c r="G240" s="37">
        <f t="shared" si="56"/>
        <v>6.5608469499311206E-2</v>
      </c>
      <c r="H240" s="32">
        <f>SUM(H234:H239)</f>
        <v>77133</v>
      </c>
      <c r="I240" s="37">
        <f t="shared" si="57"/>
        <v>9.4535466886297118E-2</v>
      </c>
      <c r="J240" s="32">
        <f>SUM(J234:J239)</f>
        <v>64171</v>
      </c>
      <c r="K240" s="37">
        <f t="shared" si="58"/>
        <v>7.8649027595978013E-2</v>
      </c>
      <c r="L240" s="32">
        <f>SUM(L234:L239)</f>
        <v>0</v>
      </c>
      <c r="M240" s="37">
        <f t="shared" si="59"/>
        <v>0</v>
      </c>
      <c r="N240" s="32">
        <f t="shared" si="60"/>
        <v>194835</v>
      </c>
      <c r="O240" s="37">
        <f t="shared" si="61"/>
        <v>0.23879296398158634</v>
      </c>
      <c r="P240" s="32">
        <f>SUM(P234:P239)</f>
        <v>36045</v>
      </c>
      <c r="Q240" s="32">
        <f>SUM(Q234:Q239)</f>
        <v>740817</v>
      </c>
      <c r="R240" s="32">
        <f>SUM(R234:R239)</f>
        <v>769817</v>
      </c>
      <c r="S240" s="32">
        <f>SUM(S234:S239)</f>
        <v>335827</v>
      </c>
      <c r="T240" s="37">
        <f t="shared" si="62"/>
        <v>0.43624263948444891</v>
      </c>
      <c r="U240" s="37">
        <f t="shared" si="63"/>
        <v>0.78030239977805516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3174569</v>
      </c>
      <c r="E243" s="31">
        <v>3174569</v>
      </c>
      <c r="F243" s="31">
        <v>12645</v>
      </c>
      <c r="G243" s="36">
        <f t="shared" si="56"/>
        <v>3.9832178793404709E-3</v>
      </c>
      <c r="H243" s="31">
        <v>0</v>
      </c>
      <c r="I243" s="36">
        <f t="shared" si="57"/>
        <v>0</v>
      </c>
      <c r="J243" s="31">
        <v>53442</v>
      </c>
      <c r="K243" s="36">
        <f t="shared" si="58"/>
        <v>1.6834411222436809E-2</v>
      </c>
      <c r="L243" s="31">
        <v>0</v>
      </c>
      <c r="M243" s="36">
        <f t="shared" si="59"/>
        <v>0</v>
      </c>
      <c r="N243" s="31">
        <f t="shared" si="60"/>
        <v>66087</v>
      </c>
      <c r="O243" s="36">
        <f t="shared" si="61"/>
        <v>2.0817629101777282E-2</v>
      </c>
      <c r="P243" s="31">
        <v>45219</v>
      </c>
      <c r="Q243" s="31">
        <v>394236</v>
      </c>
      <c r="R243" s="31">
        <v>394236</v>
      </c>
      <c r="S243" s="31">
        <v>62806</v>
      </c>
      <c r="T243" s="36">
        <f t="shared" si="62"/>
        <v>0.1593106667072515</v>
      </c>
      <c r="U243" s="36">
        <f t="shared" si="63"/>
        <v>0.18184833808797185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13506578</v>
      </c>
      <c r="E245" s="31">
        <v>13506578</v>
      </c>
      <c r="F245" s="31">
        <v>5627755</v>
      </c>
      <c r="G245" s="36">
        <f t="shared" si="56"/>
        <v>0.41666771553831028</v>
      </c>
      <c r="H245" s="31">
        <v>2943927</v>
      </c>
      <c r="I245" s="36">
        <f t="shared" si="57"/>
        <v>0.21796246243867248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8571682</v>
      </c>
      <c r="O245" s="36">
        <f t="shared" si="61"/>
        <v>0.63463017797698273</v>
      </c>
      <c r="P245" s="31">
        <v>2206273</v>
      </c>
      <c r="Q245" s="31">
        <v>8824985</v>
      </c>
      <c r="R245" s="31">
        <v>8824985</v>
      </c>
      <c r="S245" s="31">
        <v>5147923</v>
      </c>
      <c r="T245" s="36">
        <f t="shared" si="62"/>
        <v>0.58333504249582291</v>
      </c>
      <c r="U245" s="36">
        <f t="shared" si="63"/>
        <v>-1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16681147</v>
      </c>
      <c r="E247" s="32">
        <f>SUM(E241:E246)</f>
        <v>16681147</v>
      </c>
      <c r="F247" s="32">
        <f>SUM(F241:F246)</f>
        <v>5640400</v>
      </c>
      <c r="G247" s="37">
        <f t="shared" si="56"/>
        <v>0.33813022569730966</v>
      </c>
      <c r="H247" s="32">
        <f>SUM(H241:H246)</f>
        <v>2943927</v>
      </c>
      <c r="I247" s="37">
        <f t="shared" si="57"/>
        <v>0.17648228865796819</v>
      </c>
      <c r="J247" s="32">
        <f>SUM(J241:J246)</f>
        <v>53442</v>
      </c>
      <c r="K247" s="37">
        <f t="shared" si="58"/>
        <v>3.2037365296283282E-3</v>
      </c>
      <c r="L247" s="32">
        <f>SUM(L241:L246)</f>
        <v>0</v>
      </c>
      <c r="M247" s="37">
        <f t="shared" si="59"/>
        <v>0</v>
      </c>
      <c r="N247" s="32">
        <f t="shared" si="60"/>
        <v>8637769</v>
      </c>
      <c r="O247" s="37">
        <f t="shared" si="61"/>
        <v>0.51781625088490613</v>
      </c>
      <c r="P247" s="32">
        <f>SUM(P241:P246)</f>
        <v>2251492</v>
      </c>
      <c r="Q247" s="32">
        <f>SUM(Q241:Q246)</f>
        <v>9219221</v>
      </c>
      <c r="R247" s="32">
        <f>SUM(R241:R246)</f>
        <v>9219221</v>
      </c>
      <c r="S247" s="32">
        <f>SUM(S241:S246)</f>
        <v>5210729</v>
      </c>
      <c r="T247" s="37">
        <f t="shared" si="62"/>
        <v>0.56520274326865583</v>
      </c>
      <c r="U247" s="37">
        <f t="shared" si="63"/>
        <v>-0.97626373977788949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221865</v>
      </c>
      <c r="E248" s="31">
        <v>9600</v>
      </c>
      <c r="F248" s="31">
        <v>49761</v>
      </c>
      <c r="G248" s="36">
        <f t="shared" si="56"/>
        <v>0.22428503819890475</v>
      </c>
      <c r="H248" s="31">
        <v>54453</v>
      </c>
      <c r="I248" s="36">
        <f t="shared" si="57"/>
        <v>0.24543303360151444</v>
      </c>
      <c r="J248" s="31">
        <v>36154</v>
      </c>
      <c r="K248" s="36">
        <f t="shared" si="58"/>
        <v>3.7660416666666667</v>
      </c>
      <c r="L248" s="31">
        <v>0</v>
      </c>
      <c r="M248" s="36">
        <f t="shared" si="59"/>
        <v>0</v>
      </c>
      <c r="N248" s="31">
        <f t="shared" si="60"/>
        <v>140368</v>
      </c>
      <c r="O248" s="36">
        <f t="shared" si="61"/>
        <v>14.621666666666666</v>
      </c>
      <c r="P248" s="31">
        <v>56688</v>
      </c>
      <c r="Q248" s="31">
        <v>14326</v>
      </c>
      <c r="R248" s="31">
        <v>212718</v>
      </c>
      <c r="S248" s="31">
        <v>134141</v>
      </c>
      <c r="T248" s="36">
        <f t="shared" si="62"/>
        <v>0.63060483833055969</v>
      </c>
      <c r="U248" s="36">
        <f t="shared" si="63"/>
        <v>-0.36222833756703354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128832</v>
      </c>
      <c r="E249" s="31">
        <v>128832</v>
      </c>
      <c r="F249" s="31">
        <v>13162</v>
      </c>
      <c r="G249" s="36">
        <f t="shared" si="56"/>
        <v>0.10216405861897665</v>
      </c>
      <c r="H249" s="31">
        <v>80202</v>
      </c>
      <c r="I249" s="36">
        <f t="shared" si="57"/>
        <v>0.6225316691505216</v>
      </c>
      <c r="J249" s="31">
        <v>38173</v>
      </c>
      <c r="K249" s="36">
        <f t="shared" si="58"/>
        <v>0.296300608544461</v>
      </c>
      <c r="L249" s="31">
        <v>0</v>
      </c>
      <c r="M249" s="36">
        <f t="shared" si="59"/>
        <v>0</v>
      </c>
      <c r="N249" s="31">
        <f t="shared" si="60"/>
        <v>131537</v>
      </c>
      <c r="O249" s="36">
        <f t="shared" si="61"/>
        <v>1.0209963363139594</v>
      </c>
      <c r="P249" s="31">
        <v>14471</v>
      </c>
      <c r="Q249" s="31">
        <v>274819</v>
      </c>
      <c r="R249" s="31">
        <v>174870</v>
      </c>
      <c r="S249" s="31">
        <v>87280</v>
      </c>
      <c r="T249" s="36">
        <f t="shared" si="62"/>
        <v>0.49911362726596903</v>
      </c>
      <c r="U249" s="36">
        <f t="shared" si="63"/>
        <v>1.6378964826204134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456019</v>
      </c>
      <c r="E250" s="31">
        <v>456019</v>
      </c>
      <c r="F250" s="31">
        <v>11516</v>
      </c>
      <c r="G250" s="36">
        <f t="shared" si="56"/>
        <v>2.5253333742673002E-2</v>
      </c>
      <c r="H250" s="31">
        <v>12348</v>
      </c>
      <c r="I250" s="36">
        <f t="shared" si="57"/>
        <v>2.707781912595747E-2</v>
      </c>
      <c r="J250" s="31">
        <v>10565</v>
      </c>
      <c r="K250" s="36">
        <f t="shared" si="58"/>
        <v>2.3167894320192797E-2</v>
      </c>
      <c r="L250" s="31">
        <v>0</v>
      </c>
      <c r="M250" s="36">
        <f t="shared" si="59"/>
        <v>0</v>
      </c>
      <c r="N250" s="31">
        <f t="shared" si="60"/>
        <v>34429</v>
      </c>
      <c r="O250" s="36">
        <f t="shared" si="61"/>
        <v>7.5499047188823276E-2</v>
      </c>
      <c r="P250" s="31">
        <v>8347</v>
      </c>
      <c r="Q250" s="31">
        <v>436800</v>
      </c>
      <c r="R250" s="31">
        <v>436800</v>
      </c>
      <c r="S250" s="31">
        <v>26043</v>
      </c>
      <c r="T250" s="36">
        <f t="shared" si="62"/>
        <v>5.9622252747252746E-2</v>
      </c>
      <c r="U250" s="36">
        <f t="shared" si="63"/>
        <v>0.26572421229184129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806716</v>
      </c>
      <c r="E254" s="32">
        <f>SUM(E248:E253)</f>
        <v>594451</v>
      </c>
      <c r="F254" s="32">
        <f>SUM(F248:F253)</f>
        <v>74439</v>
      </c>
      <c r="G254" s="37">
        <f t="shared" si="56"/>
        <v>9.2274108856152601E-2</v>
      </c>
      <c r="H254" s="32">
        <f>SUM(H248:H253)</f>
        <v>147003</v>
      </c>
      <c r="I254" s="37">
        <f t="shared" si="57"/>
        <v>0.18222397969049828</v>
      </c>
      <c r="J254" s="32">
        <f>SUM(J248:J253)</f>
        <v>84892</v>
      </c>
      <c r="K254" s="37">
        <f t="shared" si="58"/>
        <v>0.14280739707730325</v>
      </c>
      <c r="L254" s="32">
        <f>SUM(L248:L253)</f>
        <v>0</v>
      </c>
      <c r="M254" s="37">
        <f t="shared" si="59"/>
        <v>0</v>
      </c>
      <c r="N254" s="32">
        <f t="shared" si="60"/>
        <v>306334</v>
      </c>
      <c r="O254" s="37">
        <f t="shared" si="61"/>
        <v>0.51532254130281552</v>
      </c>
      <c r="P254" s="32">
        <f>SUM(P248:P253)</f>
        <v>79506</v>
      </c>
      <c r="Q254" s="32">
        <f>SUM(Q248:Q253)</f>
        <v>725945</v>
      </c>
      <c r="R254" s="32">
        <f>SUM(R248:R253)</f>
        <v>824388</v>
      </c>
      <c r="S254" s="32">
        <f>SUM(S248:S253)</f>
        <v>247464</v>
      </c>
      <c r="T254" s="37">
        <f t="shared" si="62"/>
        <v>0.30017904190745137</v>
      </c>
      <c r="U254" s="37">
        <f t="shared" si="63"/>
        <v>6.774331496993935E-2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774163</v>
      </c>
      <c r="E255" s="31">
        <v>774163</v>
      </c>
      <c r="F255" s="31">
        <v>10648</v>
      </c>
      <c r="G255" s="36">
        <f t="shared" si="56"/>
        <v>1.375420938484531E-2</v>
      </c>
      <c r="H255" s="31">
        <v>67867</v>
      </c>
      <c r="I255" s="36">
        <f t="shared" si="57"/>
        <v>8.7665000781489172E-2</v>
      </c>
      <c r="J255" s="31">
        <v>68671</v>
      </c>
      <c r="K255" s="36">
        <f t="shared" si="58"/>
        <v>8.87035417605853E-2</v>
      </c>
      <c r="L255" s="31">
        <v>0</v>
      </c>
      <c r="M255" s="36">
        <f t="shared" si="59"/>
        <v>0</v>
      </c>
      <c r="N255" s="31">
        <f t="shared" si="60"/>
        <v>147186</v>
      </c>
      <c r="O255" s="36">
        <f t="shared" si="61"/>
        <v>0.19012275192691977</v>
      </c>
      <c r="P255" s="31">
        <v>28001</v>
      </c>
      <c r="Q255" s="31">
        <v>740116</v>
      </c>
      <c r="R255" s="31">
        <v>740116</v>
      </c>
      <c r="S255" s="31">
        <v>-23863</v>
      </c>
      <c r="T255" s="36">
        <f t="shared" si="62"/>
        <v>-3.2242243107837153E-2</v>
      </c>
      <c r="U255" s="36">
        <f t="shared" si="63"/>
        <v>1.4524481268526124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1070111</v>
      </c>
      <c r="E257" s="31">
        <v>1104526</v>
      </c>
      <c r="F257" s="31">
        <v>152473</v>
      </c>
      <c r="G257" s="36">
        <f t="shared" si="56"/>
        <v>0.14248334985809882</v>
      </c>
      <c r="H257" s="31">
        <v>149098</v>
      </c>
      <c r="I257" s="36">
        <f t="shared" si="57"/>
        <v>0.13932947142866486</v>
      </c>
      <c r="J257" s="31">
        <v>212073</v>
      </c>
      <c r="K257" s="36">
        <f t="shared" si="58"/>
        <v>0.19200362870588833</v>
      </c>
      <c r="L257" s="31">
        <v>0</v>
      </c>
      <c r="M257" s="36">
        <f t="shared" si="59"/>
        <v>0</v>
      </c>
      <c r="N257" s="31">
        <f t="shared" si="60"/>
        <v>513644</v>
      </c>
      <c r="O257" s="36">
        <f t="shared" si="61"/>
        <v>0.46503568046383698</v>
      </c>
      <c r="P257" s="31">
        <v>654788</v>
      </c>
      <c r="Q257" s="31">
        <v>1268193</v>
      </c>
      <c r="R257" s="31">
        <v>759466</v>
      </c>
      <c r="S257" s="31">
        <v>757007</v>
      </c>
      <c r="T257" s="36">
        <f t="shared" si="62"/>
        <v>0.99676219870277272</v>
      </c>
      <c r="U257" s="36">
        <f t="shared" si="63"/>
        <v>-0.67611959901525376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1844274</v>
      </c>
      <c r="E259" s="32">
        <f>SUM(E255:E258)</f>
        <v>1878689</v>
      </c>
      <c r="F259" s="32">
        <f>SUM(F255:F258)</f>
        <v>163121</v>
      </c>
      <c r="G259" s="37">
        <f t="shared" si="56"/>
        <v>8.8447269765772329E-2</v>
      </c>
      <c r="H259" s="32">
        <f>SUM(H255:H258)</f>
        <v>216965</v>
      </c>
      <c r="I259" s="37">
        <f t="shared" si="57"/>
        <v>0.11764249780672503</v>
      </c>
      <c r="J259" s="32">
        <f>SUM(J255:J258)</f>
        <v>280744</v>
      </c>
      <c r="K259" s="37">
        <f t="shared" si="58"/>
        <v>0.14943612274304049</v>
      </c>
      <c r="L259" s="32">
        <f>SUM(L255:L258)</f>
        <v>0</v>
      </c>
      <c r="M259" s="37">
        <f t="shared" si="59"/>
        <v>0</v>
      </c>
      <c r="N259" s="32">
        <f t="shared" si="60"/>
        <v>660830</v>
      </c>
      <c r="O259" s="37">
        <f t="shared" si="61"/>
        <v>0.35175060906834499</v>
      </c>
      <c r="P259" s="32">
        <f>SUM(P255:P258)</f>
        <v>682789</v>
      </c>
      <c r="Q259" s="32">
        <f>SUM(Q255:Q258)</f>
        <v>2008309</v>
      </c>
      <c r="R259" s="32">
        <f>SUM(R255:R258)</f>
        <v>1499582</v>
      </c>
      <c r="S259" s="32">
        <f>SUM(S255:S258)</f>
        <v>733144</v>
      </c>
      <c r="T259" s="37">
        <f t="shared" si="62"/>
        <v>0.48889890649527667</v>
      </c>
      <c r="U259" s="37">
        <f t="shared" si="63"/>
        <v>-0.58882758802499746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20148053</v>
      </c>
      <c r="E260" s="32">
        <f>SUM(E234:E239,E241:E246,E248:E253,E255:E258)</f>
        <v>19970203</v>
      </c>
      <c r="F260" s="32">
        <f>SUM(F234:F239,F241:F246,F248:F253,F255:F258)</f>
        <v>5931491</v>
      </c>
      <c r="G260" s="37">
        <f t="shared" si="56"/>
        <v>0.29439524503930975</v>
      </c>
      <c r="H260" s="32">
        <f>SUM(H234:H239,H241:H246,H248:H253,H255:H258)</f>
        <v>3385028</v>
      </c>
      <c r="I260" s="37">
        <f t="shared" si="57"/>
        <v>0.16800769781576413</v>
      </c>
      <c r="J260" s="32">
        <f>SUM(J234:J239,J241:J246,J248:J253,J255:J258)</f>
        <v>483249</v>
      </c>
      <c r="K260" s="37">
        <f t="shared" si="58"/>
        <v>2.4198502138410911E-2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9799768</v>
      </c>
      <c r="O260" s="37">
        <f t="shared" si="61"/>
        <v>0.49071949844475793</v>
      </c>
      <c r="P260" s="32">
        <f>SUM(P234:P239,P241:P246,P248:P253,P255:P258)</f>
        <v>3049832</v>
      </c>
      <c r="Q260" s="32">
        <f>SUM(Q234:Q239,Q241:Q246,Q248:Q253,Q255:Q258)</f>
        <v>12694292</v>
      </c>
      <c r="R260" s="32">
        <f>SUM(R234:R239,R241:R246,R248:R253,R255:R258)</f>
        <v>12313008</v>
      </c>
      <c r="S260" s="32">
        <f>SUM(S234:S239,S241:S246,S248:S253,S255:S258)</f>
        <v>6527164</v>
      </c>
      <c r="T260" s="37">
        <f t="shared" si="62"/>
        <v>0.53010312346097721</v>
      </c>
      <c r="U260" s="37">
        <f t="shared" si="63"/>
        <v>-0.84154897712398591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4144848</v>
      </c>
      <c r="E264" s="31">
        <v>4094848</v>
      </c>
      <c r="F264" s="31">
        <v>1545304</v>
      </c>
      <c r="G264" s="36">
        <f t="shared" si="64"/>
        <v>0.37282525197546446</v>
      </c>
      <c r="H264" s="31">
        <v>1263687</v>
      </c>
      <c r="I264" s="36">
        <f t="shared" si="65"/>
        <v>0.30488138527637204</v>
      </c>
      <c r="J264" s="31">
        <v>938354</v>
      </c>
      <c r="K264" s="36">
        <f t="shared" si="66"/>
        <v>0.22915478181363508</v>
      </c>
      <c r="L264" s="31">
        <v>0</v>
      </c>
      <c r="M264" s="36">
        <f t="shared" si="67"/>
        <v>0</v>
      </c>
      <c r="N264" s="31">
        <f t="shared" si="68"/>
        <v>3747345</v>
      </c>
      <c r="O264" s="36">
        <f t="shared" si="69"/>
        <v>0.91513653254040195</v>
      </c>
      <c r="P264" s="31">
        <v>886939</v>
      </c>
      <c r="Q264" s="31">
        <v>3966328</v>
      </c>
      <c r="R264" s="31">
        <v>3966328</v>
      </c>
      <c r="S264" s="31">
        <v>3718862</v>
      </c>
      <c r="T264" s="36">
        <f t="shared" si="70"/>
        <v>0.9376082865562303</v>
      </c>
      <c r="U264" s="36">
        <f t="shared" si="71"/>
        <v>5.7969037329511863E-2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4144848</v>
      </c>
      <c r="E267" s="32">
        <f>SUM(E263:E266)</f>
        <v>4094848</v>
      </c>
      <c r="F267" s="32">
        <f>SUM(F263:F266)</f>
        <v>1545304</v>
      </c>
      <c r="G267" s="37">
        <f t="shared" si="64"/>
        <v>0.37282525197546446</v>
      </c>
      <c r="H267" s="32">
        <f>SUM(H263:H266)</f>
        <v>1263687</v>
      </c>
      <c r="I267" s="37">
        <f t="shared" si="65"/>
        <v>0.30488138527637204</v>
      </c>
      <c r="J267" s="32">
        <f>SUM(J263:J266)</f>
        <v>938354</v>
      </c>
      <c r="K267" s="37">
        <f t="shared" si="66"/>
        <v>0.22915478181363508</v>
      </c>
      <c r="L267" s="32">
        <f>SUM(L263:L266)</f>
        <v>0</v>
      </c>
      <c r="M267" s="37">
        <f t="shared" si="67"/>
        <v>0</v>
      </c>
      <c r="N267" s="32">
        <f t="shared" si="68"/>
        <v>3747345</v>
      </c>
      <c r="O267" s="37">
        <f t="shared" si="69"/>
        <v>0.91513653254040195</v>
      </c>
      <c r="P267" s="32">
        <f>SUM(P263:P266)</f>
        <v>886939</v>
      </c>
      <c r="Q267" s="32">
        <f>SUM(Q263:Q266)</f>
        <v>3966328</v>
      </c>
      <c r="R267" s="32">
        <f>SUM(R263:R266)</f>
        <v>3966328</v>
      </c>
      <c r="S267" s="32">
        <f>SUM(S263:S266)</f>
        <v>3718862</v>
      </c>
      <c r="T267" s="37">
        <f t="shared" si="70"/>
        <v>0.9376082865562303</v>
      </c>
      <c r="U267" s="37">
        <f t="shared" si="71"/>
        <v>5.7969037329511863E-2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1334385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144154</v>
      </c>
      <c r="E269" s="31">
        <v>75000</v>
      </c>
      <c r="F269" s="31">
        <v>29176</v>
      </c>
      <c r="G269" s="36">
        <f t="shared" si="64"/>
        <v>0.202394661265036</v>
      </c>
      <c r="H269" s="31">
        <v>2072</v>
      </c>
      <c r="I269" s="36">
        <f t="shared" si="65"/>
        <v>1.4373517210760715E-2</v>
      </c>
      <c r="J269" s="31">
        <v>1576</v>
      </c>
      <c r="K269" s="36">
        <f t="shared" si="66"/>
        <v>2.1013333333333332E-2</v>
      </c>
      <c r="L269" s="31">
        <v>0</v>
      </c>
      <c r="M269" s="36">
        <f t="shared" si="67"/>
        <v>0</v>
      </c>
      <c r="N269" s="31">
        <f t="shared" si="68"/>
        <v>32824</v>
      </c>
      <c r="O269" s="36">
        <f t="shared" si="69"/>
        <v>0.43765333333333334</v>
      </c>
      <c r="P269" s="31">
        <v>31088</v>
      </c>
      <c r="Q269" s="31">
        <v>138078</v>
      </c>
      <c r="R269" s="31">
        <v>138078</v>
      </c>
      <c r="S269" s="31">
        <v>75108</v>
      </c>
      <c r="T269" s="36">
        <f t="shared" si="70"/>
        <v>0.54395341763351146</v>
      </c>
      <c r="U269" s="36">
        <f t="shared" si="71"/>
        <v>-0.94930519814719505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730</v>
      </c>
      <c r="E270" s="31">
        <v>9320</v>
      </c>
      <c r="F270" s="31">
        <v>0</v>
      </c>
      <c r="G270" s="36">
        <f t="shared" si="64"/>
        <v>0</v>
      </c>
      <c r="H270" s="31">
        <v>1043</v>
      </c>
      <c r="I270" s="36">
        <f t="shared" si="65"/>
        <v>1.4287671232876713</v>
      </c>
      <c r="J270" s="31">
        <v>6441</v>
      </c>
      <c r="K270" s="36">
        <f t="shared" si="66"/>
        <v>0.69109442060085835</v>
      </c>
      <c r="L270" s="31">
        <v>0</v>
      </c>
      <c r="M270" s="36">
        <f t="shared" si="67"/>
        <v>0</v>
      </c>
      <c r="N270" s="31">
        <f t="shared" si="68"/>
        <v>7484</v>
      </c>
      <c r="O270" s="36">
        <f t="shared" si="69"/>
        <v>0.8030042918454936</v>
      </c>
      <c r="P270" s="31">
        <v>0</v>
      </c>
      <c r="Q270" s="31">
        <v>0</v>
      </c>
      <c r="R270" s="31">
        <v>0</v>
      </c>
      <c r="S270" s="31">
        <v>700</v>
      </c>
      <c r="T270" s="36">
        <f t="shared" si="70"/>
        <v>0</v>
      </c>
      <c r="U270" s="36">
        <f t="shared" si="71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214170</v>
      </c>
      <c r="E271" s="31">
        <v>214170</v>
      </c>
      <c r="F271" s="31">
        <v>22746</v>
      </c>
      <c r="G271" s="36">
        <f t="shared" si="64"/>
        <v>0.10620535088948031</v>
      </c>
      <c r="H271" s="31">
        <v>23030</v>
      </c>
      <c r="I271" s="36">
        <f t="shared" si="65"/>
        <v>0.10753140028948965</v>
      </c>
      <c r="J271" s="31">
        <v>126422</v>
      </c>
      <c r="K271" s="36">
        <f t="shared" si="66"/>
        <v>0.5902880889013401</v>
      </c>
      <c r="L271" s="31">
        <v>0</v>
      </c>
      <c r="M271" s="36">
        <f t="shared" si="67"/>
        <v>0</v>
      </c>
      <c r="N271" s="31">
        <f t="shared" si="68"/>
        <v>172198</v>
      </c>
      <c r="O271" s="36">
        <f t="shared" si="69"/>
        <v>0.80402484008031005</v>
      </c>
      <c r="P271" s="31">
        <v>15780</v>
      </c>
      <c r="Q271" s="31">
        <v>148955</v>
      </c>
      <c r="R271" s="31">
        <v>148955</v>
      </c>
      <c r="S271" s="31">
        <v>89769</v>
      </c>
      <c r="T271" s="36">
        <f t="shared" si="70"/>
        <v>0.60265852102984119</v>
      </c>
      <c r="U271" s="36">
        <f t="shared" si="71"/>
        <v>7.0115335868187572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2184</v>
      </c>
      <c r="E272" s="31">
        <v>2184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17600</v>
      </c>
      <c r="K272" s="36">
        <f t="shared" si="66"/>
        <v>8.0586080586080584</v>
      </c>
      <c r="L272" s="31">
        <v>0</v>
      </c>
      <c r="M272" s="36">
        <f t="shared" si="67"/>
        <v>0</v>
      </c>
      <c r="N272" s="31">
        <f t="shared" si="68"/>
        <v>17600</v>
      </c>
      <c r="O272" s="36">
        <f t="shared" si="69"/>
        <v>8.0586080586080584</v>
      </c>
      <c r="P272" s="31">
        <v>0</v>
      </c>
      <c r="Q272" s="31">
        <v>5495</v>
      </c>
      <c r="R272" s="31">
        <v>5495</v>
      </c>
      <c r="S272" s="31">
        <v>849</v>
      </c>
      <c r="T272" s="36">
        <f t="shared" si="70"/>
        <v>0.15450409463148318</v>
      </c>
      <c r="U272" s="36">
        <f t="shared" si="71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361238</v>
      </c>
      <c r="E275" s="32">
        <f>SUM(E268:E274)</f>
        <v>300674</v>
      </c>
      <c r="F275" s="32">
        <f>SUM(F268:F274)</f>
        <v>51922</v>
      </c>
      <c r="G275" s="37">
        <f t="shared" si="64"/>
        <v>0.14373349426140108</v>
      </c>
      <c r="H275" s="32">
        <f>SUM(H268:H274)</f>
        <v>26145</v>
      </c>
      <c r="I275" s="37">
        <f t="shared" si="65"/>
        <v>7.2376106611153859E-2</v>
      </c>
      <c r="J275" s="32">
        <f>SUM(J268:J274)</f>
        <v>152039</v>
      </c>
      <c r="K275" s="37">
        <f t="shared" si="66"/>
        <v>0.50566061581646571</v>
      </c>
      <c r="L275" s="32">
        <f>SUM(L268:L274)</f>
        <v>0</v>
      </c>
      <c r="M275" s="37">
        <f t="shared" si="67"/>
        <v>0</v>
      </c>
      <c r="N275" s="32">
        <f t="shared" si="68"/>
        <v>230106</v>
      </c>
      <c r="O275" s="37">
        <f t="shared" si="69"/>
        <v>0.76530062459673931</v>
      </c>
      <c r="P275" s="32">
        <f>SUM(P268:P274)</f>
        <v>46868</v>
      </c>
      <c r="Q275" s="32">
        <f>SUM(Q268:Q274)</f>
        <v>1626913</v>
      </c>
      <c r="R275" s="32">
        <f>SUM(R268:R274)</f>
        <v>292528</v>
      </c>
      <c r="S275" s="32">
        <f>SUM(S268:S274)</f>
        <v>166426</v>
      </c>
      <c r="T275" s="37">
        <f t="shared" si="70"/>
        <v>0.56892331674232899</v>
      </c>
      <c r="U275" s="37">
        <f t="shared" si="71"/>
        <v>2.2439831014764873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80200</v>
      </c>
      <c r="E277" s="31">
        <v>51300</v>
      </c>
      <c r="F277" s="31">
        <v>14850</v>
      </c>
      <c r="G277" s="36">
        <f t="shared" si="64"/>
        <v>0.18516209476309228</v>
      </c>
      <c r="H277" s="31">
        <v>10100</v>
      </c>
      <c r="I277" s="36">
        <f t="shared" si="65"/>
        <v>0.1259351620947631</v>
      </c>
      <c r="J277" s="31">
        <v>24900</v>
      </c>
      <c r="K277" s="36">
        <f t="shared" si="66"/>
        <v>0.4853801169590643</v>
      </c>
      <c r="L277" s="31">
        <v>0</v>
      </c>
      <c r="M277" s="36">
        <f t="shared" si="67"/>
        <v>0</v>
      </c>
      <c r="N277" s="31">
        <f t="shared" si="68"/>
        <v>49850</v>
      </c>
      <c r="O277" s="36">
        <f t="shared" si="69"/>
        <v>0.97173489278752434</v>
      </c>
      <c r="P277" s="31">
        <v>13100</v>
      </c>
      <c r="Q277" s="31">
        <v>75680</v>
      </c>
      <c r="R277" s="31">
        <v>75680</v>
      </c>
      <c r="S277" s="31">
        <v>39000</v>
      </c>
      <c r="T277" s="36">
        <f t="shared" si="70"/>
        <v>0.51532769556025371</v>
      </c>
      <c r="U277" s="36">
        <f t="shared" si="71"/>
        <v>0.9007633587786259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38588</v>
      </c>
      <c r="E278" s="31">
        <v>117684</v>
      </c>
      <c r="F278" s="31">
        <v>11602</v>
      </c>
      <c r="G278" s="36">
        <f t="shared" si="64"/>
        <v>0.30066341867938218</v>
      </c>
      <c r="H278" s="31">
        <v>19482</v>
      </c>
      <c r="I278" s="36">
        <f t="shared" si="65"/>
        <v>0.50487198092671293</v>
      </c>
      <c r="J278" s="31">
        <v>24529</v>
      </c>
      <c r="K278" s="36">
        <f t="shared" si="66"/>
        <v>0.20843105264946807</v>
      </c>
      <c r="L278" s="31">
        <v>0</v>
      </c>
      <c r="M278" s="36">
        <f t="shared" si="67"/>
        <v>0</v>
      </c>
      <c r="N278" s="31">
        <f t="shared" si="68"/>
        <v>55613</v>
      </c>
      <c r="O278" s="36">
        <f t="shared" si="69"/>
        <v>0.47256211549573435</v>
      </c>
      <c r="P278" s="31">
        <v>9490</v>
      </c>
      <c r="Q278" s="31">
        <v>0</v>
      </c>
      <c r="R278" s="31">
        <v>36750</v>
      </c>
      <c r="S278" s="31">
        <v>15163</v>
      </c>
      <c r="T278" s="36">
        <f t="shared" si="70"/>
        <v>0.41259863945578229</v>
      </c>
      <c r="U278" s="36">
        <f t="shared" si="71"/>
        <v>1.5847207586933614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10545</v>
      </c>
      <c r="E279" s="31">
        <v>10545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900</v>
      </c>
      <c r="R279" s="31">
        <v>10100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438554</v>
      </c>
      <c r="E280" s="31">
        <v>438554</v>
      </c>
      <c r="F280" s="31">
        <v>67572</v>
      </c>
      <c r="G280" s="36">
        <f t="shared" si="64"/>
        <v>0.1540790871819662</v>
      </c>
      <c r="H280" s="31">
        <v>89896</v>
      </c>
      <c r="I280" s="36">
        <f t="shared" si="65"/>
        <v>0.20498273872772793</v>
      </c>
      <c r="J280" s="31">
        <v>43375</v>
      </c>
      <c r="K280" s="36">
        <f t="shared" si="66"/>
        <v>9.8904581875892142E-2</v>
      </c>
      <c r="L280" s="31">
        <v>0</v>
      </c>
      <c r="M280" s="36">
        <f t="shared" si="67"/>
        <v>0</v>
      </c>
      <c r="N280" s="31">
        <f t="shared" si="68"/>
        <v>200843</v>
      </c>
      <c r="O280" s="36">
        <f t="shared" si="69"/>
        <v>0.45796640778558628</v>
      </c>
      <c r="P280" s="31">
        <v>107040</v>
      </c>
      <c r="Q280" s="31">
        <v>350000</v>
      </c>
      <c r="R280" s="31">
        <v>500000</v>
      </c>
      <c r="S280" s="31">
        <v>310232</v>
      </c>
      <c r="T280" s="36">
        <f t="shared" si="70"/>
        <v>0.62046400000000002</v>
      </c>
      <c r="U280" s="36">
        <f t="shared" si="71"/>
        <v>-0.59477765321375187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1161</v>
      </c>
      <c r="E283" s="31">
        <v>1161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1112</v>
      </c>
      <c r="R283" s="31">
        <v>1112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569048</v>
      </c>
      <c r="E285" s="32">
        <f>SUM(E276:E284)</f>
        <v>619244</v>
      </c>
      <c r="F285" s="32">
        <f>SUM(F276:F284)</f>
        <v>94024</v>
      </c>
      <c r="G285" s="37">
        <f t="shared" si="64"/>
        <v>0.165230349636586</v>
      </c>
      <c r="H285" s="32">
        <f>SUM(H276:H284)</f>
        <v>119478</v>
      </c>
      <c r="I285" s="37">
        <f t="shared" si="65"/>
        <v>0.20996119835233584</v>
      </c>
      <c r="J285" s="32">
        <f>SUM(J276:J284)</f>
        <v>92804</v>
      </c>
      <c r="K285" s="37">
        <f t="shared" si="66"/>
        <v>0.1498666115456912</v>
      </c>
      <c r="L285" s="32">
        <f>SUM(L276:L284)</f>
        <v>0</v>
      </c>
      <c r="M285" s="37">
        <f t="shared" si="67"/>
        <v>0</v>
      </c>
      <c r="N285" s="32">
        <f t="shared" si="68"/>
        <v>306306</v>
      </c>
      <c r="O285" s="37">
        <f t="shared" si="69"/>
        <v>0.49464508335970958</v>
      </c>
      <c r="P285" s="32">
        <f>SUM(P276:P284)</f>
        <v>129630</v>
      </c>
      <c r="Q285" s="32">
        <f>SUM(Q276:Q284)</f>
        <v>427692</v>
      </c>
      <c r="R285" s="32">
        <f>SUM(R276:R284)</f>
        <v>623642</v>
      </c>
      <c r="S285" s="32">
        <f>SUM(S276:S284)</f>
        <v>364395</v>
      </c>
      <c r="T285" s="37">
        <f t="shared" si="70"/>
        <v>0.58430157045227871</v>
      </c>
      <c r="U285" s="37">
        <f t="shared" si="71"/>
        <v>-0.28408547404150275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25484</v>
      </c>
      <c r="E289" s="31">
        <v>25484</v>
      </c>
      <c r="F289" s="31">
        <v>3517</v>
      </c>
      <c r="G289" s="36">
        <f t="shared" si="64"/>
        <v>0.13800816198398996</v>
      </c>
      <c r="H289" s="31">
        <v>4745</v>
      </c>
      <c r="I289" s="36">
        <f t="shared" si="65"/>
        <v>0.18619525977083659</v>
      </c>
      <c r="J289" s="31">
        <v>3321</v>
      </c>
      <c r="K289" s="36">
        <f t="shared" si="66"/>
        <v>0.13031706168576362</v>
      </c>
      <c r="L289" s="31">
        <v>0</v>
      </c>
      <c r="M289" s="36">
        <f t="shared" si="67"/>
        <v>0</v>
      </c>
      <c r="N289" s="31">
        <f t="shared" si="68"/>
        <v>11583</v>
      </c>
      <c r="O289" s="36">
        <f t="shared" si="69"/>
        <v>0.45452048344059015</v>
      </c>
      <c r="P289" s="31">
        <v>3317</v>
      </c>
      <c r="Q289" s="31">
        <v>24410</v>
      </c>
      <c r="R289" s="31">
        <v>24410</v>
      </c>
      <c r="S289" s="31">
        <v>9952</v>
      </c>
      <c r="T289" s="36">
        <f t="shared" si="70"/>
        <v>0.40770176157312576</v>
      </c>
      <c r="U289" s="36">
        <f t="shared" si="71"/>
        <v>1.2059089538740686E-3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1769010</v>
      </c>
      <c r="E290" s="31">
        <v>1321183</v>
      </c>
      <c r="F290" s="31">
        <v>261223</v>
      </c>
      <c r="G290" s="36">
        <f t="shared" si="64"/>
        <v>0.14766620878344386</v>
      </c>
      <c r="H290" s="31">
        <v>1098664</v>
      </c>
      <c r="I290" s="36">
        <f t="shared" si="65"/>
        <v>0.62106149767384022</v>
      </c>
      <c r="J290" s="31">
        <v>296743</v>
      </c>
      <c r="K290" s="36">
        <f t="shared" si="66"/>
        <v>0.22460401019389442</v>
      </c>
      <c r="L290" s="31">
        <v>0</v>
      </c>
      <c r="M290" s="36">
        <f t="shared" si="67"/>
        <v>0</v>
      </c>
      <c r="N290" s="31">
        <f t="shared" si="68"/>
        <v>1656630</v>
      </c>
      <c r="O290" s="36">
        <f t="shared" si="69"/>
        <v>1.2538989678189925</v>
      </c>
      <c r="P290" s="31">
        <v>676075</v>
      </c>
      <c r="Q290" s="31">
        <v>1671400</v>
      </c>
      <c r="R290" s="31">
        <v>1671400</v>
      </c>
      <c r="S290" s="31">
        <v>1422541</v>
      </c>
      <c r="T290" s="36">
        <f t="shared" si="70"/>
        <v>0.85110745482828765</v>
      </c>
      <c r="U290" s="36">
        <f t="shared" si="71"/>
        <v>-0.56107976186074038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1794494</v>
      </c>
      <c r="E292" s="32">
        <f>SUM(E286:E291)</f>
        <v>1346667</v>
      </c>
      <c r="F292" s="32">
        <f>SUM(F286:F291)</f>
        <v>264740</v>
      </c>
      <c r="G292" s="37">
        <f t="shared" si="64"/>
        <v>0.14752905275804767</v>
      </c>
      <c r="H292" s="32">
        <f>SUM(H286:H291)</f>
        <v>1103409</v>
      </c>
      <c r="I292" s="37">
        <f t="shared" si="65"/>
        <v>0.61488586754817798</v>
      </c>
      <c r="J292" s="32">
        <f>SUM(J286:J291)</f>
        <v>300064</v>
      </c>
      <c r="K292" s="37">
        <f t="shared" si="66"/>
        <v>0.22281974682679534</v>
      </c>
      <c r="L292" s="32">
        <f>SUM(L286:L291)</f>
        <v>0</v>
      </c>
      <c r="M292" s="37">
        <f t="shared" si="67"/>
        <v>0</v>
      </c>
      <c r="N292" s="32">
        <f t="shared" si="68"/>
        <v>1668213</v>
      </c>
      <c r="O292" s="37">
        <f t="shared" si="69"/>
        <v>1.2387717230763062</v>
      </c>
      <c r="P292" s="32">
        <f>SUM(P286:P291)</f>
        <v>679392</v>
      </c>
      <c r="Q292" s="32">
        <f>SUM(Q286:Q291)</f>
        <v>1695810</v>
      </c>
      <c r="R292" s="32">
        <f>SUM(R286:R291)</f>
        <v>1695810</v>
      </c>
      <c r="S292" s="32">
        <f>SUM(S286:S291)</f>
        <v>1432493</v>
      </c>
      <c r="T292" s="37">
        <f t="shared" si="70"/>
        <v>0.84472493970433005</v>
      </c>
      <c r="U292" s="37">
        <f t="shared" si="71"/>
        <v>-0.55833451085676611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2910300</v>
      </c>
      <c r="E293" s="31">
        <v>2910300</v>
      </c>
      <c r="F293" s="31">
        <v>387971</v>
      </c>
      <c r="G293" s="36">
        <f t="shared" si="64"/>
        <v>0.13330962443734323</v>
      </c>
      <c r="H293" s="31">
        <v>1046648</v>
      </c>
      <c r="I293" s="36">
        <f t="shared" si="65"/>
        <v>0.35963577638044186</v>
      </c>
      <c r="J293" s="31">
        <v>1104981</v>
      </c>
      <c r="K293" s="36">
        <f t="shared" si="66"/>
        <v>0.37967941449335119</v>
      </c>
      <c r="L293" s="31">
        <v>0</v>
      </c>
      <c r="M293" s="36">
        <f t="shared" si="67"/>
        <v>0</v>
      </c>
      <c r="N293" s="31">
        <f t="shared" si="68"/>
        <v>2539600</v>
      </c>
      <c r="O293" s="36">
        <f t="shared" si="69"/>
        <v>0.87262481531113634</v>
      </c>
      <c r="P293" s="31">
        <v>1400635</v>
      </c>
      <c r="Q293" s="31">
        <v>2720300</v>
      </c>
      <c r="R293" s="31">
        <v>2720300</v>
      </c>
      <c r="S293" s="31">
        <v>2301985</v>
      </c>
      <c r="T293" s="36">
        <f t="shared" si="70"/>
        <v>0.84622468110134907</v>
      </c>
      <c r="U293" s="36">
        <f t="shared" si="71"/>
        <v>-0.21108568613521728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324214</v>
      </c>
      <c r="E295" s="31">
        <v>324214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-4205</v>
      </c>
      <c r="Q295" s="31">
        <v>0</v>
      </c>
      <c r="R295" s="31">
        <v>145864</v>
      </c>
      <c r="S295" s="31">
        <v>2605</v>
      </c>
      <c r="T295" s="36">
        <f t="shared" si="70"/>
        <v>1.7859101628914607E-2</v>
      </c>
      <c r="U295" s="36">
        <f t="shared" si="71"/>
        <v>-1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3234514</v>
      </c>
      <c r="E298" s="32">
        <f>SUM(E293:E297)</f>
        <v>3234514</v>
      </c>
      <c r="F298" s="32">
        <f>SUM(F293:F297)</f>
        <v>387971</v>
      </c>
      <c r="G298" s="37">
        <f t="shared" si="64"/>
        <v>0.11994723163974556</v>
      </c>
      <c r="H298" s="32">
        <f>SUM(H293:H297)</f>
        <v>1046648</v>
      </c>
      <c r="I298" s="37">
        <f t="shared" si="65"/>
        <v>0.3235874075672574</v>
      </c>
      <c r="J298" s="32">
        <f>SUM(J293:J297)</f>
        <v>1104981</v>
      </c>
      <c r="K298" s="37">
        <f t="shared" si="66"/>
        <v>0.34162195618878138</v>
      </c>
      <c r="L298" s="32">
        <f>SUM(L293:L297)</f>
        <v>0</v>
      </c>
      <c r="M298" s="37">
        <f t="shared" si="67"/>
        <v>0</v>
      </c>
      <c r="N298" s="32">
        <f t="shared" si="68"/>
        <v>2539600</v>
      </c>
      <c r="O298" s="37">
        <f t="shared" si="69"/>
        <v>0.78515659539578431</v>
      </c>
      <c r="P298" s="32">
        <f>SUM(P293:P297)</f>
        <v>1396430</v>
      </c>
      <c r="Q298" s="32">
        <f>SUM(Q293:Q297)</f>
        <v>2720300</v>
      </c>
      <c r="R298" s="32">
        <f>SUM(R293:R297)</f>
        <v>2866164</v>
      </c>
      <c r="S298" s="32">
        <f>SUM(S293:S297)</f>
        <v>2304590</v>
      </c>
      <c r="T298" s="37">
        <f t="shared" si="70"/>
        <v>0.80406773652868435</v>
      </c>
      <c r="U298" s="37">
        <f t="shared" si="71"/>
        <v>-0.20871006781578738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10104142</v>
      </c>
      <c r="E299" s="32">
        <f>SUM(E263:E266,E268:E274,E276:E284,E286:E291,E293:E297)</f>
        <v>9595947</v>
      </c>
      <c r="F299" s="32">
        <f>SUM(F263:F266,F268:F274,F276:F284,F286:F291,F293:F297)</f>
        <v>2343961</v>
      </c>
      <c r="G299" s="37">
        <f t="shared" si="64"/>
        <v>0.23198021167952707</v>
      </c>
      <c r="H299" s="32">
        <f>SUM(H263:H266,H268:H274,H276:H284,H286:H291,H293:H297)</f>
        <v>3559367</v>
      </c>
      <c r="I299" s="37">
        <f t="shared" si="65"/>
        <v>0.35226810945451875</v>
      </c>
      <c r="J299" s="32">
        <f>SUM(J263:J266,J268:J274,J276:J284,J286:J291,J293:J297)</f>
        <v>2588242</v>
      </c>
      <c r="K299" s="37">
        <f t="shared" si="66"/>
        <v>0.26972241509879119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8491570</v>
      </c>
      <c r="O299" s="37">
        <f t="shared" si="69"/>
        <v>0.88491214051098865</v>
      </c>
      <c r="P299" s="32">
        <f>SUM(P263:P266,P268:P274,P276:P284,P286:P291,P293:P297)</f>
        <v>3139259</v>
      </c>
      <c r="Q299" s="32">
        <f>SUM(Q263:Q266,Q268:Q274,Q276:Q284,Q286:Q291,Q293:Q297)</f>
        <v>10437043</v>
      </c>
      <c r="R299" s="32">
        <f>SUM(R263:R266,R268:R274,R276:R284,R286:R291,R293:R297)</f>
        <v>9444472</v>
      </c>
      <c r="S299" s="32">
        <f>SUM(S263:S266,S268:S274,S276:S284,S286:S291,S293:S297)</f>
        <v>7986766</v>
      </c>
      <c r="T299" s="37">
        <f t="shared" si="70"/>
        <v>0.84565510914744624</v>
      </c>
      <c r="U299" s="37">
        <f t="shared" si="71"/>
        <v>-0.17552454257517458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95429860</v>
      </c>
      <c r="E302" s="31">
        <v>93057439</v>
      </c>
      <c r="F302" s="31">
        <v>18155836</v>
      </c>
      <c r="G302" s="36">
        <f t="shared" ref="G302:G339" si="72">IF(($D302     =0),0,($F302     /$D302     ))</f>
        <v>0.19025319747927955</v>
      </c>
      <c r="H302" s="31">
        <v>19734283</v>
      </c>
      <c r="I302" s="36">
        <f t="shared" ref="I302:I339" si="73">IF(($D302     =0),0,($H302     /$D302     ))</f>
        <v>0.20679358640995596</v>
      </c>
      <c r="J302" s="31">
        <v>45091138</v>
      </c>
      <c r="K302" s="36">
        <f t="shared" ref="K302:K339" si="74">IF(($E302     =0),0,($J302     /$E302     ))</f>
        <v>0.4845516756591593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82981257</v>
      </c>
      <c r="O302" s="36">
        <f t="shared" ref="O302:O339" si="77">IF(($E302     =0),0,($N302     /$E302     ))</f>
        <v>0.89172083276437475</v>
      </c>
      <c r="P302" s="31">
        <v>18933389</v>
      </c>
      <c r="Q302" s="31">
        <v>88066710</v>
      </c>
      <c r="R302" s="31">
        <v>88218340</v>
      </c>
      <c r="S302" s="31">
        <v>62177214</v>
      </c>
      <c r="T302" s="36">
        <f t="shared" ref="T302:T339" si="78">IF(($R302     =0),0,($S302     /$R302     ))</f>
        <v>0.70481051899185587</v>
      </c>
      <c r="U302" s="36">
        <f t="shared" ref="U302:U339" si="79">IF(($P302     =0),0,(($J302     /$P302     )-1))</f>
        <v>1.3815671879978804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95429860</v>
      </c>
      <c r="E303" s="32">
        <f>E302</f>
        <v>93057439</v>
      </c>
      <c r="F303" s="32">
        <f>F302</f>
        <v>18155836</v>
      </c>
      <c r="G303" s="37">
        <f t="shared" si="72"/>
        <v>0.19025319747927955</v>
      </c>
      <c r="H303" s="32">
        <f>H302</f>
        <v>19734283</v>
      </c>
      <c r="I303" s="37">
        <f t="shared" si="73"/>
        <v>0.20679358640995596</v>
      </c>
      <c r="J303" s="32">
        <f>J302</f>
        <v>45091138</v>
      </c>
      <c r="K303" s="37">
        <f t="shared" si="74"/>
        <v>0.4845516756591593</v>
      </c>
      <c r="L303" s="32">
        <f>L302</f>
        <v>0</v>
      </c>
      <c r="M303" s="37">
        <f t="shared" si="75"/>
        <v>0</v>
      </c>
      <c r="N303" s="32">
        <f t="shared" si="76"/>
        <v>82981257</v>
      </c>
      <c r="O303" s="37">
        <f t="shared" si="77"/>
        <v>0.89172083276437475</v>
      </c>
      <c r="P303" s="32">
        <f>P302</f>
        <v>18933389</v>
      </c>
      <c r="Q303" s="32">
        <f>Q302</f>
        <v>88066710</v>
      </c>
      <c r="R303" s="32">
        <f>R302</f>
        <v>88218340</v>
      </c>
      <c r="S303" s="32">
        <f>S302</f>
        <v>62177214</v>
      </c>
      <c r="T303" s="37">
        <f t="shared" si="78"/>
        <v>0.70481051899185587</v>
      </c>
      <c r="U303" s="37">
        <f t="shared" si="79"/>
        <v>1.3815671879978804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3355108</v>
      </c>
      <c r="E304" s="31">
        <v>3355108</v>
      </c>
      <c r="F304" s="31">
        <v>1864949</v>
      </c>
      <c r="G304" s="36">
        <f t="shared" si="72"/>
        <v>0.55585364167114737</v>
      </c>
      <c r="H304" s="31">
        <v>362267</v>
      </c>
      <c r="I304" s="36">
        <f t="shared" si="73"/>
        <v>0.1079747656409272</v>
      </c>
      <c r="J304" s="31">
        <v>343331</v>
      </c>
      <c r="K304" s="36">
        <f t="shared" si="74"/>
        <v>0.10233083405958913</v>
      </c>
      <c r="L304" s="31">
        <v>0</v>
      </c>
      <c r="M304" s="36">
        <f t="shared" si="75"/>
        <v>0</v>
      </c>
      <c r="N304" s="31">
        <f t="shared" si="76"/>
        <v>2570547</v>
      </c>
      <c r="O304" s="36">
        <f t="shared" si="77"/>
        <v>0.76615924137166369</v>
      </c>
      <c r="P304" s="31">
        <v>793574</v>
      </c>
      <c r="Q304" s="31">
        <v>4205707</v>
      </c>
      <c r="R304" s="31">
        <v>3373337</v>
      </c>
      <c r="S304" s="31">
        <v>2869545</v>
      </c>
      <c r="T304" s="36">
        <f t="shared" si="78"/>
        <v>0.85065470778638486</v>
      </c>
      <c r="U304" s="36">
        <f t="shared" si="79"/>
        <v>-0.56736107785789347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3204941</v>
      </c>
      <c r="E305" s="31">
        <v>3262616</v>
      </c>
      <c r="F305" s="31">
        <v>1058927</v>
      </c>
      <c r="G305" s="36">
        <f t="shared" si="72"/>
        <v>0.33040452226733658</v>
      </c>
      <c r="H305" s="31">
        <v>1268613</v>
      </c>
      <c r="I305" s="36">
        <f t="shared" si="73"/>
        <v>0.3958303756605816</v>
      </c>
      <c r="J305" s="31">
        <v>629723</v>
      </c>
      <c r="K305" s="36">
        <f t="shared" si="74"/>
        <v>0.19301168142374095</v>
      </c>
      <c r="L305" s="31">
        <v>0</v>
      </c>
      <c r="M305" s="36">
        <f t="shared" si="75"/>
        <v>0</v>
      </c>
      <c r="N305" s="31">
        <f t="shared" si="76"/>
        <v>2957263</v>
      </c>
      <c r="O305" s="36">
        <f t="shared" si="77"/>
        <v>0.90640853842438096</v>
      </c>
      <c r="P305" s="31">
        <v>487826</v>
      </c>
      <c r="Q305" s="31">
        <v>3599547</v>
      </c>
      <c r="R305" s="31">
        <v>3069864</v>
      </c>
      <c r="S305" s="31">
        <v>2655093</v>
      </c>
      <c r="T305" s="36">
        <f t="shared" si="78"/>
        <v>0.86488945438625298</v>
      </c>
      <c r="U305" s="36">
        <f t="shared" si="79"/>
        <v>0.29087625505815606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6652000</v>
      </c>
      <c r="E306" s="31">
        <v>6677000</v>
      </c>
      <c r="F306" s="31">
        <v>1574076</v>
      </c>
      <c r="G306" s="36">
        <f t="shared" si="72"/>
        <v>0.23663199037883342</v>
      </c>
      <c r="H306" s="31">
        <v>2324199</v>
      </c>
      <c r="I306" s="36">
        <f t="shared" si="73"/>
        <v>0.34939852675886951</v>
      </c>
      <c r="J306" s="31">
        <v>1758801</v>
      </c>
      <c r="K306" s="36">
        <f t="shared" si="74"/>
        <v>0.26341186161449753</v>
      </c>
      <c r="L306" s="31">
        <v>0</v>
      </c>
      <c r="M306" s="36">
        <f t="shared" si="75"/>
        <v>0</v>
      </c>
      <c r="N306" s="31">
        <f t="shared" si="76"/>
        <v>5657076</v>
      </c>
      <c r="O306" s="36">
        <f t="shared" si="77"/>
        <v>0.84724816534371727</v>
      </c>
      <c r="P306" s="31">
        <v>1794599</v>
      </c>
      <c r="Q306" s="31">
        <v>6276000</v>
      </c>
      <c r="R306" s="31">
        <v>6276000</v>
      </c>
      <c r="S306" s="31">
        <v>5691732</v>
      </c>
      <c r="T306" s="36">
        <f t="shared" si="78"/>
        <v>0.90690439770554498</v>
      </c>
      <c r="U306" s="36">
        <f t="shared" si="79"/>
        <v>-1.9947631755060646E-2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11722906</v>
      </c>
      <c r="E307" s="31">
        <v>11542973</v>
      </c>
      <c r="F307" s="31">
        <v>2636616</v>
      </c>
      <c r="G307" s="36">
        <f t="shared" si="72"/>
        <v>0.22491146819739063</v>
      </c>
      <c r="H307" s="31">
        <v>3619175</v>
      </c>
      <c r="I307" s="36">
        <f t="shared" si="73"/>
        <v>0.3087267781555188</v>
      </c>
      <c r="J307" s="31">
        <v>3405843</v>
      </c>
      <c r="K307" s="36">
        <f t="shared" si="74"/>
        <v>0.29505769440853757</v>
      </c>
      <c r="L307" s="31">
        <v>0</v>
      </c>
      <c r="M307" s="36">
        <f t="shared" si="75"/>
        <v>0</v>
      </c>
      <c r="N307" s="31">
        <f t="shared" si="76"/>
        <v>9661634</v>
      </c>
      <c r="O307" s="36">
        <f t="shared" si="77"/>
        <v>0.83701434630402405</v>
      </c>
      <c r="P307" s="31">
        <v>3391197</v>
      </c>
      <c r="Q307" s="31">
        <v>10657197</v>
      </c>
      <c r="R307" s="31">
        <v>10657197</v>
      </c>
      <c r="S307" s="31">
        <v>8965075</v>
      </c>
      <c r="T307" s="36">
        <f t="shared" si="78"/>
        <v>0.84122260290393436</v>
      </c>
      <c r="U307" s="36">
        <f t="shared" si="79"/>
        <v>4.3188290152416098E-3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5939181</v>
      </c>
      <c r="E308" s="31">
        <v>6239181</v>
      </c>
      <c r="F308" s="31">
        <v>1910558</v>
      </c>
      <c r="G308" s="36">
        <f t="shared" si="72"/>
        <v>0.32168711477222195</v>
      </c>
      <c r="H308" s="31">
        <v>2248159</v>
      </c>
      <c r="I308" s="36">
        <f t="shared" si="73"/>
        <v>0.37853013740446706</v>
      </c>
      <c r="J308" s="31">
        <v>2121222</v>
      </c>
      <c r="K308" s="36">
        <f t="shared" si="74"/>
        <v>0.33998404598295834</v>
      </c>
      <c r="L308" s="31">
        <v>0</v>
      </c>
      <c r="M308" s="36">
        <f t="shared" si="75"/>
        <v>0</v>
      </c>
      <c r="N308" s="31">
        <f t="shared" si="76"/>
        <v>6279939</v>
      </c>
      <c r="O308" s="36">
        <f t="shared" si="77"/>
        <v>1.0065325881714282</v>
      </c>
      <c r="P308" s="31">
        <v>1972288</v>
      </c>
      <c r="Q308" s="31">
        <v>5270502</v>
      </c>
      <c r="R308" s="31">
        <v>5390502</v>
      </c>
      <c r="S308" s="31">
        <v>5261208</v>
      </c>
      <c r="T308" s="36">
        <f t="shared" si="78"/>
        <v>0.97601447879993364</v>
      </c>
      <c r="U308" s="36">
        <f t="shared" si="79"/>
        <v>7.5513312457409887E-2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6199600</v>
      </c>
      <c r="E309" s="31">
        <v>6199600</v>
      </c>
      <c r="F309" s="31">
        <v>1305332</v>
      </c>
      <c r="G309" s="36">
        <f t="shared" si="72"/>
        <v>0.21055100329053486</v>
      </c>
      <c r="H309" s="31">
        <v>1625435</v>
      </c>
      <c r="I309" s="36">
        <f t="shared" si="73"/>
        <v>0.26218385057100457</v>
      </c>
      <c r="J309" s="31">
        <v>1705992</v>
      </c>
      <c r="K309" s="36">
        <f t="shared" si="74"/>
        <v>0.27517775340344536</v>
      </c>
      <c r="L309" s="31">
        <v>0</v>
      </c>
      <c r="M309" s="36">
        <f t="shared" si="75"/>
        <v>0</v>
      </c>
      <c r="N309" s="31">
        <f t="shared" si="76"/>
        <v>4636759</v>
      </c>
      <c r="O309" s="36">
        <f t="shared" si="77"/>
        <v>0.74791260726498487</v>
      </c>
      <c r="P309" s="31">
        <v>1776617</v>
      </c>
      <c r="Q309" s="31">
        <v>4713065</v>
      </c>
      <c r="R309" s="31">
        <v>4713065</v>
      </c>
      <c r="S309" s="31">
        <v>4410178</v>
      </c>
      <c r="T309" s="36">
        <f t="shared" si="78"/>
        <v>0.93573460158092447</v>
      </c>
      <c r="U309" s="36">
        <f t="shared" si="79"/>
        <v>-3.9752518409989279E-2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37073736</v>
      </c>
      <c r="E310" s="32">
        <f>SUM(E304:E309)</f>
        <v>37276478</v>
      </c>
      <c r="F310" s="32">
        <f>SUM(F304:F309)</f>
        <v>10350458</v>
      </c>
      <c r="G310" s="37">
        <f t="shared" si="72"/>
        <v>0.27918572867865271</v>
      </c>
      <c r="H310" s="32">
        <f>SUM(H304:H309)</f>
        <v>11447848</v>
      </c>
      <c r="I310" s="37">
        <f t="shared" si="73"/>
        <v>0.30878592866928761</v>
      </c>
      <c r="J310" s="32">
        <f>SUM(J304:J309)</f>
        <v>9964912</v>
      </c>
      <c r="K310" s="37">
        <f t="shared" si="74"/>
        <v>0.26732439690251852</v>
      </c>
      <c r="L310" s="32">
        <f>SUM(L304:L309)</f>
        <v>0</v>
      </c>
      <c r="M310" s="37">
        <f t="shared" si="75"/>
        <v>0</v>
      </c>
      <c r="N310" s="32">
        <f t="shared" si="76"/>
        <v>31763218</v>
      </c>
      <c r="O310" s="37">
        <f t="shared" si="77"/>
        <v>0.85209815154747182</v>
      </c>
      <c r="P310" s="32">
        <f>SUM(P304:P309)</f>
        <v>10216101</v>
      </c>
      <c r="Q310" s="32">
        <f>SUM(Q304:Q309)</f>
        <v>34722018</v>
      </c>
      <c r="R310" s="32">
        <f>SUM(R304:R309)</f>
        <v>33479965</v>
      </c>
      <c r="S310" s="32">
        <f>SUM(S304:S309)</f>
        <v>29852831</v>
      </c>
      <c r="T310" s="37">
        <f t="shared" si="78"/>
        <v>0.8916625510211853</v>
      </c>
      <c r="U310" s="37">
        <f t="shared" si="79"/>
        <v>-2.4587560361824967E-2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8211430</v>
      </c>
      <c r="E311" s="31">
        <v>8211430</v>
      </c>
      <c r="F311" s="31">
        <v>1822002</v>
      </c>
      <c r="G311" s="36">
        <f t="shared" si="72"/>
        <v>0.22188607830791957</v>
      </c>
      <c r="H311" s="31">
        <v>2309817</v>
      </c>
      <c r="I311" s="36">
        <f t="shared" si="73"/>
        <v>0.28129290513345423</v>
      </c>
      <c r="J311" s="31">
        <v>1711348</v>
      </c>
      <c r="K311" s="36">
        <f t="shared" si="74"/>
        <v>0.20841047174487271</v>
      </c>
      <c r="L311" s="31">
        <v>0</v>
      </c>
      <c r="M311" s="36">
        <f t="shared" si="75"/>
        <v>0</v>
      </c>
      <c r="N311" s="31">
        <f t="shared" si="76"/>
        <v>5843167</v>
      </c>
      <c r="O311" s="36">
        <f t="shared" si="77"/>
        <v>0.7115894551862465</v>
      </c>
      <c r="P311" s="31">
        <v>2894570</v>
      </c>
      <c r="Q311" s="31">
        <v>7820409</v>
      </c>
      <c r="R311" s="31">
        <v>7820409</v>
      </c>
      <c r="S311" s="31">
        <v>6011062</v>
      </c>
      <c r="T311" s="36">
        <f t="shared" si="78"/>
        <v>0.76863780398186332</v>
      </c>
      <c r="U311" s="36">
        <f t="shared" si="79"/>
        <v>-0.40877297836984428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2454908</v>
      </c>
      <c r="E312" s="31">
        <v>2454908</v>
      </c>
      <c r="F312" s="31">
        <v>245689</v>
      </c>
      <c r="G312" s="36">
        <f t="shared" si="72"/>
        <v>0.10008073622310897</v>
      </c>
      <c r="H312" s="31">
        <v>1354885</v>
      </c>
      <c r="I312" s="36">
        <f t="shared" si="73"/>
        <v>0.55190866623107671</v>
      </c>
      <c r="J312" s="31">
        <v>928165</v>
      </c>
      <c r="K312" s="36">
        <f t="shared" si="74"/>
        <v>0.37808545167476743</v>
      </c>
      <c r="L312" s="31">
        <v>0</v>
      </c>
      <c r="M312" s="36">
        <f t="shared" si="75"/>
        <v>0</v>
      </c>
      <c r="N312" s="31">
        <f t="shared" si="76"/>
        <v>2528739</v>
      </c>
      <c r="O312" s="36">
        <f t="shared" si="77"/>
        <v>1.0300748541289531</v>
      </c>
      <c r="P312" s="31">
        <v>1305582</v>
      </c>
      <c r="Q312" s="31">
        <v>1924489</v>
      </c>
      <c r="R312" s="31">
        <v>2350989</v>
      </c>
      <c r="S312" s="31">
        <v>2250486</v>
      </c>
      <c r="T312" s="36">
        <f t="shared" si="78"/>
        <v>0.95725075702183204</v>
      </c>
      <c r="U312" s="36">
        <f t="shared" si="79"/>
        <v>-0.28907950630446799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508561</v>
      </c>
      <c r="E313" s="31">
        <v>479785</v>
      </c>
      <c r="F313" s="31">
        <v>0</v>
      </c>
      <c r="G313" s="36">
        <f t="shared" si="72"/>
        <v>0</v>
      </c>
      <c r="H313" s="31">
        <v>159140</v>
      </c>
      <c r="I313" s="36">
        <f t="shared" si="73"/>
        <v>0.31292214699908172</v>
      </c>
      <c r="J313" s="31">
        <v>691894</v>
      </c>
      <c r="K313" s="36">
        <f t="shared" si="74"/>
        <v>1.442091770272101</v>
      </c>
      <c r="L313" s="31">
        <v>0</v>
      </c>
      <c r="M313" s="36">
        <f t="shared" si="75"/>
        <v>0</v>
      </c>
      <c r="N313" s="31">
        <f t="shared" si="76"/>
        <v>851034</v>
      </c>
      <c r="O313" s="36">
        <f t="shared" si="77"/>
        <v>1.7737820065237555</v>
      </c>
      <c r="P313" s="31">
        <v>603076</v>
      </c>
      <c r="Q313" s="31">
        <v>257265</v>
      </c>
      <c r="R313" s="31">
        <v>257265</v>
      </c>
      <c r="S313" s="31">
        <v>702409</v>
      </c>
      <c r="T313" s="36">
        <f t="shared" si="78"/>
        <v>2.730293666064175</v>
      </c>
      <c r="U313" s="36">
        <f t="shared" si="79"/>
        <v>0.14727497031883208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4487300</v>
      </c>
      <c r="E314" s="31">
        <v>4487300</v>
      </c>
      <c r="F314" s="31">
        <v>605402</v>
      </c>
      <c r="G314" s="36">
        <f t="shared" si="72"/>
        <v>0.13491453658101754</v>
      </c>
      <c r="H314" s="31">
        <v>1381765</v>
      </c>
      <c r="I314" s="36">
        <f t="shared" si="73"/>
        <v>0.30792792993559603</v>
      </c>
      <c r="J314" s="31">
        <v>1655440</v>
      </c>
      <c r="K314" s="36">
        <f t="shared" si="74"/>
        <v>0.36891672052236313</v>
      </c>
      <c r="L314" s="31">
        <v>0</v>
      </c>
      <c r="M314" s="36">
        <f t="shared" si="75"/>
        <v>0</v>
      </c>
      <c r="N314" s="31">
        <f t="shared" si="76"/>
        <v>3642607</v>
      </c>
      <c r="O314" s="36">
        <f t="shared" si="77"/>
        <v>0.81175918703897665</v>
      </c>
      <c r="P314" s="31">
        <v>1845177</v>
      </c>
      <c r="Q314" s="31">
        <v>4288900</v>
      </c>
      <c r="R314" s="31">
        <v>3889500</v>
      </c>
      <c r="S314" s="31">
        <v>3370082</v>
      </c>
      <c r="T314" s="36">
        <f t="shared" si="78"/>
        <v>0.86645635685820799</v>
      </c>
      <c r="U314" s="36">
        <f t="shared" si="79"/>
        <v>-0.10282861752558159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1836713</v>
      </c>
      <c r="E315" s="31">
        <v>1650285</v>
      </c>
      <c r="F315" s="31">
        <v>99016</v>
      </c>
      <c r="G315" s="36">
        <f t="shared" si="72"/>
        <v>5.3909347840408385E-2</v>
      </c>
      <c r="H315" s="31">
        <v>91718</v>
      </c>
      <c r="I315" s="36">
        <f t="shared" si="73"/>
        <v>4.9935945354554576E-2</v>
      </c>
      <c r="J315" s="31">
        <v>160920</v>
      </c>
      <c r="K315" s="36">
        <f t="shared" si="74"/>
        <v>9.7510430016633495E-2</v>
      </c>
      <c r="L315" s="31">
        <v>0</v>
      </c>
      <c r="M315" s="36">
        <f t="shared" si="75"/>
        <v>0</v>
      </c>
      <c r="N315" s="31">
        <f t="shared" si="76"/>
        <v>351654</v>
      </c>
      <c r="O315" s="36">
        <f t="shared" si="77"/>
        <v>0.21308683045655749</v>
      </c>
      <c r="P315" s="31">
        <v>135421</v>
      </c>
      <c r="Q315" s="31">
        <v>1016343</v>
      </c>
      <c r="R315" s="31">
        <v>1074727</v>
      </c>
      <c r="S315" s="31">
        <v>380333</v>
      </c>
      <c r="T315" s="36">
        <f t="shared" si="78"/>
        <v>0.35388801062967618</v>
      </c>
      <c r="U315" s="36">
        <f t="shared" si="79"/>
        <v>0.18829428227527489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17498912</v>
      </c>
      <c r="E317" s="32">
        <f>SUM(E311:E316)</f>
        <v>17283708</v>
      </c>
      <c r="F317" s="32">
        <f>SUM(F311:F316)</f>
        <v>2772109</v>
      </c>
      <c r="G317" s="37">
        <f t="shared" si="72"/>
        <v>0.158416077525277</v>
      </c>
      <c r="H317" s="32">
        <f>SUM(H311:H316)</f>
        <v>5297325</v>
      </c>
      <c r="I317" s="37">
        <f t="shared" si="73"/>
        <v>0.30272310644227479</v>
      </c>
      <c r="J317" s="32">
        <f>SUM(J311:J316)</f>
        <v>5147767</v>
      </c>
      <c r="K317" s="37">
        <f t="shared" si="74"/>
        <v>0.2978392715266886</v>
      </c>
      <c r="L317" s="32">
        <f>SUM(L311:L316)</f>
        <v>0</v>
      </c>
      <c r="M317" s="37">
        <f t="shared" si="75"/>
        <v>0</v>
      </c>
      <c r="N317" s="32">
        <f t="shared" si="76"/>
        <v>13217201</v>
      </c>
      <c r="O317" s="37">
        <f t="shared" si="77"/>
        <v>0.76472022091555814</v>
      </c>
      <c r="P317" s="32">
        <f>SUM(P311:P316)</f>
        <v>6783826</v>
      </c>
      <c r="Q317" s="32">
        <f>SUM(Q311:Q316)</f>
        <v>15307406</v>
      </c>
      <c r="R317" s="32">
        <f>SUM(R311:R316)</f>
        <v>15392890</v>
      </c>
      <c r="S317" s="32">
        <f>SUM(S311:S316)</f>
        <v>12714372</v>
      </c>
      <c r="T317" s="37">
        <f t="shared" si="78"/>
        <v>0.82598992132081761</v>
      </c>
      <c r="U317" s="37">
        <f t="shared" si="79"/>
        <v>-0.24117054299446949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51000</v>
      </c>
      <c r="E318" s="31">
        <v>51000</v>
      </c>
      <c r="F318" s="31">
        <v>16944</v>
      </c>
      <c r="G318" s="36">
        <f t="shared" si="72"/>
        <v>0.33223529411764707</v>
      </c>
      <c r="H318" s="31">
        <v>8568</v>
      </c>
      <c r="I318" s="36">
        <f t="shared" si="73"/>
        <v>0.16800000000000001</v>
      </c>
      <c r="J318" s="31">
        <v>28574</v>
      </c>
      <c r="K318" s="36">
        <f t="shared" si="74"/>
        <v>0.56027450980392157</v>
      </c>
      <c r="L318" s="31">
        <v>0</v>
      </c>
      <c r="M318" s="36">
        <f t="shared" si="75"/>
        <v>0</v>
      </c>
      <c r="N318" s="31">
        <f t="shared" si="76"/>
        <v>54086</v>
      </c>
      <c r="O318" s="36">
        <f t="shared" si="77"/>
        <v>1.0605098039215686</v>
      </c>
      <c r="P318" s="31">
        <v>18513</v>
      </c>
      <c r="Q318" s="31">
        <v>50153</v>
      </c>
      <c r="R318" s="31">
        <v>50153</v>
      </c>
      <c r="S318" s="31">
        <v>42034</v>
      </c>
      <c r="T318" s="36">
        <f t="shared" si="78"/>
        <v>0.83811536697705025</v>
      </c>
      <c r="U318" s="36">
        <f t="shared" si="79"/>
        <v>0.54345594987306223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15371300</v>
      </c>
      <c r="E319" s="31">
        <v>15371300</v>
      </c>
      <c r="F319" s="31">
        <v>4742421</v>
      </c>
      <c r="G319" s="36">
        <f t="shared" si="72"/>
        <v>0.3085243928620221</v>
      </c>
      <c r="H319" s="31">
        <v>7279899</v>
      </c>
      <c r="I319" s="36">
        <f t="shared" si="73"/>
        <v>0.47360333868963589</v>
      </c>
      <c r="J319" s="31">
        <v>4917169</v>
      </c>
      <c r="K319" s="36">
        <f t="shared" si="74"/>
        <v>0.31989285226363418</v>
      </c>
      <c r="L319" s="31">
        <v>0</v>
      </c>
      <c r="M319" s="36">
        <f t="shared" si="75"/>
        <v>0</v>
      </c>
      <c r="N319" s="31">
        <f t="shared" si="76"/>
        <v>16939489</v>
      </c>
      <c r="O319" s="36">
        <f t="shared" si="77"/>
        <v>1.1020205838152921</v>
      </c>
      <c r="P319" s="31">
        <v>4198086</v>
      </c>
      <c r="Q319" s="31">
        <v>14104460</v>
      </c>
      <c r="R319" s="31">
        <v>13755260</v>
      </c>
      <c r="S319" s="31">
        <v>14648346</v>
      </c>
      <c r="T319" s="36">
        <f t="shared" si="78"/>
        <v>1.0649268716112963</v>
      </c>
      <c r="U319" s="36">
        <f t="shared" si="79"/>
        <v>0.17128829661898304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10253201</v>
      </c>
      <c r="E320" s="31">
        <v>10447561</v>
      </c>
      <c r="F320" s="31">
        <v>2883215</v>
      </c>
      <c r="G320" s="36">
        <f t="shared" si="72"/>
        <v>0.28120145113706441</v>
      </c>
      <c r="H320" s="31">
        <v>2724967</v>
      </c>
      <c r="I320" s="36">
        <f t="shared" si="73"/>
        <v>0.26576744179695688</v>
      </c>
      <c r="J320" s="31">
        <v>1443208</v>
      </c>
      <c r="K320" s="36">
        <f t="shared" si="74"/>
        <v>0.13813826978373231</v>
      </c>
      <c r="L320" s="31">
        <v>0</v>
      </c>
      <c r="M320" s="36">
        <f t="shared" si="75"/>
        <v>0</v>
      </c>
      <c r="N320" s="31">
        <f t="shared" si="76"/>
        <v>7051390</v>
      </c>
      <c r="O320" s="36">
        <f t="shared" si="77"/>
        <v>0.67493168979822182</v>
      </c>
      <c r="P320" s="31">
        <v>1419465</v>
      </c>
      <c r="Q320" s="31">
        <v>10142928</v>
      </c>
      <c r="R320" s="31">
        <v>10142928</v>
      </c>
      <c r="S320" s="31">
        <v>6864448</v>
      </c>
      <c r="T320" s="36">
        <f t="shared" si="78"/>
        <v>0.67677183550943076</v>
      </c>
      <c r="U320" s="36">
        <f t="shared" si="79"/>
        <v>1.6726724505359503E-2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1430261</v>
      </c>
      <c r="E321" s="31">
        <v>1390361</v>
      </c>
      <c r="F321" s="31">
        <v>162487</v>
      </c>
      <c r="G321" s="36">
        <f t="shared" si="72"/>
        <v>0.11360653754804192</v>
      </c>
      <c r="H321" s="31">
        <v>605621</v>
      </c>
      <c r="I321" s="36">
        <f t="shared" si="73"/>
        <v>0.4234339047208866</v>
      </c>
      <c r="J321" s="31">
        <v>404092</v>
      </c>
      <c r="K321" s="36">
        <f t="shared" si="74"/>
        <v>0.29063818677307546</v>
      </c>
      <c r="L321" s="31">
        <v>0</v>
      </c>
      <c r="M321" s="36">
        <f t="shared" si="75"/>
        <v>0</v>
      </c>
      <c r="N321" s="31">
        <f t="shared" si="76"/>
        <v>1172200</v>
      </c>
      <c r="O321" s="36">
        <f t="shared" si="77"/>
        <v>0.84309039163210131</v>
      </c>
      <c r="P321" s="31">
        <v>239220</v>
      </c>
      <c r="Q321" s="31">
        <v>1534859</v>
      </c>
      <c r="R321" s="31">
        <v>862412</v>
      </c>
      <c r="S321" s="31">
        <v>665481</v>
      </c>
      <c r="T321" s="36">
        <f t="shared" si="78"/>
        <v>0.77165090467201292</v>
      </c>
      <c r="U321" s="36">
        <f t="shared" si="79"/>
        <v>0.6892065880779199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23795297</v>
      </c>
      <c r="E322" s="31">
        <v>25133297</v>
      </c>
      <c r="F322" s="31">
        <v>6422250</v>
      </c>
      <c r="G322" s="36">
        <f t="shared" si="72"/>
        <v>0.26989576973970947</v>
      </c>
      <c r="H322" s="31">
        <v>6347732</v>
      </c>
      <c r="I322" s="36">
        <f t="shared" si="73"/>
        <v>0.26676414251101804</v>
      </c>
      <c r="J322" s="31">
        <v>5947082</v>
      </c>
      <c r="K322" s="36">
        <f t="shared" si="74"/>
        <v>0.23662164180051667</v>
      </c>
      <c r="L322" s="31">
        <v>0</v>
      </c>
      <c r="M322" s="36">
        <f t="shared" si="75"/>
        <v>0</v>
      </c>
      <c r="N322" s="31">
        <f t="shared" si="76"/>
        <v>18717064</v>
      </c>
      <c r="O322" s="36">
        <f t="shared" si="77"/>
        <v>0.74471184580359673</v>
      </c>
      <c r="P322" s="31">
        <v>5451653</v>
      </c>
      <c r="Q322" s="31">
        <v>21133000</v>
      </c>
      <c r="R322" s="31">
        <v>21781901</v>
      </c>
      <c r="S322" s="31">
        <v>17054246</v>
      </c>
      <c r="T322" s="36">
        <f t="shared" si="78"/>
        <v>0.78295489452458722</v>
      </c>
      <c r="U322" s="36">
        <f t="shared" si="79"/>
        <v>9.0876840473889331E-2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50901059</v>
      </c>
      <c r="E323" s="32">
        <f>SUM(E318:E322)</f>
        <v>52393519</v>
      </c>
      <c r="F323" s="32">
        <f>SUM(F318:F322)</f>
        <v>14227317</v>
      </c>
      <c r="G323" s="37">
        <f t="shared" si="72"/>
        <v>0.27950925343223215</v>
      </c>
      <c r="H323" s="32">
        <f>SUM(H318:H322)</f>
        <v>16966787</v>
      </c>
      <c r="I323" s="37">
        <f t="shared" si="73"/>
        <v>0.33332876237407949</v>
      </c>
      <c r="J323" s="32">
        <f>SUM(J318:J322)</f>
        <v>12740125</v>
      </c>
      <c r="K323" s="37">
        <f t="shared" si="74"/>
        <v>0.24316223157295466</v>
      </c>
      <c r="L323" s="32">
        <f>SUM(L318:L322)</f>
        <v>0</v>
      </c>
      <c r="M323" s="37">
        <f t="shared" si="75"/>
        <v>0</v>
      </c>
      <c r="N323" s="32">
        <f t="shared" si="76"/>
        <v>43934229</v>
      </c>
      <c r="O323" s="37">
        <f t="shared" si="77"/>
        <v>0.83854319844406711</v>
      </c>
      <c r="P323" s="32">
        <f>SUM(P318:P322)</f>
        <v>11326937</v>
      </c>
      <c r="Q323" s="32">
        <f>SUM(Q318:Q322)</f>
        <v>46965400</v>
      </c>
      <c r="R323" s="32">
        <f>SUM(R318:R322)</f>
        <v>46592654</v>
      </c>
      <c r="S323" s="32">
        <f>SUM(S318:S322)</f>
        <v>39274555</v>
      </c>
      <c r="T323" s="37">
        <f t="shared" si="78"/>
        <v>0.84293448920080838</v>
      </c>
      <c r="U323" s="37">
        <f t="shared" si="79"/>
        <v>0.1247634731260534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60000</v>
      </c>
      <c r="E324" s="31">
        <v>60000</v>
      </c>
      <c r="F324" s="31">
        <v>0</v>
      </c>
      <c r="G324" s="36">
        <f t="shared" si="72"/>
        <v>0</v>
      </c>
      <c r="H324" s="31">
        <v>26895</v>
      </c>
      <c r="I324" s="36">
        <f t="shared" si="73"/>
        <v>0.44824999999999998</v>
      </c>
      <c r="J324" s="31">
        <v>4470</v>
      </c>
      <c r="K324" s="36">
        <f t="shared" si="74"/>
        <v>7.4499999999999997E-2</v>
      </c>
      <c r="L324" s="31">
        <v>0</v>
      </c>
      <c r="M324" s="36">
        <f t="shared" si="75"/>
        <v>0</v>
      </c>
      <c r="N324" s="31">
        <f t="shared" si="76"/>
        <v>31365</v>
      </c>
      <c r="O324" s="36">
        <f t="shared" si="77"/>
        <v>0.52275000000000005</v>
      </c>
      <c r="P324" s="31">
        <v>26536</v>
      </c>
      <c r="Q324" s="31">
        <v>65790</v>
      </c>
      <c r="R324" s="31">
        <v>65790</v>
      </c>
      <c r="S324" s="31">
        <v>57700</v>
      </c>
      <c r="T324" s="36">
        <f t="shared" si="78"/>
        <v>0.87703298373613015</v>
      </c>
      <c r="U324" s="36">
        <f t="shared" si="79"/>
        <v>-0.83154959300572806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15736697</v>
      </c>
      <c r="E325" s="31">
        <v>15736697</v>
      </c>
      <c r="F325" s="31">
        <v>631899</v>
      </c>
      <c r="G325" s="36">
        <f t="shared" si="72"/>
        <v>4.0154487310774298E-2</v>
      </c>
      <c r="H325" s="31">
        <v>2843874</v>
      </c>
      <c r="I325" s="36">
        <f t="shared" si="73"/>
        <v>0.18071606767290493</v>
      </c>
      <c r="J325" s="31">
        <v>2430580</v>
      </c>
      <c r="K325" s="36">
        <f t="shared" si="74"/>
        <v>0.15445299607662269</v>
      </c>
      <c r="L325" s="31">
        <v>0</v>
      </c>
      <c r="M325" s="36">
        <f t="shared" si="75"/>
        <v>0</v>
      </c>
      <c r="N325" s="31">
        <f t="shared" si="76"/>
        <v>5906353</v>
      </c>
      <c r="O325" s="36">
        <f t="shared" si="77"/>
        <v>0.37532355106030191</v>
      </c>
      <c r="P325" s="31">
        <v>3276560</v>
      </c>
      <c r="Q325" s="31">
        <v>17649833</v>
      </c>
      <c r="R325" s="31">
        <v>14543272</v>
      </c>
      <c r="S325" s="31">
        <v>13929319</v>
      </c>
      <c r="T325" s="36">
        <f t="shared" si="78"/>
        <v>0.95778439679873961</v>
      </c>
      <c r="U325" s="36">
        <f t="shared" si="79"/>
        <v>-0.25819151793344242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2124372</v>
      </c>
      <c r="E326" s="31">
        <v>2205068</v>
      </c>
      <c r="F326" s="31">
        <v>1249903</v>
      </c>
      <c r="G326" s="36">
        <f t="shared" si="72"/>
        <v>0.58836352578550277</v>
      </c>
      <c r="H326" s="31">
        <v>641522</v>
      </c>
      <c r="I326" s="36">
        <f t="shared" si="73"/>
        <v>0.30198195043052722</v>
      </c>
      <c r="J326" s="31">
        <v>300445</v>
      </c>
      <c r="K326" s="36">
        <f t="shared" si="74"/>
        <v>0.13625203395088042</v>
      </c>
      <c r="L326" s="31">
        <v>0</v>
      </c>
      <c r="M326" s="36">
        <f t="shared" si="75"/>
        <v>0</v>
      </c>
      <c r="N326" s="31">
        <f t="shared" si="76"/>
        <v>2191870</v>
      </c>
      <c r="O326" s="36">
        <f t="shared" si="77"/>
        <v>0.99401469705242651</v>
      </c>
      <c r="P326" s="31">
        <v>28744</v>
      </c>
      <c r="Q326" s="31">
        <v>1759291</v>
      </c>
      <c r="R326" s="31">
        <v>1485955</v>
      </c>
      <c r="S326" s="31">
        <v>1718081</v>
      </c>
      <c r="T326" s="36">
        <f t="shared" si="78"/>
        <v>1.1562133442802778</v>
      </c>
      <c r="U326" s="36">
        <f t="shared" si="79"/>
        <v>9.4524422488171442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1995582</v>
      </c>
      <c r="E327" s="31">
        <v>1995582</v>
      </c>
      <c r="F327" s="31">
        <v>226091</v>
      </c>
      <c r="G327" s="36">
        <f t="shared" si="72"/>
        <v>0.11329577035671799</v>
      </c>
      <c r="H327" s="31">
        <v>372962</v>
      </c>
      <c r="I327" s="36">
        <f t="shared" si="73"/>
        <v>0.18689384851136159</v>
      </c>
      <c r="J327" s="31">
        <v>143495</v>
      </c>
      <c r="K327" s="36">
        <f t="shared" si="74"/>
        <v>7.1906341107506488E-2</v>
      </c>
      <c r="L327" s="31">
        <v>0</v>
      </c>
      <c r="M327" s="36">
        <f t="shared" si="75"/>
        <v>0</v>
      </c>
      <c r="N327" s="31">
        <f t="shared" si="76"/>
        <v>742548</v>
      </c>
      <c r="O327" s="36">
        <f t="shared" si="77"/>
        <v>0.37209595997558609</v>
      </c>
      <c r="P327" s="31">
        <v>248252</v>
      </c>
      <c r="Q327" s="31">
        <v>1506720</v>
      </c>
      <c r="R327" s="31">
        <v>1506720</v>
      </c>
      <c r="S327" s="31">
        <v>785534</v>
      </c>
      <c r="T327" s="36">
        <f t="shared" si="78"/>
        <v>0.52135366889667623</v>
      </c>
      <c r="U327" s="36">
        <f t="shared" si="79"/>
        <v>-0.42197847348661843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1739100</v>
      </c>
      <c r="E328" s="31">
        <v>1739100</v>
      </c>
      <c r="F328" s="31">
        <v>355864</v>
      </c>
      <c r="G328" s="36">
        <f t="shared" si="72"/>
        <v>0.20462538094416652</v>
      </c>
      <c r="H328" s="31">
        <v>801688</v>
      </c>
      <c r="I328" s="36">
        <f t="shared" si="73"/>
        <v>0.46097866712667473</v>
      </c>
      <c r="J328" s="31">
        <v>543033</v>
      </c>
      <c r="K328" s="36">
        <f t="shared" si="74"/>
        <v>0.3122494393651889</v>
      </c>
      <c r="L328" s="31">
        <v>0</v>
      </c>
      <c r="M328" s="36">
        <f t="shared" si="75"/>
        <v>0</v>
      </c>
      <c r="N328" s="31">
        <f t="shared" si="76"/>
        <v>1700585</v>
      </c>
      <c r="O328" s="36">
        <f t="shared" si="77"/>
        <v>0.97785348743603018</v>
      </c>
      <c r="P328" s="31">
        <v>464296</v>
      </c>
      <c r="Q328" s="31">
        <v>1366300</v>
      </c>
      <c r="R328" s="31">
        <v>1546300</v>
      </c>
      <c r="S328" s="31">
        <v>1359535</v>
      </c>
      <c r="T328" s="36">
        <f t="shared" si="78"/>
        <v>0.87921813360926082</v>
      </c>
      <c r="U328" s="36">
        <f t="shared" si="79"/>
        <v>0.16958362768578672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317709</v>
      </c>
      <c r="E329" s="31">
        <v>317709</v>
      </c>
      <c r="F329" s="31">
        <v>253815</v>
      </c>
      <c r="G329" s="36">
        <f t="shared" si="72"/>
        <v>0.79889143839173582</v>
      </c>
      <c r="H329" s="31">
        <v>11249</v>
      </c>
      <c r="I329" s="36">
        <f t="shared" si="73"/>
        <v>3.5406614228743916E-2</v>
      </c>
      <c r="J329" s="31">
        <v>28074</v>
      </c>
      <c r="K329" s="36">
        <f t="shared" si="74"/>
        <v>8.8363880154480989E-2</v>
      </c>
      <c r="L329" s="31">
        <v>0</v>
      </c>
      <c r="M329" s="36">
        <f t="shared" si="75"/>
        <v>0</v>
      </c>
      <c r="N329" s="31">
        <f t="shared" si="76"/>
        <v>293138</v>
      </c>
      <c r="O329" s="36">
        <f t="shared" si="77"/>
        <v>0.92266193277496078</v>
      </c>
      <c r="P329" s="31">
        <v>18004</v>
      </c>
      <c r="Q329" s="31">
        <v>301432</v>
      </c>
      <c r="R329" s="31">
        <v>647032</v>
      </c>
      <c r="S329" s="31">
        <v>246439</v>
      </c>
      <c r="T329" s="36">
        <f t="shared" si="78"/>
        <v>0.38087606177128797</v>
      </c>
      <c r="U329" s="36">
        <f t="shared" si="79"/>
        <v>0.5593201510775383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1663854</v>
      </c>
      <c r="E330" s="31">
        <v>1584026</v>
      </c>
      <c r="F330" s="31">
        <v>407026</v>
      </c>
      <c r="G330" s="36">
        <f t="shared" si="72"/>
        <v>0.24462843494681624</v>
      </c>
      <c r="H330" s="31">
        <v>392753</v>
      </c>
      <c r="I330" s="36">
        <f t="shared" si="73"/>
        <v>0.23605015824705775</v>
      </c>
      <c r="J330" s="31">
        <v>286384</v>
      </c>
      <c r="K330" s="36">
        <f t="shared" si="74"/>
        <v>0.18079501220308253</v>
      </c>
      <c r="L330" s="31">
        <v>0</v>
      </c>
      <c r="M330" s="36">
        <f t="shared" si="75"/>
        <v>0</v>
      </c>
      <c r="N330" s="31">
        <f t="shared" si="76"/>
        <v>1086163</v>
      </c>
      <c r="O330" s="36">
        <f t="shared" si="77"/>
        <v>0.68569770950729347</v>
      </c>
      <c r="P330" s="31">
        <v>381083</v>
      </c>
      <c r="Q330" s="31">
        <v>1545428</v>
      </c>
      <c r="R330" s="31">
        <v>1504722</v>
      </c>
      <c r="S330" s="31">
        <v>1153176</v>
      </c>
      <c r="T330" s="36">
        <f t="shared" si="78"/>
        <v>0.76637146263562306</v>
      </c>
      <c r="U330" s="36">
        <f t="shared" si="79"/>
        <v>-0.24849967067541712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8346768</v>
      </c>
      <c r="E331" s="31">
        <v>8346768</v>
      </c>
      <c r="F331" s="31">
        <v>585155</v>
      </c>
      <c r="G331" s="36">
        <f t="shared" si="72"/>
        <v>7.0105578590419673E-2</v>
      </c>
      <c r="H331" s="31">
        <v>950707</v>
      </c>
      <c r="I331" s="36">
        <f t="shared" si="73"/>
        <v>0.113901213020417</v>
      </c>
      <c r="J331" s="31">
        <v>1246732</v>
      </c>
      <c r="K331" s="36">
        <f t="shared" si="74"/>
        <v>0.14936703643853524</v>
      </c>
      <c r="L331" s="31">
        <v>0</v>
      </c>
      <c r="M331" s="36">
        <f t="shared" si="75"/>
        <v>0</v>
      </c>
      <c r="N331" s="31">
        <f t="shared" si="76"/>
        <v>2782594</v>
      </c>
      <c r="O331" s="36">
        <f t="shared" si="77"/>
        <v>0.33337382804937193</v>
      </c>
      <c r="P331" s="31">
        <v>2319077</v>
      </c>
      <c r="Q331" s="31">
        <v>11288587</v>
      </c>
      <c r="R331" s="31">
        <v>9534142</v>
      </c>
      <c r="S331" s="31">
        <v>6961132</v>
      </c>
      <c r="T331" s="36">
        <f t="shared" si="78"/>
        <v>0.73012673820045892</v>
      </c>
      <c r="U331" s="36">
        <f t="shared" si="79"/>
        <v>-0.46240163651314725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31984082</v>
      </c>
      <c r="E332" s="32">
        <f>SUM(E324:E331)</f>
        <v>31984950</v>
      </c>
      <c r="F332" s="32">
        <f>SUM(F324:F331)</f>
        <v>3709753</v>
      </c>
      <c r="G332" s="37">
        <f t="shared" si="72"/>
        <v>0.11598747777097369</v>
      </c>
      <c r="H332" s="32">
        <f>SUM(H324:H331)</f>
        <v>6041650</v>
      </c>
      <c r="I332" s="37">
        <f t="shared" si="73"/>
        <v>0.18889552621832323</v>
      </c>
      <c r="J332" s="32">
        <f>SUM(J324:J331)</f>
        <v>4983213</v>
      </c>
      <c r="K332" s="37">
        <f t="shared" si="74"/>
        <v>0.15579868031683652</v>
      </c>
      <c r="L332" s="32">
        <f>SUM(L324:L331)</f>
        <v>0</v>
      </c>
      <c r="M332" s="37">
        <f t="shared" si="75"/>
        <v>0</v>
      </c>
      <c r="N332" s="32">
        <f t="shared" si="76"/>
        <v>14734616</v>
      </c>
      <c r="O332" s="37">
        <f t="shared" si="77"/>
        <v>0.46067341046335852</v>
      </c>
      <c r="P332" s="32">
        <f>SUM(P324:P331)</f>
        <v>6762552</v>
      </c>
      <c r="Q332" s="32">
        <f>SUM(Q324:Q331)</f>
        <v>35483381</v>
      </c>
      <c r="R332" s="32">
        <f>SUM(R324:R331)</f>
        <v>30833933</v>
      </c>
      <c r="S332" s="32">
        <f>SUM(S324:S331)</f>
        <v>26210916</v>
      </c>
      <c r="T332" s="37">
        <f t="shared" si="78"/>
        <v>0.85006722950328784</v>
      </c>
      <c r="U332" s="37">
        <f t="shared" si="79"/>
        <v>-0.26311649803210391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3000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1972</v>
      </c>
      <c r="R333" s="31">
        <v>1200</v>
      </c>
      <c r="S333" s="31">
        <v>402</v>
      </c>
      <c r="T333" s="36">
        <f t="shared" si="78"/>
        <v>0.33500000000000002</v>
      </c>
      <c r="U333" s="36">
        <f t="shared" si="7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34875</v>
      </c>
      <c r="E334" s="31">
        <v>34875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216</v>
      </c>
      <c r="K334" s="36">
        <f t="shared" si="74"/>
        <v>6.193548387096774E-3</v>
      </c>
      <c r="L334" s="31">
        <v>0</v>
      </c>
      <c r="M334" s="36">
        <f t="shared" si="75"/>
        <v>0</v>
      </c>
      <c r="N334" s="31">
        <f t="shared" si="76"/>
        <v>216</v>
      </c>
      <c r="O334" s="36">
        <f t="shared" si="77"/>
        <v>6.193548387096774E-3</v>
      </c>
      <c r="P334" s="31">
        <v>15142</v>
      </c>
      <c r="Q334" s="31">
        <v>15000</v>
      </c>
      <c r="R334" s="31">
        <v>33405</v>
      </c>
      <c r="S334" s="31">
        <v>27259</v>
      </c>
      <c r="T334" s="36">
        <f t="shared" si="78"/>
        <v>0.81601556653195628</v>
      </c>
      <c r="U334" s="36">
        <f t="shared" si="79"/>
        <v>-0.98573504160612868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259999</v>
      </c>
      <c r="E335" s="31">
        <v>159999</v>
      </c>
      <c r="F335" s="31">
        <v>0</v>
      </c>
      <c r="G335" s="36">
        <f t="shared" si="72"/>
        <v>0</v>
      </c>
      <c r="H335" s="31">
        <v>64510</v>
      </c>
      <c r="I335" s="36">
        <f t="shared" si="73"/>
        <v>0.24811633890899581</v>
      </c>
      <c r="J335" s="31">
        <v>50629</v>
      </c>
      <c r="K335" s="36">
        <f t="shared" si="74"/>
        <v>0.31643322770767318</v>
      </c>
      <c r="L335" s="31">
        <v>0</v>
      </c>
      <c r="M335" s="36">
        <f t="shared" si="75"/>
        <v>0</v>
      </c>
      <c r="N335" s="31">
        <f t="shared" si="76"/>
        <v>115139</v>
      </c>
      <c r="O335" s="36">
        <f t="shared" si="77"/>
        <v>0.71962324764529784</v>
      </c>
      <c r="P335" s="31">
        <v>59561</v>
      </c>
      <c r="Q335" s="31">
        <v>246173</v>
      </c>
      <c r="R335" s="31">
        <v>246173</v>
      </c>
      <c r="S335" s="31">
        <v>87092</v>
      </c>
      <c r="T335" s="36">
        <f t="shared" si="78"/>
        <v>0.35378372120419382</v>
      </c>
      <c r="U335" s="36">
        <f t="shared" si="79"/>
        <v>-0.14996390255368441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297874</v>
      </c>
      <c r="E337" s="32">
        <f>SUM(E333:E336)</f>
        <v>194874</v>
      </c>
      <c r="F337" s="32">
        <f>SUM(F333:F336)</f>
        <v>0</v>
      </c>
      <c r="G337" s="37">
        <f t="shared" si="72"/>
        <v>0</v>
      </c>
      <c r="H337" s="32">
        <f>SUM(H333:H336)</f>
        <v>64510</v>
      </c>
      <c r="I337" s="37">
        <f t="shared" si="73"/>
        <v>0.21656807912070203</v>
      </c>
      <c r="J337" s="32">
        <f>SUM(J333:J336)</f>
        <v>50845</v>
      </c>
      <c r="K337" s="37">
        <f t="shared" si="74"/>
        <v>0.26091217915165699</v>
      </c>
      <c r="L337" s="32">
        <f>SUM(L333:L336)</f>
        <v>0</v>
      </c>
      <c r="M337" s="37">
        <f t="shared" si="75"/>
        <v>0</v>
      </c>
      <c r="N337" s="32">
        <f t="shared" si="76"/>
        <v>115355</v>
      </c>
      <c r="O337" s="37">
        <f t="shared" si="77"/>
        <v>0.59194659113067927</v>
      </c>
      <c r="P337" s="32">
        <f>SUM(P333:P336)</f>
        <v>74703</v>
      </c>
      <c r="Q337" s="32">
        <f>SUM(Q333:Q336)</f>
        <v>263145</v>
      </c>
      <c r="R337" s="32">
        <f>SUM(R333:R336)</f>
        <v>280778</v>
      </c>
      <c r="S337" s="32">
        <f>SUM(S333:S336)</f>
        <v>114753</v>
      </c>
      <c r="T337" s="37">
        <f t="shared" si="78"/>
        <v>0.4086965502995249</v>
      </c>
      <c r="U337" s="37">
        <f t="shared" si="79"/>
        <v>-0.3193713773208573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233185523</v>
      </c>
      <c r="E338" s="32">
        <f>SUM(E302,E304:E309,E311:E316,E318:E322,E324:E331,E333:E336)</f>
        <v>232190968</v>
      </c>
      <c r="F338" s="32">
        <f>SUM(F302,F304:F309,F311:F316,F318:F322,F324:F331,F333:F336)</f>
        <v>49215473</v>
      </c>
      <c r="G338" s="37">
        <f t="shared" si="72"/>
        <v>0.21105715469308958</v>
      </c>
      <c r="H338" s="32">
        <f>SUM(H302,H304:H309,H311:H316,H318:H322,H324:H331,H333:H336)</f>
        <v>59552403</v>
      </c>
      <c r="I338" s="37">
        <f t="shared" si="73"/>
        <v>0.25538636461578279</v>
      </c>
      <c r="J338" s="32">
        <f>SUM(J302,J304:J309,J311:J316,J318:J322,J324:J331,J333:J336)</f>
        <v>77978000</v>
      </c>
      <c r="K338" s="37">
        <f t="shared" si="74"/>
        <v>0.33583562991993726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186745876</v>
      </c>
      <c r="O338" s="37">
        <f t="shared" si="77"/>
        <v>0.80427708971005285</v>
      </c>
      <c r="P338" s="32">
        <f>SUM(P302,P304:P309,P311:P316,P318:P322,P324:P331,P333:P336)</f>
        <v>54097508</v>
      </c>
      <c r="Q338" s="32">
        <f>SUM(Q302,Q304:Q309,Q311:Q316,Q318:Q322,Q324:Q331,Q333:Q336)</f>
        <v>220808060</v>
      </c>
      <c r="R338" s="32">
        <f>SUM(R302,R304:R309,R311:R316,R318:R322,R324:R331,R333:R336)</f>
        <v>214798560</v>
      </c>
      <c r="S338" s="32">
        <f>SUM(S302,S304:S309,S311:S316,S318:S322,S324:S331,S333:S336)</f>
        <v>170344641</v>
      </c>
      <c r="T338" s="37">
        <f t="shared" si="78"/>
        <v>0.79304368241574807</v>
      </c>
      <c r="U338" s="37">
        <f t="shared" si="79"/>
        <v>0.44143423390223435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851222826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827613788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188100594</v>
      </c>
      <c r="G339" s="39">
        <f t="shared" si="72"/>
        <v>0.22097691492121713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225827342</v>
      </c>
      <c r="I339" s="39">
        <f t="shared" si="73"/>
        <v>0.26529756381321473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219379822</v>
      </c>
      <c r="K339" s="39">
        <f t="shared" si="74"/>
        <v>0.26507511738071721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633307758</v>
      </c>
      <c r="O339" s="39">
        <f t="shared" si="77"/>
        <v>0.76522137158981218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168605090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1057157987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653981128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557803200</v>
      </c>
      <c r="T339" s="39">
        <f t="shared" si="78"/>
        <v>0.85293470425648121</v>
      </c>
      <c r="U339" s="39">
        <f t="shared" si="79"/>
        <v>0.30114590253473361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9" manualBreakCount="9">
    <brk id="55" max="16383" man="1"/>
    <brk id="85" max="16383" man="1"/>
    <brk id="103" max="16383" man="1"/>
    <brk id="170" max="16383" man="1"/>
    <brk id="205" max="16383" man="1"/>
    <brk id="232" max="16383" man="1"/>
    <brk id="260" max="16383" man="1"/>
    <brk id="300" max="16383" man="1"/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tabSelected="1" view="pageBreakPreview" zoomScale="60" zoomScaleNormal="100" workbookViewId="0">
      <selection activeCell="C48" sqref="C48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208754558</v>
      </c>
      <c r="E8" s="31">
        <v>206376462</v>
      </c>
      <c r="F8" s="31">
        <v>63324587</v>
      </c>
      <c r="G8" s="36">
        <f>IF(($D8       =0),0,($F8       /$D8       ))</f>
        <v>0.30334469152046012</v>
      </c>
      <c r="H8" s="31">
        <v>59342761</v>
      </c>
      <c r="I8" s="36">
        <f>IF(($D8       =0),0,($H8       /$D8       ))</f>
        <v>0.28427049243159519</v>
      </c>
      <c r="J8" s="31">
        <v>54573059</v>
      </c>
      <c r="K8" s="36">
        <f>IF(($E8       =0),0,($J8       /$E8       ))</f>
        <v>0.26443451191638317</v>
      </c>
      <c r="L8" s="31">
        <v>0</v>
      </c>
      <c r="M8" s="36">
        <f>IF(($E8       =0),0,($L8       /$E8       ))</f>
        <v>0</v>
      </c>
      <c r="N8" s="31">
        <f>$F8       +$H8       +$J8</f>
        <v>177240407</v>
      </c>
      <c r="O8" s="36">
        <f>IF(($E8       =0),0,($N8       /$E8       ))</f>
        <v>0.85882084265985725</v>
      </c>
      <c r="P8" s="31">
        <v>40668461</v>
      </c>
      <c r="Q8" s="31">
        <v>199114255</v>
      </c>
      <c r="R8" s="31">
        <v>199114255</v>
      </c>
      <c r="S8" s="31">
        <v>161111859</v>
      </c>
      <c r="T8" s="36">
        <f>IF(($R8       =0),0,($S8       /$R8       ))</f>
        <v>0.80914276579544742</v>
      </c>
      <c r="U8" s="36">
        <f>IF(($P8       =0),0,(($J8       /$P8       )-1))</f>
        <v>0.34190125856987796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1134624770</v>
      </c>
      <c r="E9" s="31">
        <v>1203625330</v>
      </c>
      <c r="F9" s="31">
        <v>373995568</v>
      </c>
      <c r="G9" s="36">
        <f>IF(($D9       =0),0,($F9       /$D9       ))</f>
        <v>0.3296204858986112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       +$J9</f>
        <v>373995568</v>
      </c>
      <c r="O9" s="36">
        <f>IF(($E9       =0),0,($N9       /$E9       ))</f>
        <v>0.31072424173725222</v>
      </c>
      <c r="P9" s="31">
        <v>4020612</v>
      </c>
      <c r="Q9" s="31">
        <v>1030906030</v>
      </c>
      <c r="R9" s="31">
        <v>979048400</v>
      </c>
      <c r="S9" s="31">
        <v>410562358</v>
      </c>
      <c r="T9" s="36">
        <f>IF(($R9       =0),0,($S9       /$R9       ))</f>
        <v>0.41934837746530201</v>
      </c>
      <c r="U9" s="36">
        <f>IF(($P9       =0),0,(($J9       /$P9       )-1))</f>
        <v>-1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1343379328</v>
      </c>
      <c r="E10" s="32">
        <f>SUM(E8:E9)</f>
        <v>1410001792</v>
      </c>
      <c r="F10" s="32">
        <f>SUM(F8:F9)</f>
        <v>437320155</v>
      </c>
      <c r="G10" s="37">
        <f t="shared" ref="G10:G54" si="0">IF(($D10      =0),0,($F10      /$D10      ))</f>
        <v>0.32553735634079967</v>
      </c>
      <c r="H10" s="32">
        <f>SUM(H8:H9)</f>
        <v>59342761</v>
      </c>
      <c r="I10" s="37">
        <f t="shared" ref="I10:I54" si="1">IF(($D10      =0),0,($H10      /$D10      ))</f>
        <v>4.4174240114553856E-2</v>
      </c>
      <c r="J10" s="32">
        <f>SUM(J8:J9)</f>
        <v>54573059</v>
      </c>
      <c r="K10" s="37">
        <f t="shared" ref="K10:K54" si="2">IF(($E10      =0),0,($J10      /$E10      ))</f>
        <v>3.8704247973040874E-2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551235975</v>
      </c>
      <c r="O10" s="37">
        <f t="shared" ref="O10:O54" si="5">IF(($E10      =0),0,($N10      /$E10      ))</f>
        <v>0.39094700313685843</v>
      </c>
      <c r="P10" s="32">
        <f>SUM(P8:P9)</f>
        <v>44689073</v>
      </c>
      <c r="Q10" s="32">
        <f>SUM(Q8:Q9)</f>
        <v>1230020285</v>
      </c>
      <c r="R10" s="32">
        <f>SUM(R8:R9)</f>
        <v>1178162655</v>
      </c>
      <c r="S10" s="32">
        <f>SUM(S8:S9)</f>
        <v>571674217</v>
      </c>
      <c r="T10" s="37">
        <f t="shared" ref="T10:T54" si="6">IF(($R10      =0),0,($S10      /$R10      ))</f>
        <v>0.48522520602216845</v>
      </c>
      <c r="U10" s="37">
        <f t="shared" ref="U10:U54" si="7">IF(($P10      =0),0,(($J10      /$P10      )-1))</f>
        <v>0.2211723210280061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4480569</v>
      </c>
      <c r="E11" s="31">
        <v>3991169</v>
      </c>
      <c r="F11" s="31">
        <v>1064703</v>
      </c>
      <c r="G11" s="36">
        <f t="shared" si="0"/>
        <v>0.2376267389253463</v>
      </c>
      <c r="H11" s="31">
        <v>101602</v>
      </c>
      <c r="I11" s="36">
        <f t="shared" si="1"/>
        <v>2.2676137785178622E-2</v>
      </c>
      <c r="J11" s="31">
        <v>2935617</v>
      </c>
      <c r="K11" s="36">
        <f t="shared" si="2"/>
        <v>0.73552811218968683</v>
      </c>
      <c r="L11" s="31">
        <v>0</v>
      </c>
      <c r="M11" s="36">
        <f t="shared" si="3"/>
        <v>0</v>
      </c>
      <c r="N11" s="31">
        <f t="shared" si="4"/>
        <v>4101922</v>
      </c>
      <c r="O11" s="36">
        <f t="shared" si="5"/>
        <v>1.0277495139895103</v>
      </c>
      <c r="P11" s="31">
        <v>1663014</v>
      </c>
      <c r="Q11" s="31">
        <v>3998865</v>
      </c>
      <c r="R11" s="31">
        <v>3998865</v>
      </c>
      <c r="S11" s="31">
        <v>2645216</v>
      </c>
      <c r="T11" s="36">
        <f t="shared" si="6"/>
        <v>0.66149169826938392</v>
      </c>
      <c r="U11" s="36">
        <f t="shared" si="7"/>
        <v>0.76523889756790986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47641</v>
      </c>
      <c r="E12" s="31">
        <v>47641</v>
      </c>
      <c r="F12" s="31">
        <v>12292</v>
      </c>
      <c r="G12" s="36">
        <f t="shared" si="0"/>
        <v>0.25801305598119267</v>
      </c>
      <c r="H12" s="31">
        <v>31470</v>
      </c>
      <c r="I12" s="36">
        <f t="shared" si="1"/>
        <v>0.6605654793140362</v>
      </c>
      <c r="J12" s="31">
        <v>5322</v>
      </c>
      <c r="K12" s="36">
        <f t="shared" si="2"/>
        <v>0.11171050145882748</v>
      </c>
      <c r="L12" s="31">
        <v>0</v>
      </c>
      <c r="M12" s="36">
        <f t="shared" si="3"/>
        <v>0</v>
      </c>
      <c r="N12" s="31">
        <f t="shared" si="4"/>
        <v>49084</v>
      </c>
      <c r="O12" s="36">
        <f t="shared" si="5"/>
        <v>1.0302890367540565</v>
      </c>
      <c r="P12" s="31">
        <v>10627</v>
      </c>
      <c r="Q12" s="31">
        <v>44944</v>
      </c>
      <c r="R12" s="31">
        <v>44944</v>
      </c>
      <c r="S12" s="31">
        <v>29153</v>
      </c>
      <c r="T12" s="36">
        <f t="shared" si="6"/>
        <v>0.64865165539337843</v>
      </c>
      <c r="U12" s="36">
        <f t="shared" si="7"/>
        <v>-0.49920015055989464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1690316</v>
      </c>
      <c r="E13" s="31">
        <v>1690316</v>
      </c>
      <c r="F13" s="31">
        <v>391519</v>
      </c>
      <c r="G13" s="36">
        <f t="shared" si="0"/>
        <v>0.23162473762302432</v>
      </c>
      <c r="H13" s="31">
        <v>294310</v>
      </c>
      <c r="I13" s="36">
        <f t="shared" si="1"/>
        <v>0.17411537251022885</v>
      </c>
      <c r="J13" s="31">
        <v>943113</v>
      </c>
      <c r="K13" s="36">
        <f t="shared" si="2"/>
        <v>0.55795070270884262</v>
      </c>
      <c r="L13" s="31">
        <v>0</v>
      </c>
      <c r="M13" s="36">
        <f t="shared" si="3"/>
        <v>0</v>
      </c>
      <c r="N13" s="31">
        <f t="shared" si="4"/>
        <v>1628942</v>
      </c>
      <c r="O13" s="36">
        <f t="shared" si="5"/>
        <v>0.96369081284209579</v>
      </c>
      <c r="P13" s="31">
        <v>21061</v>
      </c>
      <c r="Q13" s="31">
        <v>0</v>
      </c>
      <c r="R13" s="31">
        <v>0</v>
      </c>
      <c r="S13" s="31">
        <v>587990</v>
      </c>
      <c r="T13" s="36">
        <f t="shared" si="6"/>
        <v>0</v>
      </c>
      <c r="U13" s="36">
        <f t="shared" si="7"/>
        <v>43.780067423199277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298909</v>
      </c>
      <c r="E14" s="31">
        <v>298909</v>
      </c>
      <c r="F14" s="31">
        <v>23974</v>
      </c>
      <c r="G14" s="36">
        <f t="shared" si="0"/>
        <v>8.020501222780177E-2</v>
      </c>
      <c r="H14" s="31">
        <v>33249</v>
      </c>
      <c r="I14" s="36">
        <f t="shared" si="1"/>
        <v>0.11123452288154589</v>
      </c>
      <c r="J14" s="31">
        <v>403902</v>
      </c>
      <c r="K14" s="36">
        <f t="shared" si="2"/>
        <v>1.3512540606003833</v>
      </c>
      <c r="L14" s="31">
        <v>0</v>
      </c>
      <c r="M14" s="36">
        <f t="shared" si="3"/>
        <v>0</v>
      </c>
      <c r="N14" s="31">
        <f t="shared" si="4"/>
        <v>461125</v>
      </c>
      <c r="O14" s="36">
        <f t="shared" si="5"/>
        <v>1.542693595709731</v>
      </c>
      <c r="P14" s="31">
        <v>43710</v>
      </c>
      <c r="Q14" s="31">
        <v>76819</v>
      </c>
      <c r="R14" s="31">
        <v>900819</v>
      </c>
      <c r="S14" s="31">
        <v>174271</v>
      </c>
      <c r="T14" s="36">
        <f t="shared" si="6"/>
        <v>0.19345839730289879</v>
      </c>
      <c r="U14" s="36">
        <f t="shared" si="7"/>
        <v>8.2404941660947149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5563187</v>
      </c>
      <c r="E15" s="31">
        <v>5563187</v>
      </c>
      <c r="F15" s="31">
        <v>1053928</v>
      </c>
      <c r="G15" s="36">
        <f t="shared" si="0"/>
        <v>0.18944680450252707</v>
      </c>
      <c r="H15" s="31">
        <v>938214</v>
      </c>
      <c r="I15" s="36">
        <f t="shared" si="1"/>
        <v>0.16864685655901915</v>
      </c>
      <c r="J15" s="31">
        <v>1294024</v>
      </c>
      <c r="K15" s="36">
        <f t="shared" si="2"/>
        <v>0.23260480009030796</v>
      </c>
      <c r="L15" s="31">
        <v>0</v>
      </c>
      <c r="M15" s="36">
        <f t="shared" si="3"/>
        <v>0</v>
      </c>
      <c r="N15" s="31">
        <f t="shared" si="4"/>
        <v>3286166</v>
      </c>
      <c r="O15" s="36">
        <f t="shared" si="5"/>
        <v>0.59069846115185409</v>
      </c>
      <c r="P15" s="31">
        <v>1104259</v>
      </c>
      <c r="Q15" s="31">
        <v>6539837</v>
      </c>
      <c r="R15" s="31">
        <v>5244144</v>
      </c>
      <c r="S15" s="31">
        <v>2420464</v>
      </c>
      <c r="T15" s="36">
        <f t="shared" si="6"/>
        <v>0.46155559420183734</v>
      </c>
      <c r="U15" s="36">
        <f t="shared" si="7"/>
        <v>0.17184827110306555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269942</v>
      </c>
      <c r="E16" s="31">
        <v>269942</v>
      </c>
      <c r="F16" s="31">
        <v>27947</v>
      </c>
      <c r="G16" s="36">
        <f t="shared" si="0"/>
        <v>0.10352964710937905</v>
      </c>
      <c r="H16" s="31">
        <v>24403</v>
      </c>
      <c r="I16" s="36">
        <f t="shared" si="1"/>
        <v>9.0400900934274775E-2</v>
      </c>
      <c r="J16" s="31">
        <v>15686</v>
      </c>
      <c r="K16" s="36">
        <f t="shared" si="2"/>
        <v>5.8108778922879731E-2</v>
      </c>
      <c r="L16" s="31">
        <v>0</v>
      </c>
      <c r="M16" s="36">
        <f t="shared" si="3"/>
        <v>0</v>
      </c>
      <c r="N16" s="31">
        <f t="shared" si="4"/>
        <v>68036</v>
      </c>
      <c r="O16" s="36">
        <f t="shared" si="5"/>
        <v>0.25203932696653353</v>
      </c>
      <c r="P16" s="31">
        <v>8663</v>
      </c>
      <c r="Q16" s="31">
        <v>257088</v>
      </c>
      <c r="R16" s="31">
        <v>257088</v>
      </c>
      <c r="S16" s="31">
        <v>20287</v>
      </c>
      <c r="T16" s="36">
        <f t="shared" si="6"/>
        <v>7.8910723176499872E-2</v>
      </c>
      <c r="U16" s="36">
        <f t="shared" si="7"/>
        <v>0.81068913771210904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39966988</v>
      </c>
      <c r="E17" s="31">
        <v>43060849</v>
      </c>
      <c r="F17" s="31">
        <v>9397946</v>
      </c>
      <c r="G17" s="36">
        <f t="shared" si="0"/>
        <v>0.23514271328127104</v>
      </c>
      <c r="H17" s="31">
        <v>12131128</v>
      </c>
      <c r="I17" s="36">
        <f t="shared" si="1"/>
        <v>0.30352870223795697</v>
      </c>
      <c r="J17" s="31">
        <v>10439658</v>
      </c>
      <c r="K17" s="36">
        <f t="shared" si="2"/>
        <v>0.24243966950117496</v>
      </c>
      <c r="L17" s="31">
        <v>0</v>
      </c>
      <c r="M17" s="36">
        <f t="shared" si="3"/>
        <v>0</v>
      </c>
      <c r="N17" s="31">
        <f t="shared" si="4"/>
        <v>31968732</v>
      </c>
      <c r="O17" s="36">
        <f t="shared" si="5"/>
        <v>0.74240830690542126</v>
      </c>
      <c r="P17" s="31">
        <v>1078390</v>
      </c>
      <c r="Q17" s="31">
        <v>48471590</v>
      </c>
      <c r="R17" s="31">
        <v>29547482</v>
      </c>
      <c r="S17" s="31">
        <v>-27371100</v>
      </c>
      <c r="T17" s="36">
        <f t="shared" si="6"/>
        <v>-0.9263428944639005</v>
      </c>
      <c r="U17" s="36">
        <f t="shared" si="7"/>
        <v>8.6807815354370863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52317552</v>
      </c>
      <c r="E19" s="32">
        <f>SUM(E11:E18)</f>
        <v>54922013</v>
      </c>
      <c r="F19" s="32">
        <f>SUM(F11:F18)</f>
        <v>11972309</v>
      </c>
      <c r="G19" s="37">
        <f t="shared" si="0"/>
        <v>0.2288392430899672</v>
      </c>
      <c r="H19" s="32">
        <f>SUM(H11:H18)</f>
        <v>13554376</v>
      </c>
      <c r="I19" s="37">
        <f t="shared" si="1"/>
        <v>0.25907894161408773</v>
      </c>
      <c r="J19" s="32">
        <f>SUM(J11:J18)</f>
        <v>16037322</v>
      </c>
      <c r="K19" s="37">
        <f t="shared" si="2"/>
        <v>0.29200171523210555</v>
      </c>
      <c r="L19" s="32">
        <f>SUM(L11:L18)</f>
        <v>0</v>
      </c>
      <c r="M19" s="37">
        <f t="shared" si="3"/>
        <v>0</v>
      </c>
      <c r="N19" s="32">
        <f t="shared" si="4"/>
        <v>41564007</v>
      </c>
      <c r="O19" s="37">
        <f t="shared" si="5"/>
        <v>0.75678229419595378</v>
      </c>
      <c r="P19" s="32">
        <f>SUM(P11:P18)</f>
        <v>3929724</v>
      </c>
      <c r="Q19" s="32">
        <f>SUM(Q11:Q18)</f>
        <v>59389143</v>
      </c>
      <c r="R19" s="32">
        <f>SUM(R11:R18)</f>
        <v>39993342</v>
      </c>
      <c r="S19" s="32">
        <f>SUM(S11:S18)</f>
        <v>-21493719</v>
      </c>
      <c r="T19" s="37">
        <f t="shared" si="6"/>
        <v>-0.537432430628078</v>
      </c>
      <c r="U19" s="37">
        <f t="shared" si="7"/>
        <v>3.0810301181457023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2200000</v>
      </c>
      <c r="E20" s="31">
        <v>3200000</v>
      </c>
      <c r="F20" s="31">
        <v>453753</v>
      </c>
      <c r="G20" s="36">
        <f t="shared" si="0"/>
        <v>0.20625136363636365</v>
      </c>
      <c r="H20" s="31">
        <v>1107910</v>
      </c>
      <c r="I20" s="36">
        <f t="shared" si="1"/>
        <v>0.50359545454545451</v>
      </c>
      <c r="J20" s="31">
        <v>529546</v>
      </c>
      <c r="K20" s="36">
        <f t="shared" si="2"/>
        <v>0.16548312500000001</v>
      </c>
      <c r="L20" s="31">
        <v>0</v>
      </c>
      <c r="M20" s="36">
        <f t="shared" si="3"/>
        <v>0</v>
      </c>
      <c r="N20" s="31">
        <f t="shared" si="4"/>
        <v>2091209</v>
      </c>
      <c r="O20" s="36">
        <f t="shared" si="5"/>
        <v>0.65350281249999997</v>
      </c>
      <c r="P20" s="31">
        <v>445391</v>
      </c>
      <c r="Q20" s="31">
        <v>1150000</v>
      </c>
      <c r="R20" s="31">
        <v>1250000</v>
      </c>
      <c r="S20" s="31">
        <v>1327862</v>
      </c>
      <c r="T20" s="36">
        <f t="shared" si="6"/>
        <v>1.0622895999999999</v>
      </c>
      <c r="U20" s="36">
        <f t="shared" si="7"/>
        <v>0.18894634152912837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4150000</v>
      </c>
      <c r="E21" s="31">
        <v>4236000</v>
      </c>
      <c r="F21" s="31">
        <v>495457</v>
      </c>
      <c r="G21" s="36">
        <f t="shared" si="0"/>
        <v>0.11938722891566265</v>
      </c>
      <c r="H21" s="31">
        <v>422189</v>
      </c>
      <c r="I21" s="36">
        <f t="shared" si="1"/>
        <v>0.10173228915662651</v>
      </c>
      <c r="J21" s="31">
        <v>442216</v>
      </c>
      <c r="K21" s="36">
        <f t="shared" si="2"/>
        <v>0.10439471199244571</v>
      </c>
      <c r="L21" s="31">
        <v>0</v>
      </c>
      <c r="M21" s="36">
        <f t="shared" si="3"/>
        <v>0</v>
      </c>
      <c r="N21" s="31">
        <f t="shared" si="4"/>
        <v>1359862</v>
      </c>
      <c r="O21" s="36">
        <f t="shared" si="5"/>
        <v>0.32102502360717661</v>
      </c>
      <c r="P21" s="31">
        <v>464167</v>
      </c>
      <c r="Q21" s="31">
        <v>0</v>
      </c>
      <c r="R21" s="31">
        <v>0</v>
      </c>
      <c r="S21" s="31">
        <v>1482474</v>
      </c>
      <c r="T21" s="36">
        <f t="shared" si="6"/>
        <v>0</v>
      </c>
      <c r="U21" s="36">
        <f t="shared" si="7"/>
        <v>-4.7291168911189341E-2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3061049</v>
      </c>
      <c r="E22" s="31">
        <v>2904601</v>
      </c>
      <c r="F22" s="31">
        <v>256695</v>
      </c>
      <c r="G22" s="36">
        <f t="shared" si="0"/>
        <v>8.3858507328696791E-2</v>
      </c>
      <c r="H22" s="31">
        <v>473880</v>
      </c>
      <c r="I22" s="36">
        <f t="shared" si="1"/>
        <v>0.15480967472261961</v>
      </c>
      <c r="J22" s="31">
        <v>285617</v>
      </c>
      <c r="K22" s="36">
        <f t="shared" si="2"/>
        <v>9.833261091626698E-2</v>
      </c>
      <c r="L22" s="31">
        <v>0</v>
      </c>
      <c r="M22" s="36">
        <f t="shared" si="3"/>
        <v>0</v>
      </c>
      <c r="N22" s="31">
        <f t="shared" si="4"/>
        <v>1016192</v>
      </c>
      <c r="O22" s="36">
        <f t="shared" si="5"/>
        <v>0.34985596989052886</v>
      </c>
      <c r="P22" s="31">
        <v>204686</v>
      </c>
      <c r="Q22" s="31">
        <v>1225981</v>
      </c>
      <c r="R22" s="31">
        <v>2132294</v>
      </c>
      <c r="S22" s="31">
        <v>980096</v>
      </c>
      <c r="T22" s="36">
        <f t="shared" si="6"/>
        <v>0.45964393277850052</v>
      </c>
      <c r="U22" s="36">
        <f t="shared" si="7"/>
        <v>0.39539098912480575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5534460</v>
      </c>
      <c r="E23" s="31">
        <v>719354</v>
      </c>
      <c r="F23" s="31">
        <v>-1559</v>
      </c>
      <c r="G23" s="36">
        <f t="shared" si="0"/>
        <v>-2.8168963187013727E-4</v>
      </c>
      <c r="H23" s="31">
        <v>-55842</v>
      </c>
      <c r="I23" s="36">
        <f t="shared" si="1"/>
        <v>-1.0089873266768573E-2</v>
      </c>
      <c r="J23" s="31">
        <v>-82</v>
      </c>
      <c r="K23" s="36">
        <f t="shared" si="2"/>
        <v>-1.1399116429463101E-4</v>
      </c>
      <c r="L23" s="31">
        <v>0</v>
      </c>
      <c r="M23" s="36">
        <f t="shared" si="3"/>
        <v>0</v>
      </c>
      <c r="N23" s="31">
        <f t="shared" si="4"/>
        <v>-57483</v>
      </c>
      <c r="O23" s="36">
        <f t="shared" si="5"/>
        <v>-7.9909196306686275E-2</v>
      </c>
      <c r="P23" s="31">
        <v>1288807</v>
      </c>
      <c r="Q23" s="31">
        <v>5301207</v>
      </c>
      <c r="R23" s="31">
        <v>5301207</v>
      </c>
      <c r="S23" s="31">
        <v>3898185</v>
      </c>
      <c r="T23" s="36">
        <f t="shared" si="6"/>
        <v>0.73533914069003525</v>
      </c>
      <c r="U23" s="36">
        <f t="shared" si="7"/>
        <v>-1.0000636247320196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11488</v>
      </c>
      <c r="E24" s="31">
        <v>11488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11014</v>
      </c>
      <c r="R24" s="31">
        <v>11014</v>
      </c>
      <c r="S24" s="31">
        <v>6445</v>
      </c>
      <c r="T24" s="36">
        <f t="shared" si="6"/>
        <v>0.58516433629925546</v>
      </c>
      <c r="U24" s="36">
        <f t="shared" si="7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53882669</v>
      </c>
      <c r="E25" s="31">
        <v>54329119</v>
      </c>
      <c r="F25" s="31">
        <v>132046</v>
      </c>
      <c r="G25" s="36">
        <f t="shared" si="0"/>
        <v>2.4506209965211635E-3</v>
      </c>
      <c r="H25" s="31">
        <v>171365</v>
      </c>
      <c r="I25" s="36">
        <f t="shared" si="1"/>
        <v>3.1803361485304299E-3</v>
      </c>
      <c r="J25" s="31">
        <v>155846</v>
      </c>
      <c r="K25" s="36">
        <f t="shared" si="2"/>
        <v>2.8685537860461165E-3</v>
      </c>
      <c r="L25" s="31">
        <v>0</v>
      </c>
      <c r="M25" s="36">
        <f t="shared" si="3"/>
        <v>0</v>
      </c>
      <c r="N25" s="31">
        <f t="shared" si="4"/>
        <v>459257</v>
      </c>
      <c r="O25" s="36">
        <f t="shared" si="5"/>
        <v>8.4532384926028336E-3</v>
      </c>
      <c r="P25" s="31">
        <v>40021</v>
      </c>
      <c r="Q25" s="31">
        <v>55473799</v>
      </c>
      <c r="R25" s="31">
        <v>55473799</v>
      </c>
      <c r="S25" s="31">
        <v>88638</v>
      </c>
      <c r="T25" s="36">
        <f t="shared" si="6"/>
        <v>1.5978354033405933E-3</v>
      </c>
      <c r="U25" s="36">
        <f t="shared" si="7"/>
        <v>2.8941055945628547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7343652</v>
      </c>
      <c r="E26" s="31">
        <v>7343652</v>
      </c>
      <c r="F26" s="31">
        <v>2327736</v>
      </c>
      <c r="G26" s="36">
        <f t="shared" si="0"/>
        <v>0.31697253628031391</v>
      </c>
      <c r="H26" s="31">
        <v>2326186</v>
      </c>
      <c r="I26" s="36">
        <f t="shared" si="1"/>
        <v>0.31676146963390966</v>
      </c>
      <c r="J26" s="31">
        <v>3104225</v>
      </c>
      <c r="K26" s="36">
        <f t="shared" si="2"/>
        <v>0.42270861963502626</v>
      </c>
      <c r="L26" s="31">
        <v>0</v>
      </c>
      <c r="M26" s="36">
        <f t="shared" si="3"/>
        <v>0</v>
      </c>
      <c r="N26" s="31">
        <f t="shared" si="4"/>
        <v>7758147</v>
      </c>
      <c r="O26" s="36">
        <f t="shared" si="5"/>
        <v>1.0564426255492498</v>
      </c>
      <c r="P26" s="31">
        <v>2251000</v>
      </c>
      <c r="Q26" s="31">
        <v>7349424</v>
      </c>
      <c r="R26" s="31">
        <v>7349428</v>
      </c>
      <c r="S26" s="31">
        <v>6724069</v>
      </c>
      <c r="T26" s="36">
        <f t="shared" si="6"/>
        <v>0.91491052092761505</v>
      </c>
      <c r="U26" s="36">
        <f t="shared" si="7"/>
        <v>0.37904264771212803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76183318</v>
      </c>
      <c r="E27" s="32">
        <f>SUM(E20:E26)</f>
        <v>72744214</v>
      </c>
      <c r="F27" s="32">
        <f>SUM(F20:F26)</f>
        <v>3664128</v>
      </c>
      <c r="G27" s="37">
        <f t="shared" si="0"/>
        <v>4.8096198697987924E-2</v>
      </c>
      <c r="H27" s="32">
        <f>SUM(H20:H26)</f>
        <v>4445688</v>
      </c>
      <c r="I27" s="37">
        <f t="shared" si="1"/>
        <v>5.835513753811563E-2</v>
      </c>
      <c r="J27" s="32">
        <f>SUM(J20:J26)</f>
        <v>4517368</v>
      </c>
      <c r="K27" s="37">
        <f t="shared" si="2"/>
        <v>6.2099344423461635E-2</v>
      </c>
      <c r="L27" s="32">
        <f>SUM(L20:L26)</f>
        <v>0</v>
      </c>
      <c r="M27" s="37">
        <f t="shared" si="3"/>
        <v>0</v>
      </c>
      <c r="N27" s="32">
        <f t="shared" si="4"/>
        <v>12627184</v>
      </c>
      <c r="O27" s="37">
        <f t="shared" si="5"/>
        <v>0.17358334506164297</v>
      </c>
      <c r="P27" s="32">
        <f>SUM(P20:P26)</f>
        <v>4694072</v>
      </c>
      <c r="Q27" s="32">
        <f>SUM(Q20:Q26)</f>
        <v>70511425</v>
      </c>
      <c r="R27" s="32">
        <f>SUM(R20:R26)</f>
        <v>71517742</v>
      </c>
      <c r="S27" s="32">
        <f>SUM(S20:S26)</f>
        <v>14507769</v>
      </c>
      <c r="T27" s="37">
        <f t="shared" si="6"/>
        <v>0.20285552359860579</v>
      </c>
      <c r="U27" s="37">
        <f t="shared" si="7"/>
        <v>-3.7644075335870442E-2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15766061</v>
      </c>
      <c r="E28" s="31">
        <v>15766061</v>
      </c>
      <c r="F28" s="31">
        <v>2737850</v>
      </c>
      <c r="G28" s="36">
        <f t="shared" si="0"/>
        <v>0.17365466237889096</v>
      </c>
      <c r="H28" s="31">
        <v>1547888</v>
      </c>
      <c r="I28" s="36">
        <f t="shared" si="1"/>
        <v>9.8178486053047742E-2</v>
      </c>
      <c r="J28" s="31">
        <v>4246814</v>
      </c>
      <c r="K28" s="36">
        <f t="shared" si="2"/>
        <v>0.2693643009499963</v>
      </c>
      <c r="L28" s="31">
        <v>0</v>
      </c>
      <c r="M28" s="36">
        <f t="shared" si="3"/>
        <v>0</v>
      </c>
      <c r="N28" s="31">
        <f t="shared" si="4"/>
        <v>8532552</v>
      </c>
      <c r="O28" s="36">
        <f t="shared" si="5"/>
        <v>0.54119744938193504</v>
      </c>
      <c r="P28" s="31">
        <v>2236518</v>
      </c>
      <c r="Q28" s="31">
        <v>7799158</v>
      </c>
      <c r="R28" s="31">
        <v>14598205</v>
      </c>
      <c r="S28" s="31">
        <v>7160281</v>
      </c>
      <c r="T28" s="36">
        <f t="shared" si="6"/>
        <v>0.49049050893585888</v>
      </c>
      <c r="U28" s="36">
        <f t="shared" si="7"/>
        <v>0.89885080289986496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800000</v>
      </c>
      <c r="E29" s="31">
        <v>500000</v>
      </c>
      <c r="F29" s="31">
        <v>129751</v>
      </c>
      <c r="G29" s="36">
        <f t="shared" si="0"/>
        <v>0.16218874999999999</v>
      </c>
      <c r="H29" s="31">
        <v>60500</v>
      </c>
      <c r="I29" s="36">
        <f t="shared" si="1"/>
        <v>7.5624999999999998E-2</v>
      </c>
      <c r="J29" s="31">
        <v>63150</v>
      </c>
      <c r="K29" s="36">
        <f t="shared" si="2"/>
        <v>0.1263</v>
      </c>
      <c r="L29" s="31">
        <v>0</v>
      </c>
      <c r="M29" s="36">
        <f t="shared" si="3"/>
        <v>0</v>
      </c>
      <c r="N29" s="31">
        <f t="shared" si="4"/>
        <v>253401</v>
      </c>
      <c r="O29" s="36">
        <f t="shared" si="5"/>
        <v>0.50680199999999997</v>
      </c>
      <c r="P29" s="31">
        <v>15200</v>
      </c>
      <c r="Q29" s="31">
        <v>500000</v>
      </c>
      <c r="R29" s="31">
        <v>500000</v>
      </c>
      <c r="S29" s="31">
        <v>48068</v>
      </c>
      <c r="T29" s="36">
        <f t="shared" si="6"/>
        <v>9.6135999999999999E-2</v>
      </c>
      <c r="U29" s="36">
        <f t="shared" si="7"/>
        <v>3.1546052631578947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5000000</v>
      </c>
      <c r="E30" s="31">
        <v>5000000</v>
      </c>
      <c r="F30" s="31">
        <v>293362</v>
      </c>
      <c r="G30" s="36">
        <f t="shared" si="0"/>
        <v>5.86724E-2</v>
      </c>
      <c r="H30" s="31">
        <v>360260</v>
      </c>
      <c r="I30" s="36">
        <f t="shared" si="1"/>
        <v>7.2052000000000005E-2</v>
      </c>
      <c r="J30" s="31">
        <v>404608</v>
      </c>
      <c r="K30" s="36">
        <f t="shared" si="2"/>
        <v>8.0921599999999996E-2</v>
      </c>
      <c r="L30" s="31">
        <v>0</v>
      </c>
      <c r="M30" s="36">
        <f t="shared" si="3"/>
        <v>0</v>
      </c>
      <c r="N30" s="31">
        <f t="shared" si="4"/>
        <v>1058230</v>
      </c>
      <c r="O30" s="36">
        <f t="shared" si="5"/>
        <v>0.211646</v>
      </c>
      <c r="P30" s="31">
        <v>137325</v>
      </c>
      <c r="Q30" s="31">
        <v>720000</v>
      </c>
      <c r="R30" s="31">
        <v>570001</v>
      </c>
      <c r="S30" s="31">
        <v>456370</v>
      </c>
      <c r="T30" s="36">
        <f t="shared" si="6"/>
        <v>0.80064771816189795</v>
      </c>
      <c r="U30" s="36">
        <f t="shared" si="7"/>
        <v>1.9463535408701986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27369093</v>
      </c>
      <c r="E31" s="31">
        <v>27128614</v>
      </c>
      <c r="F31" s="31">
        <v>776099</v>
      </c>
      <c r="G31" s="36">
        <f t="shared" si="0"/>
        <v>2.835676724837027E-2</v>
      </c>
      <c r="H31" s="31">
        <v>789203</v>
      </c>
      <c r="I31" s="36">
        <f t="shared" si="1"/>
        <v>2.8835555493198113E-2</v>
      </c>
      <c r="J31" s="31">
        <v>1009877</v>
      </c>
      <c r="K31" s="36">
        <f t="shared" si="2"/>
        <v>3.7225528735083925E-2</v>
      </c>
      <c r="L31" s="31">
        <v>0</v>
      </c>
      <c r="M31" s="36">
        <f t="shared" si="3"/>
        <v>0</v>
      </c>
      <c r="N31" s="31">
        <f t="shared" si="4"/>
        <v>2575179</v>
      </c>
      <c r="O31" s="36">
        <f t="shared" si="5"/>
        <v>9.4924827342819651E-2</v>
      </c>
      <c r="P31" s="31">
        <v>942940</v>
      </c>
      <c r="Q31" s="31">
        <v>2903108</v>
      </c>
      <c r="R31" s="31">
        <v>3766220</v>
      </c>
      <c r="S31" s="31">
        <v>2696005</v>
      </c>
      <c r="T31" s="36">
        <f t="shared" si="6"/>
        <v>0.71583842685769816</v>
      </c>
      <c r="U31" s="36">
        <f t="shared" si="7"/>
        <v>7.0987549578976461E-2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974914</v>
      </c>
      <c r="E32" s="31">
        <v>1196233</v>
      </c>
      <c r="F32" s="31">
        <v>287540</v>
      </c>
      <c r="G32" s="36">
        <f t="shared" si="0"/>
        <v>0.29493883563063</v>
      </c>
      <c r="H32" s="31">
        <v>234233</v>
      </c>
      <c r="I32" s="36">
        <f t="shared" si="1"/>
        <v>0.24026016653776641</v>
      </c>
      <c r="J32" s="31">
        <v>380594</v>
      </c>
      <c r="K32" s="36">
        <f t="shared" si="2"/>
        <v>0.31816042526832145</v>
      </c>
      <c r="L32" s="31">
        <v>0</v>
      </c>
      <c r="M32" s="36">
        <f t="shared" si="3"/>
        <v>0</v>
      </c>
      <c r="N32" s="31">
        <f t="shared" si="4"/>
        <v>902367</v>
      </c>
      <c r="O32" s="36">
        <f t="shared" si="5"/>
        <v>0.75434050055465784</v>
      </c>
      <c r="P32" s="31">
        <v>181965</v>
      </c>
      <c r="Q32" s="31">
        <v>1327704</v>
      </c>
      <c r="R32" s="31">
        <v>934721</v>
      </c>
      <c r="S32" s="31">
        <v>487633</v>
      </c>
      <c r="T32" s="36">
        <f t="shared" si="6"/>
        <v>0.5216882898747327</v>
      </c>
      <c r="U32" s="36">
        <f t="shared" si="7"/>
        <v>1.0915780507240402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16677678</v>
      </c>
      <c r="E33" s="31">
        <v>9381808</v>
      </c>
      <c r="F33" s="31">
        <v>2741244</v>
      </c>
      <c r="G33" s="36">
        <f t="shared" si="0"/>
        <v>0.16436604664030569</v>
      </c>
      <c r="H33" s="31">
        <v>2549858</v>
      </c>
      <c r="I33" s="36">
        <f t="shared" si="1"/>
        <v>0.15289046832538677</v>
      </c>
      <c r="J33" s="31">
        <v>2855754</v>
      </c>
      <c r="K33" s="36">
        <f t="shared" si="2"/>
        <v>0.30439271406961216</v>
      </c>
      <c r="L33" s="31">
        <v>0</v>
      </c>
      <c r="M33" s="36">
        <f t="shared" si="3"/>
        <v>0</v>
      </c>
      <c r="N33" s="31">
        <f t="shared" si="4"/>
        <v>8146856</v>
      </c>
      <c r="O33" s="36">
        <f t="shared" si="5"/>
        <v>0.86836737652273421</v>
      </c>
      <c r="P33" s="31">
        <v>2392824</v>
      </c>
      <c r="Q33" s="31">
        <v>11596731</v>
      </c>
      <c r="R33" s="31">
        <v>14436565</v>
      </c>
      <c r="S33" s="31">
        <v>7632348</v>
      </c>
      <c r="T33" s="36">
        <f t="shared" si="6"/>
        <v>0.5286817189546128</v>
      </c>
      <c r="U33" s="36">
        <f t="shared" si="7"/>
        <v>0.19346596323005794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66587746</v>
      </c>
      <c r="E35" s="32">
        <f>SUM(E28:E34)</f>
        <v>58972716</v>
      </c>
      <c r="F35" s="32">
        <f>SUM(F28:F34)</f>
        <v>6965846</v>
      </c>
      <c r="G35" s="37">
        <f t="shared" si="0"/>
        <v>0.10461153017553711</v>
      </c>
      <c r="H35" s="32">
        <f>SUM(H28:H34)</f>
        <v>5541942</v>
      </c>
      <c r="I35" s="37">
        <f t="shared" si="1"/>
        <v>8.322765573113107E-2</v>
      </c>
      <c r="J35" s="32">
        <f>SUM(J28:J34)</f>
        <v>8960797</v>
      </c>
      <c r="K35" s="37">
        <f t="shared" si="2"/>
        <v>0.15194818227466411</v>
      </c>
      <c r="L35" s="32">
        <f>SUM(L28:L34)</f>
        <v>0</v>
      </c>
      <c r="M35" s="37">
        <f t="shared" si="3"/>
        <v>0</v>
      </c>
      <c r="N35" s="32">
        <f t="shared" si="4"/>
        <v>21468585</v>
      </c>
      <c r="O35" s="37">
        <f t="shared" si="5"/>
        <v>0.36404267017310177</v>
      </c>
      <c r="P35" s="32">
        <f>SUM(P28:P34)</f>
        <v>5906772</v>
      </c>
      <c r="Q35" s="32">
        <f>SUM(Q28:Q34)</f>
        <v>24846701</v>
      </c>
      <c r="R35" s="32">
        <f>SUM(R28:R34)</f>
        <v>34805712</v>
      </c>
      <c r="S35" s="32">
        <f>SUM(S28:S34)</f>
        <v>18480705</v>
      </c>
      <c r="T35" s="37">
        <f t="shared" si="6"/>
        <v>0.53096758945773037</v>
      </c>
      <c r="U35" s="37">
        <f t="shared" si="7"/>
        <v>0.51703790158143903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1580028</v>
      </c>
      <c r="E36" s="31">
        <v>1870028</v>
      </c>
      <c r="F36" s="31">
        <v>829574</v>
      </c>
      <c r="G36" s="36">
        <f t="shared" si="0"/>
        <v>0.52503753098046368</v>
      </c>
      <c r="H36" s="31">
        <v>832650</v>
      </c>
      <c r="I36" s="36">
        <f t="shared" si="1"/>
        <v>0.52698433192323169</v>
      </c>
      <c r="J36" s="31">
        <v>1077367</v>
      </c>
      <c r="K36" s="36">
        <f t="shared" si="2"/>
        <v>0.57612345911398122</v>
      </c>
      <c r="L36" s="31">
        <v>0</v>
      </c>
      <c r="M36" s="36">
        <f t="shared" si="3"/>
        <v>0</v>
      </c>
      <c r="N36" s="31">
        <f t="shared" si="4"/>
        <v>2739591</v>
      </c>
      <c r="O36" s="36">
        <f t="shared" si="5"/>
        <v>1.464999989304973</v>
      </c>
      <c r="P36" s="31">
        <v>807681</v>
      </c>
      <c r="Q36" s="31">
        <v>3460253</v>
      </c>
      <c r="R36" s="31">
        <v>3651635</v>
      </c>
      <c r="S36" s="31">
        <v>2743775</v>
      </c>
      <c r="T36" s="36">
        <f t="shared" si="6"/>
        <v>0.75138259984910871</v>
      </c>
      <c r="U36" s="36">
        <f t="shared" si="7"/>
        <v>0.33390162700373049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2137588</v>
      </c>
      <c r="E37" s="31">
        <v>2837578</v>
      </c>
      <c r="F37" s="31">
        <v>735940</v>
      </c>
      <c r="G37" s="36">
        <f t="shared" si="0"/>
        <v>0.34428524112223685</v>
      </c>
      <c r="H37" s="31">
        <v>707652</v>
      </c>
      <c r="I37" s="36">
        <f t="shared" si="1"/>
        <v>0.33105163389764536</v>
      </c>
      <c r="J37" s="31">
        <v>662117</v>
      </c>
      <c r="K37" s="36">
        <f t="shared" si="2"/>
        <v>0.23333878399113611</v>
      </c>
      <c r="L37" s="31">
        <v>0</v>
      </c>
      <c r="M37" s="36">
        <f t="shared" si="3"/>
        <v>0</v>
      </c>
      <c r="N37" s="31">
        <f t="shared" si="4"/>
        <v>2105709</v>
      </c>
      <c r="O37" s="36">
        <f t="shared" si="5"/>
        <v>0.74207968908696076</v>
      </c>
      <c r="P37" s="31">
        <v>432693</v>
      </c>
      <c r="Q37" s="31">
        <v>3789349</v>
      </c>
      <c r="R37" s="31">
        <v>2079540</v>
      </c>
      <c r="S37" s="31">
        <v>831595</v>
      </c>
      <c r="T37" s="36">
        <f t="shared" si="6"/>
        <v>0.39989372649720611</v>
      </c>
      <c r="U37" s="36">
        <f t="shared" si="7"/>
        <v>0.53022350719794398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7189556</v>
      </c>
      <c r="E38" s="31">
        <v>4389556</v>
      </c>
      <c r="F38" s="31">
        <v>3763976</v>
      </c>
      <c r="G38" s="36">
        <f t="shared" si="0"/>
        <v>0.52353385939270802</v>
      </c>
      <c r="H38" s="31">
        <v>2971240</v>
      </c>
      <c r="I38" s="36">
        <f t="shared" si="1"/>
        <v>0.41327169577648465</v>
      </c>
      <c r="J38" s="31">
        <v>3557924</v>
      </c>
      <c r="K38" s="36">
        <f t="shared" si="2"/>
        <v>0.81054302530825439</v>
      </c>
      <c r="L38" s="31">
        <v>0</v>
      </c>
      <c r="M38" s="36">
        <f t="shared" si="3"/>
        <v>0</v>
      </c>
      <c r="N38" s="31">
        <f t="shared" si="4"/>
        <v>10293140</v>
      </c>
      <c r="O38" s="36">
        <f t="shared" si="5"/>
        <v>2.3449159778346602</v>
      </c>
      <c r="P38" s="31">
        <v>3568389</v>
      </c>
      <c r="Q38" s="31">
        <v>4157657</v>
      </c>
      <c r="R38" s="31">
        <v>4738913</v>
      </c>
      <c r="S38" s="31">
        <v>11271829</v>
      </c>
      <c r="T38" s="36">
        <f t="shared" si="6"/>
        <v>2.3785684607419464</v>
      </c>
      <c r="U38" s="36">
        <f t="shared" si="7"/>
        <v>-2.9326959588766854E-3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10907172</v>
      </c>
      <c r="E40" s="32">
        <f>SUM(E36:E39)</f>
        <v>9097162</v>
      </c>
      <c r="F40" s="32">
        <f>SUM(F36:F39)</f>
        <v>5329490</v>
      </c>
      <c r="G40" s="37">
        <f t="shared" si="0"/>
        <v>0.48862253203671857</v>
      </c>
      <c r="H40" s="32">
        <f>SUM(H36:H39)</f>
        <v>4511542</v>
      </c>
      <c r="I40" s="37">
        <f t="shared" si="1"/>
        <v>0.41363077431986955</v>
      </c>
      <c r="J40" s="32">
        <f>SUM(J36:J39)</f>
        <v>5297408</v>
      </c>
      <c r="K40" s="37">
        <f t="shared" si="2"/>
        <v>0.58231435254203456</v>
      </c>
      <c r="L40" s="32">
        <f>SUM(L36:L39)</f>
        <v>0</v>
      </c>
      <c r="M40" s="37">
        <f t="shared" si="3"/>
        <v>0</v>
      </c>
      <c r="N40" s="32">
        <f t="shared" si="4"/>
        <v>15138440</v>
      </c>
      <c r="O40" s="37">
        <f t="shared" si="5"/>
        <v>1.6640838098738926</v>
      </c>
      <c r="P40" s="32">
        <f>SUM(P36:P39)</f>
        <v>4808763</v>
      </c>
      <c r="Q40" s="32">
        <f>SUM(Q36:Q39)</f>
        <v>11407259</v>
      </c>
      <c r="R40" s="32">
        <f>SUM(R36:R39)</f>
        <v>10470088</v>
      </c>
      <c r="S40" s="32">
        <f>SUM(S36:S39)</f>
        <v>14847199</v>
      </c>
      <c r="T40" s="37">
        <f t="shared" si="6"/>
        <v>1.4180586638813351</v>
      </c>
      <c r="U40" s="37">
        <f t="shared" si="7"/>
        <v>0.10161552981504807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5827756</v>
      </c>
      <c r="E43" s="31">
        <v>155200</v>
      </c>
      <c r="F43" s="31">
        <v>1548036</v>
      </c>
      <c r="G43" s="36">
        <f t="shared" si="0"/>
        <v>0.26563157414277466</v>
      </c>
      <c r="H43" s="31">
        <v>1536487</v>
      </c>
      <c r="I43" s="36">
        <f t="shared" si="1"/>
        <v>0.26364985081736436</v>
      </c>
      <c r="J43" s="31">
        <v>80670</v>
      </c>
      <c r="K43" s="36">
        <f t="shared" si="2"/>
        <v>0.51978092783505159</v>
      </c>
      <c r="L43" s="31">
        <v>0</v>
      </c>
      <c r="M43" s="36">
        <f t="shared" si="3"/>
        <v>0</v>
      </c>
      <c r="N43" s="31">
        <f t="shared" si="4"/>
        <v>3165193</v>
      </c>
      <c r="O43" s="36">
        <f t="shared" si="5"/>
        <v>20.394284793814432</v>
      </c>
      <c r="P43" s="31">
        <v>1234140</v>
      </c>
      <c r="Q43" s="31">
        <v>6831757</v>
      </c>
      <c r="R43" s="31">
        <v>6549135</v>
      </c>
      <c r="S43" s="31">
        <v>4156401</v>
      </c>
      <c r="T43" s="36">
        <f t="shared" si="6"/>
        <v>0.63464885057339637</v>
      </c>
      <c r="U43" s="36">
        <f t="shared" si="7"/>
        <v>-0.9346346443677378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33948816</v>
      </c>
      <c r="E44" s="31">
        <v>33948816</v>
      </c>
      <c r="F44" s="31">
        <v>24618038</v>
      </c>
      <c r="G44" s="36">
        <f t="shared" si="0"/>
        <v>0.72515159291564102</v>
      </c>
      <c r="H44" s="31">
        <v>20017369</v>
      </c>
      <c r="I44" s="36">
        <f t="shared" si="1"/>
        <v>0.58963378870120242</v>
      </c>
      <c r="J44" s="31">
        <v>15101343</v>
      </c>
      <c r="K44" s="36">
        <f t="shared" si="2"/>
        <v>0.44482679454859336</v>
      </c>
      <c r="L44" s="31">
        <v>0</v>
      </c>
      <c r="M44" s="36">
        <f t="shared" si="3"/>
        <v>0</v>
      </c>
      <c r="N44" s="31">
        <f t="shared" si="4"/>
        <v>59736750</v>
      </c>
      <c r="O44" s="36">
        <f t="shared" si="5"/>
        <v>1.7596121761654369</v>
      </c>
      <c r="P44" s="31">
        <v>11707972</v>
      </c>
      <c r="Q44" s="31">
        <v>32636535</v>
      </c>
      <c r="R44" s="31">
        <v>36958738</v>
      </c>
      <c r="S44" s="31">
        <v>45385431</v>
      </c>
      <c r="T44" s="36">
        <f t="shared" si="6"/>
        <v>1.2280027256341923</v>
      </c>
      <c r="U44" s="36">
        <f t="shared" si="7"/>
        <v>0.28983422577368656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35553730</v>
      </c>
      <c r="E45" s="31">
        <v>37708007</v>
      </c>
      <c r="F45" s="31">
        <v>11540917</v>
      </c>
      <c r="G45" s="36">
        <f t="shared" si="0"/>
        <v>0.32460495706076409</v>
      </c>
      <c r="H45" s="31">
        <v>4381735</v>
      </c>
      <c r="I45" s="36">
        <f t="shared" si="1"/>
        <v>0.1232426246135075</v>
      </c>
      <c r="J45" s="31">
        <v>8681960</v>
      </c>
      <c r="K45" s="36">
        <f t="shared" si="2"/>
        <v>0.23024181575016681</v>
      </c>
      <c r="L45" s="31">
        <v>0</v>
      </c>
      <c r="M45" s="36">
        <f t="shared" si="3"/>
        <v>0</v>
      </c>
      <c r="N45" s="31">
        <f t="shared" si="4"/>
        <v>24604612</v>
      </c>
      <c r="O45" s="36">
        <f t="shared" si="5"/>
        <v>0.65250364465032584</v>
      </c>
      <c r="P45" s="31">
        <v>1868459</v>
      </c>
      <c r="Q45" s="31">
        <v>58072975</v>
      </c>
      <c r="R45" s="31">
        <v>34055297</v>
      </c>
      <c r="S45" s="31">
        <v>12818391</v>
      </c>
      <c r="T45" s="36">
        <f t="shared" si="6"/>
        <v>0.37639933077077553</v>
      </c>
      <c r="U45" s="36">
        <f t="shared" si="7"/>
        <v>3.6465884453445323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37614005</v>
      </c>
      <c r="E46" s="31">
        <v>37634005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35041453</v>
      </c>
      <c r="R46" s="31">
        <v>35091453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112944307</v>
      </c>
      <c r="E47" s="32">
        <f>SUM(E41:E46)</f>
        <v>109446028</v>
      </c>
      <c r="F47" s="32">
        <f>SUM(F41:F46)</f>
        <v>37706991</v>
      </c>
      <c r="G47" s="37">
        <f t="shared" si="0"/>
        <v>0.33385472895061458</v>
      </c>
      <c r="H47" s="32">
        <f>SUM(H41:H46)</f>
        <v>25935591</v>
      </c>
      <c r="I47" s="37">
        <f t="shared" si="1"/>
        <v>0.22963168032896072</v>
      </c>
      <c r="J47" s="32">
        <f>SUM(J41:J46)</f>
        <v>23863973</v>
      </c>
      <c r="K47" s="37">
        <f t="shared" si="2"/>
        <v>0.21804329893086663</v>
      </c>
      <c r="L47" s="32">
        <f>SUM(L41:L46)</f>
        <v>0</v>
      </c>
      <c r="M47" s="37">
        <f t="shared" si="3"/>
        <v>0</v>
      </c>
      <c r="N47" s="32">
        <f t="shared" si="4"/>
        <v>87506555</v>
      </c>
      <c r="O47" s="37">
        <f t="shared" si="5"/>
        <v>0.79954071060486542</v>
      </c>
      <c r="P47" s="32">
        <f>SUM(P41:P46)</f>
        <v>14810571</v>
      </c>
      <c r="Q47" s="32">
        <f>SUM(Q41:Q46)</f>
        <v>132582720</v>
      </c>
      <c r="R47" s="32">
        <f>SUM(R41:R46)</f>
        <v>112654623</v>
      </c>
      <c r="S47" s="32">
        <f>SUM(S41:S46)</f>
        <v>62360223</v>
      </c>
      <c r="T47" s="37">
        <f t="shared" si="6"/>
        <v>0.55355227632336046</v>
      </c>
      <c r="U47" s="37">
        <f t="shared" si="7"/>
        <v>0.61127974066631197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8828000</v>
      </c>
      <c r="E48" s="31">
        <v>8828000</v>
      </c>
      <c r="F48" s="31">
        <v>1368015</v>
      </c>
      <c r="G48" s="36">
        <f t="shared" si="0"/>
        <v>0.15496318531943815</v>
      </c>
      <c r="H48" s="31">
        <v>1335943</v>
      </c>
      <c r="I48" s="36">
        <f t="shared" si="1"/>
        <v>0.15133019936565473</v>
      </c>
      <c r="J48" s="31">
        <v>1273372</v>
      </c>
      <c r="K48" s="36">
        <f t="shared" si="2"/>
        <v>0.14424241051200726</v>
      </c>
      <c r="L48" s="31">
        <v>0</v>
      </c>
      <c r="M48" s="36">
        <f t="shared" si="3"/>
        <v>0</v>
      </c>
      <c r="N48" s="31">
        <f t="shared" si="4"/>
        <v>3977330</v>
      </c>
      <c r="O48" s="36">
        <f t="shared" si="5"/>
        <v>0.45053579519710013</v>
      </c>
      <c r="P48" s="31">
        <v>1444377</v>
      </c>
      <c r="Q48" s="31">
        <v>5700000</v>
      </c>
      <c r="R48" s="31">
        <v>5700000</v>
      </c>
      <c r="S48" s="31">
        <v>4729413</v>
      </c>
      <c r="T48" s="36">
        <f t="shared" si="6"/>
        <v>0.82972157894736842</v>
      </c>
      <c r="U48" s="36">
        <f t="shared" si="7"/>
        <v>-0.1183936049937101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9192000</v>
      </c>
      <c r="E49" s="31">
        <v>7807000</v>
      </c>
      <c r="F49" s="31">
        <v>1400264</v>
      </c>
      <c r="G49" s="36">
        <f t="shared" si="0"/>
        <v>0.15233507397737162</v>
      </c>
      <c r="H49" s="31">
        <v>1314630</v>
      </c>
      <c r="I49" s="36">
        <f t="shared" si="1"/>
        <v>0.14301892950391645</v>
      </c>
      <c r="J49" s="31">
        <v>2306889</v>
      </c>
      <c r="K49" s="36">
        <f t="shared" si="2"/>
        <v>0.29548981683104908</v>
      </c>
      <c r="L49" s="31">
        <v>0</v>
      </c>
      <c r="M49" s="36">
        <f t="shared" si="3"/>
        <v>0</v>
      </c>
      <c r="N49" s="31">
        <f t="shared" si="4"/>
        <v>5021783</v>
      </c>
      <c r="O49" s="36">
        <f t="shared" si="5"/>
        <v>0.64324106571026007</v>
      </c>
      <c r="P49" s="31">
        <v>1735320</v>
      </c>
      <c r="Q49" s="31">
        <v>9192000</v>
      </c>
      <c r="R49" s="31">
        <v>9192000</v>
      </c>
      <c r="S49" s="31">
        <v>4355461</v>
      </c>
      <c r="T49" s="36">
        <f t="shared" si="6"/>
        <v>0.47383170147954745</v>
      </c>
      <c r="U49" s="36">
        <f t="shared" si="7"/>
        <v>0.32937383306825252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4190652</v>
      </c>
      <c r="E50" s="31">
        <v>2706958</v>
      </c>
      <c r="F50" s="31">
        <v>698677</v>
      </c>
      <c r="G50" s="36">
        <f t="shared" si="0"/>
        <v>0.16672274385942809</v>
      </c>
      <c r="H50" s="31">
        <v>367330</v>
      </c>
      <c r="I50" s="36">
        <f t="shared" si="1"/>
        <v>8.7654617944892585E-2</v>
      </c>
      <c r="J50" s="31">
        <v>1287355</v>
      </c>
      <c r="K50" s="36">
        <f t="shared" si="2"/>
        <v>0.47557257999569996</v>
      </c>
      <c r="L50" s="31">
        <v>0</v>
      </c>
      <c r="M50" s="36">
        <f t="shared" si="3"/>
        <v>0</v>
      </c>
      <c r="N50" s="31">
        <f t="shared" si="4"/>
        <v>2353362</v>
      </c>
      <c r="O50" s="36">
        <f t="shared" si="5"/>
        <v>0.86937514361138957</v>
      </c>
      <c r="P50" s="31">
        <v>844243</v>
      </c>
      <c r="Q50" s="31">
        <v>4246320</v>
      </c>
      <c r="R50" s="31">
        <v>4016320</v>
      </c>
      <c r="S50" s="31">
        <v>2219193</v>
      </c>
      <c r="T50" s="36">
        <f t="shared" si="6"/>
        <v>0.55254387100629432</v>
      </c>
      <c r="U50" s="36">
        <f t="shared" si="7"/>
        <v>0.52486310221109322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2962081</v>
      </c>
      <c r="E51" s="31">
        <v>2962081</v>
      </c>
      <c r="F51" s="31">
        <v>226125</v>
      </c>
      <c r="G51" s="36">
        <f t="shared" si="0"/>
        <v>7.6339911028766597E-2</v>
      </c>
      <c r="H51" s="31">
        <v>193940</v>
      </c>
      <c r="I51" s="36">
        <f t="shared" si="1"/>
        <v>6.5474239225733533E-2</v>
      </c>
      <c r="J51" s="31">
        <v>215145</v>
      </c>
      <c r="K51" s="36">
        <f t="shared" si="2"/>
        <v>7.2633057637519025E-2</v>
      </c>
      <c r="L51" s="31">
        <v>0</v>
      </c>
      <c r="M51" s="36">
        <f t="shared" si="3"/>
        <v>0</v>
      </c>
      <c r="N51" s="31">
        <f t="shared" si="4"/>
        <v>635210</v>
      </c>
      <c r="O51" s="36">
        <f t="shared" si="5"/>
        <v>0.21444720789201915</v>
      </c>
      <c r="P51" s="31">
        <v>206942</v>
      </c>
      <c r="Q51" s="31">
        <v>2955250</v>
      </c>
      <c r="R51" s="31">
        <v>2955250</v>
      </c>
      <c r="S51" s="31">
        <v>707258</v>
      </c>
      <c r="T51" s="36">
        <f t="shared" si="6"/>
        <v>0.23932256154301668</v>
      </c>
      <c r="U51" s="36">
        <f t="shared" si="7"/>
        <v>3.9639125938668807E-2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106244</v>
      </c>
      <c r="E52" s="31">
        <v>106244</v>
      </c>
      <c r="F52" s="31">
        <v>28693</v>
      </c>
      <c r="G52" s="36">
        <f t="shared" si="0"/>
        <v>0.27006701554911339</v>
      </c>
      <c r="H52" s="31">
        <v>31508</v>
      </c>
      <c r="I52" s="36">
        <f t="shared" si="1"/>
        <v>0.29656262941907308</v>
      </c>
      <c r="J52" s="31">
        <v>4124</v>
      </c>
      <c r="K52" s="36">
        <f t="shared" si="2"/>
        <v>3.8816309626896577E-2</v>
      </c>
      <c r="L52" s="31">
        <v>0</v>
      </c>
      <c r="M52" s="36">
        <f t="shared" si="3"/>
        <v>0</v>
      </c>
      <c r="N52" s="31">
        <f t="shared" si="4"/>
        <v>64325</v>
      </c>
      <c r="O52" s="36">
        <f t="shared" si="5"/>
        <v>0.60544595459508299</v>
      </c>
      <c r="P52" s="31">
        <v>9045</v>
      </c>
      <c r="Q52" s="31">
        <v>187721</v>
      </c>
      <c r="R52" s="31">
        <v>107721</v>
      </c>
      <c r="S52" s="31">
        <v>62168</v>
      </c>
      <c r="T52" s="36">
        <f t="shared" si="6"/>
        <v>0.57712052431744976</v>
      </c>
      <c r="U52" s="36">
        <f t="shared" si="7"/>
        <v>-0.54405749032614703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25278977</v>
      </c>
      <c r="E53" s="32">
        <f>SUM(E48:E52)</f>
        <v>22410283</v>
      </c>
      <c r="F53" s="32">
        <f>SUM(F48:F52)</f>
        <v>3721774</v>
      </c>
      <c r="G53" s="37">
        <f t="shared" si="0"/>
        <v>0.14722803062797993</v>
      </c>
      <c r="H53" s="32">
        <f>SUM(H48:H52)</f>
        <v>3243351</v>
      </c>
      <c r="I53" s="37">
        <f t="shared" si="1"/>
        <v>0.12830230432188772</v>
      </c>
      <c r="J53" s="32">
        <f>SUM(J48:J52)</f>
        <v>5086885</v>
      </c>
      <c r="K53" s="37">
        <f t="shared" si="2"/>
        <v>0.22698887827520964</v>
      </c>
      <c r="L53" s="32">
        <f>SUM(L48:L52)</f>
        <v>0</v>
      </c>
      <c r="M53" s="37">
        <f t="shared" si="3"/>
        <v>0</v>
      </c>
      <c r="N53" s="32">
        <f t="shared" si="4"/>
        <v>12052010</v>
      </c>
      <c r="O53" s="37">
        <f t="shared" si="5"/>
        <v>0.53778928182209929</v>
      </c>
      <c r="P53" s="32">
        <f>SUM(P48:P52)</f>
        <v>4239927</v>
      </c>
      <c r="Q53" s="32">
        <f>SUM(Q48:Q52)</f>
        <v>22281291</v>
      </c>
      <c r="R53" s="32">
        <f>SUM(R48:R52)</f>
        <v>21971291</v>
      </c>
      <c r="S53" s="32">
        <f>SUM(S48:S52)</f>
        <v>12073493</v>
      </c>
      <c r="T53" s="37">
        <f t="shared" si="6"/>
        <v>0.54951222483922313</v>
      </c>
      <c r="U53" s="37">
        <f t="shared" si="7"/>
        <v>0.19975768450730391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1687598400</v>
      </c>
      <c r="E54" s="32">
        <f>SUM(E8:E9,E11:E18,E20:E26,E28:E34,E36:E39,E41:E46,E48:E52)</f>
        <v>1737594208</v>
      </c>
      <c r="F54" s="32">
        <f>SUM(F8:F9,F11:F18,F20:F26,F28:F34,F36:F39,F41:F46,F48:F52)</f>
        <v>506680693</v>
      </c>
      <c r="G54" s="37">
        <f t="shared" si="0"/>
        <v>0.30023771828653073</v>
      </c>
      <c r="H54" s="32">
        <f>SUM(H8:H9,H11:H18,H20:H26,H28:H34,H36:H39,H41:H46,H48:H52)</f>
        <v>116575251</v>
      </c>
      <c r="I54" s="37">
        <f t="shared" si="1"/>
        <v>6.9077602230483273E-2</v>
      </c>
      <c r="J54" s="32">
        <f>SUM(J8:J9,J11:J18,J20:J26,J28:J34,J36:J39,J41:J46,J48:J52)</f>
        <v>118336812</v>
      </c>
      <c r="K54" s="37">
        <f t="shared" si="2"/>
        <v>6.8103825079048608E-2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741592756</v>
      </c>
      <c r="O54" s="37">
        <f t="shared" si="5"/>
        <v>0.42679283378458405</v>
      </c>
      <c r="P54" s="32">
        <f>SUM(P8:P9,P11:P18,P20:P26,P28:P34,P36:P39,P41:P46,P48:P52)</f>
        <v>83078902</v>
      </c>
      <c r="Q54" s="32">
        <f>SUM(Q8:Q9,Q11:Q18,Q20:Q26,Q28:Q34,Q36:Q39,Q41:Q46,Q48:Q52)</f>
        <v>1551038824</v>
      </c>
      <c r="R54" s="32">
        <f>SUM(R8:R9,R11:R18,R20:R26,R28:R34,R36:R39,R41:R46,R48:R52)</f>
        <v>1469575453</v>
      </c>
      <c r="S54" s="32">
        <f>SUM(S8:S9,S11:S18,S20:S26,S28:S34,S36:S39,S41:S46,S48:S52)</f>
        <v>672449887</v>
      </c>
      <c r="T54" s="37">
        <f t="shared" si="6"/>
        <v>0.45758105555400835</v>
      </c>
      <c r="U54" s="37">
        <f t="shared" si="7"/>
        <v>0.42439065937583043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26025026</v>
      </c>
      <c r="E57" s="31">
        <v>26025026</v>
      </c>
      <c r="F57" s="31">
        <v>4509236</v>
      </c>
      <c r="G57" s="36">
        <f t="shared" ref="G57:G85" si="8">IF(($D57      =0),0,($F57      /$D57      ))</f>
        <v>0.17326537925456828</v>
      </c>
      <c r="H57" s="31">
        <v>3527407</v>
      </c>
      <c r="I57" s="36">
        <f t="shared" ref="I57:I85" si="9">IF(($D57      =0),0,($H57      /$D57      ))</f>
        <v>0.13553903846243995</v>
      </c>
      <c r="J57" s="31">
        <v>4623940</v>
      </c>
      <c r="K57" s="36">
        <f t="shared" ref="K57:K85" si="10">IF(($E57      =0),0,($J57      /$E57      ))</f>
        <v>0.17767282922214947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12660583</v>
      </c>
      <c r="O57" s="36">
        <f t="shared" ref="O57:O85" si="13">IF(($E57      =0),0,($N57      /$E57      ))</f>
        <v>0.48647724693915773</v>
      </c>
      <c r="P57" s="31">
        <v>5669587</v>
      </c>
      <c r="Q57" s="31">
        <v>28490256</v>
      </c>
      <c r="R57" s="31">
        <v>28490256</v>
      </c>
      <c r="S57" s="31">
        <v>17249693</v>
      </c>
      <c r="T57" s="36">
        <f t="shared" ref="T57:T85" si="14">IF(($R57      =0),0,($S57      /$R57      ))</f>
        <v>0.60545938934350041</v>
      </c>
      <c r="U57" s="36">
        <f t="shared" ref="U57:U85" si="15">IF(($P57      =0),0,(($J57      /$P57      )-1))</f>
        <v>-0.18443089417271485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26025026</v>
      </c>
      <c r="E58" s="32">
        <f>E57</f>
        <v>26025026</v>
      </c>
      <c r="F58" s="32">
        <f>F57</f>
        <v>4509236</v>
      </c>
      <c r="G58" s="37">
        <f t="shared" si="8"/>
        <v>0.17326537925456828</v>
      </c>
      <c r="H58" s="32">
        <f>H57</f>
        <v>3527407</v>
      </c>
      <c r="I58" s="37">
        <f t="shared" si="9"/>
        <v>0.13553903846243995</v>
      </c>
      <c r="J58" s="32">
        <f>J57</f>
        <v>4623940</v>
      </c>
      <c r="K58" s="37">
        <f t="shared" si="10"/>
        <v>0.17767282922214947</v>
      </c>
      <c r="L58" s="32">
        <f>L57</f>
        <v>0</v>
      </c>
      <c r="M58" s="37">
        <f t="shared" si="11"/>
        <v>0</v>
      </c>
      <c r="N58" s="32">
        <f t="shared" si="12"/>
        <v>12660583</v>
      </c>
      <c r="O58" s="37">
        <f t="shared" si="13"/>
        <v>0.48647724693915773</v>
      </c>
      <c r="P58" s="32">
        <f>P57</f>
        <v>5669587</v>
      </c>
      <c r="Q58" s="32">
        <f>Q57</f>
        <v>28490256</v>
      </c>
      <c r="R58" s="32">
        <f>R57</f>
        <v>28490256</v>
      </c>
      <c r="S58" s="32">
        <f>S57</f>
        <v>17249693</v>
      </c>
      <c r="T58" s="37">
        <f t="shared" si="14"/>
        <v>0.60545938934350041</v>
      </c>
      <c r="U58" s="37">
        <f t="shared" si="15"/>
        <v>-0.18443089417271485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5000004</v>
      </c>
      <c r="E61" s="31">
        <v>5000004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9999996</v>
      </c>
      <c r="R61" s="31">
        <v>9999996</v>
      </c>
      <c r="S61" s="31">
        <v>0</v>
      </c>
      <c r="T61" s="36">
        <f t="shared" si="14"/>
        <v>0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5000004</v>
      </c>
      <c r="E63" s="32">
        <f>SUM(E59:E62)</f>
        <v>5000004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9999996</v>
      </c>
      <c r="R63" s="32">
        <f>SUM(R59:R62)</f>
        <v>9999996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284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284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2463870</v>
      </c>
      <c r="E65" s="31">
        <v>2463870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1891533</v>
      </c>
      <c r="R65" s="31">
        <v>1891533</v>
      </c>
      <c r="S65" s="31">
        <v>0</v>
      </c>
      <c r="T65" s="36">
        <f t="shared" si="14"/>
        <v>0</v>
      </c>
      <c r="U65" s="36">
        <f t="shared" si="15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15000</v>
      </c>
      <c r="E66" s="31">
        <v>1587000</v>
      </c>
      <c r="F66" s="31">
        <v>9659</v>
      </c>
      <c r="G66" s="36">
        <f t="shared" si="8"/>
        <v>0.64393333333333336</v>
      </c>
      <c r="H66" s="31">
        <v>29427</v>
      </c>
      <c r="I66" s="36">
        <f t="shared" si="9"/>
        <v>1.9618</v>
      </c>
      <c r="J66" s="31">
        <v>1510705</v>
      </c>
      <c r="K66" s="36">
        <f t="shared" si="10"/>
        <v>0.95192501575299304</v>
      </c>
      <c r="L66" s="31">
        <v>0</v>
      </c>
      <c r="M66" s="36">
        <f t="shared" si="11"/>
        <v>0</v>
      </c>
      <c r="N66" s="31">
        <f t="shared" si="12"/>
        <v>1549791</v>
      </c>
      <c r="O66" s="36">
        <f t="shared" si="13"/>
        <v>0.97655387523629489</v>
      </c>
      <c r="P66" s="31">
        <v>14566</v>
      </c>
      <c r="Q66" s="31">
        <v>0</v>
      </c>
      <c r="R66" s="31">
        <v>0</v>
      </c>
      <c r="S66" s="31">
        <v>62381</v>
      </c>
      <c r="T66" s="36">
        <f t="shared" si="14"/>
        <v>0</v>
      </c>
      <c r="U66" s="36">
        <f t="shared" si="15"/>
        <v>102.71447205821777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41441463</v>
      </c>
      <c r="E67" s="31">
        <v>41441463</v>
      </c>
      <c r="F67" s="31">
        <v>1524586</v>
      </c>
      <c r="G67" s="36">
        <f t="shared" si="8"/>
        <v>3.6788903905250643E-2</v>
      </c>
      <c r="H67" s="31">
        <v>1297528</v>
      </c>
      <c r="I67" s="36">
        <f t="shared" si="9"/>
        <v>3.1309898494654979E-2</v>
      </c>
      <c r="J67" s="31">
        <v>1445373</v>
      </c>
      <c r="K67" s="36">
        <f t="shared" si="10"/>
        <v>3.4877460769181821E-2</v>
      </c>
      <c r="L67" s="31">
        <v>0</v>
      </c>
      <c r="M67" s="36">
        <f t="shared" si="11"/>
        <v>0</v>
      </c>
      <c r="N67" s="31">
        <f t="shared" si="12"/>
        <v>4267487</v>
      </c>
      <c r="O67" s="36">
        <f t="shared" si="13"/>
        <v>0.10297626316908744</v>
      </c>
      <c r="P67" s="31">
        <v>1358085</v>
      </c>
      <c r="Q67" s="31">
        <v>38654105</v>
      </c>
      <c r="R67" s="31">
        <v>38654105</v>
      </c>
      <c r="S67" s="31">
        <v>4442669</v>
      </c>
      <c r="T67" s="36">
        <f t="shared" si="14"/>
        <v>0.11493395074080748</v>
      </c>
      <c r="U67" s="36">
        <f t="shared" si="15"/>
        <v>6.4272854791857625E-2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6084</v>
      </c>
      <c r="E68" s="31">
        <v>10952</v>
      </c>
      <c r="F68" s="31">
        <v>5005</v>
      </c>
      <c r="G68" s="36">
        <f t="shared" si="8"/>
        <v>0.82264957264957261</v>
      </c>
      <c r="H68" s="31">
        <v>1385</v>
      </c>
      <c r="I68" s="36">
        <f t="shared" si="9"/>
        <v>0.22764628533859302</v>
      </c>
      <c r="J68" s="31">
        <v>1500</v>
      </c>
      <c r="K68" s="36">
        <f t="shared" si="10"/>
        <v>0.13696128560993426</v>
      </c>
      <c r="L68" s="31">
        <v>0</v>
      </c>
      <c r="M68" s="36">
        <f t="shared" si="11"/>
        <v>0</v>
      </c>
      <c r="N68" s="31">
        <f t="shared" si="12"/>
        <v>7890</v>
      </c>
      <c r="O68" s="36">
        <f t="shared" si="13"/>
        <v>0.72041636230825423</v>
      </c>
      <c r="P68" s="31">
        <v>2707</v>
      </c>
      <c r="Q68" s="31">
        <v>1056</v>
      </c>
      <c r="R68" s="31">
        <v>6026</v>
      </c>
      <c r="S68" s="31">
        <v>4024</v>
      </c>
      <c r="T68" s="36">
        <f t="shared" si="14"/>
        <v>0.66777298373713911</v>
      </c>
      <c r="U68" s="36">
        <f t="shared" si="15"/>
        <v>-0.44588104913188031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43926417</v>
      </c>
      <c r="E70" s="32">
        <f>SUM(E64:E69)</f>
        <v>45503285</v>
      </c>
      <c r="F70" s="32">
        <f>SUM(F64:F69)</f>
        <v>1539250</v>
      </c>
      <c r="G70" s="37">
        <f t="shared" si="8"/>
        <v>3.5041555973026439E-2</v>
      </c>
      <c r="H70" s="32">
        <f>SUM(H64:H69)</f>
        <v>1328340</v>
      </c>
      <c r="I70" s="37">
        <f t="shared" si="9"/>
        <v>3.0240117239701114E-2</v>
      </c>
      <c r="J70" s="32">
        <f>SUM(J64:J69)</f>
        <v>2957862</v>
      </c>
      <c r="K70" s="37">
        <f t="shared" si="10"/>
        <v>6.5003262951235277E-2</v>
      </c>
      <c r="L70" s="32">
        <f>SUM(L64:L69)</f>
        <v>0</v>
      </c>
      <c r="M70" s="37">
        <f t="shared" si="11"/>
        <v>0</v>
      </c>
      <c r="N70" s="32">
        <f t="shared" si="12"/>
        <v>5825452</v>
      </c>
      <c r="O70" s="37">
        <f t="shared" si="13"/>
        <v>0.12802266913256921</v>
      </c>
      <c r="P70" s="32">
        <f>SUM(P64:P69)</f>
        <v>1375358</v>
      </c>
      <c r="Q70" s="32">
        <f>SUM(Q64:Q69)</f>
        <v>40546694</v>
      </c>
      <c r="R70" s="32">
        <f>SUM(R64:R69)</f>
        <v>40551664</v>
      </c>
      <c r="S70" s="32">
        <f>SUM(S64:S69)</f>
        <v>4509074</v>
      </c>
      <c r="T70" s="37">
        <f t="shared" si="14"/>
        <v>0.11119331625947582</v>
      </c>
      <c r="U70" s="37">
        <f t="shared" si="15"/>
        <v>1.1506124223656675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420000</v>
      </c>
      <c r="E71" s="31">
        <v>236112</v>
      </c>
      <c r="F71" s="31">
        <v>54394</v>
      </c>
      <c r="G71" s="36">
        <f t="shared" si="8"/>
        <v>0.1295095238095238</v>
      </c>
      <c r="H71" s="31">
        <v>49210</v>
      </c>
      <c r="I71" s="36">
        <f t="shared" si="9"/>
        <v>0.11716666666666667</v>
      </c>
      <c r="J71" s="31">
        <v>178632</v>
      </c>
      <c r="K71" s="36">
        <f t="shared" si="10"/>
        <v>0.75655621061191303</v>
      </c>
      <c r="L71" s="31">
        <v>0</v>
      </c>
      <c r="M71" s="36">
        <f t="shared" si="11"/>
        <v>0</v>
      </c>
      <c r="N71" s="31">
        <f t="shared" si="12"/>
        <v>282236</v>
      </c>
      <c r="O71" s="36">
        <f t="shared" si="13"/>
        <v>1.1953479704546994</v>
      </c>
      <c r="P71" s="31">
        <v>21914</v>
      </c>
      <c r="Q71" s="31">
        <v>405696</v>
      </c>
      <c r="R71" s="31">
        <v>655664</v>
      </c>
      <c r="S71" s="31">
        <v>12076</v>
      </c>
      <c r="T71" s="36">
        <f t="shared" si="14"/>
        <v>1.8417970179848215E-2</v>
      </c>
      <c r="U71" s="36">
        <f t="shared" si="15"/>
        <v>7.1515013233549336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501663</v>
      </c>
      <c r="E72" s="31">
        <v>622885</v>
      </c>
      <c r="F72" s="31">
        <v>117817</v>
      </c>
      <c r="G72" s="36">
        <f t="shared" si="8"/>
        <v>0.23485287932337048</v>
      </c>
      <c r="H72" s="31">
        <v>141785</v>
      </c>
      <c r="I72" s="36">
        <f t="shared" si="9"/>
        <v>0.28262997271076401</v>
      </c>
      <c r="J72" s="31">
        <v>94737</v>
      </c>
      <c r="K72" s="36">
        <f t="shared" si="10"/>
        <v>0.15209388570924007</v>
      </c>
      <c r="L72" s="31">
        <v>0</v>
      </c>
      <c r="M72" s="36">
        <f t="shared" si="11"/>
        <v>0</v>
      </c>
      <c r="N72" s="31">
        <f t="shared" si="12"/>
        <v>354339</v>
      </c>
      <c r="O72" s="36">
        <f t="shared" si="13"/>
        <v>0.56886744744214424</v>
      </c>
      <c r="P72" s="31">
        <v>115253</v>
      </c>
      <c r="Q72" s="31">
        <v>2004614</v>
      </c>
      <c r="R72" s="31">
        <v>2004614</v>
      </c>
      <c r="S72" s="31">
        <v>314324</v>
      </c>
      <c r="T72" s="36">
        <f t="shared" si="14"/>
        <v>0.15680026179603654</v>
      </c>
      <c r="U72" s="36">
        <f t="shared" si="15"/>
        <v>-0.17800838156056675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550773</v>
      </c>
      <c r="E73" s="31">
        <v>550773</v>
      </c>
      <c r="F73" s="31">
        <v>118535</v>
      </c>
      <c r="G73" s="36">
        <f t="shared" si="8"/>
        <v>0.21521570592603487</v>
      </c>
      <c r="H73" s="31">
        <v>4850</v>
      </c>
      <c r="I73" s="36">
        <f t="shared" si="9"/>
        <v>8.8058056585925606E-3</v>
      </c>
      <c r="J73" s="31">
        <v>98114</v>
      </c>
      <c r="K73" s="36">
        <f t="shared" si="10"/>
        <v>0.17813872502827843</v>
      </c>
      <c r="L73" s="31">
        <v>0</v>
      </c>
      <c r="M73" s="36">
        <f t="shared" si="11"/>
        <v>0</v>
      </c>
      <c r="N73" s="31">
        <f t="shared" si="12"/>
        <v>221499</v>
      </c>
      <c r="O73" s="36">
        <f t="shared" si="13"/>
        <v>0.40216023661290584</v>
      </c>
      <c r="P73" s="31">
        <v>4500</v>
      </c>
      <c r="Q73" s="31">
        <v>527654</v>
      </c>
      <c r="R73" s="31">
        <v>527654</v>
      </c>
      <c r="S73" s="31">
        <v>123219</v>
      </c>
      <c r="T73" s="36">
        <f t="shared" si="14"/>
        <v>0.23352234608284975</v>
      </c>
      <c r="U73" s="36">
        <f t="shared" si="15"/>
        <v>20.803111111111111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461800</v>
      </c>
      <c r="E74" s="31">
        <v>1486947</v>
      </c>
      <c r="F74" s="31">
        <v>251620</v>
      </c>
      <c r="G74" s="36">
        <f t="shared" si="8"/>
        <v>0.54486790818536168</v>
      </c>
      <c r="H74" s="31">
        <v>235799</v>
      </c>
      <c r="I74" s="36">
        <f t="shared" si="9"/>
        <v>0.5106084885231702</v>
      </c>
      <c r="J74" s="31">
        <v>244806</v>
      </c>
      <c r="K74" s="36">
        <f t="shared" si="10"/>
        <v>0.16463666828743728</v>
      </c>
      <c r="L74" s="31">
        <v>0</v>
      </c>
      <c r="M74" s="36">
        <f t="shared" si="11"/>
        <v>0</v>
      </c>
      <c r="N74" s="31">
        <f t="shared" si="12"/>
        <v>732225</v>
      </c>
      <c r="O74" s="36">
        <f t="shared" si="13"/>
        <v>0.49243517085679583</v>
      </c>
      <c r="P74" s="31">
        <v>102500</v>
      </c>
      <c r="Q74" s="31">
        <v>1538952</v>
      </c>
      <c r="R74" s="31">
        <v>1178174</v>
      </c>
      <c r="S74" s="31">
        <v>302248</v>
      </c>
      <c r="T74" s="36">
        <f t="shared" si="14"/>
        <v>0.25653935666548405</v>
      </c>
      <c r="U74" s="36">
        <f t="shared" si="15"/>
        <v>1.3883512195121952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1934236</v>
      </c>
      <c r="E78" s="32">
        <f>SUM(E71:E77)</f>
        <v>2896717</v>
      </c>
      <c r="F78" s="32">
        <f>SUM(F71:F77)</f>
        <v>542366</v>
      </c>
      <c r="G78" s="37">
        <f t="shared" si="8"/>
        <v>0.28040321863516138</v>
      </c>
      <c r="H78" s="32">
        <f>SUM(H71:H77)</f>
        <v>431644</v>
      </c>
      <c r="I78" s="37">
        <f t="shared" si="9"/>
        <v>0.22315994532208067</v>
      </c>
      <c r="J78" s="32">
        <f>SUM(J71:J77)</f>
        <v>616289</v>
      </c>
      <c r="K78" s="37">
        <f t="shared" si="10"/>
        <v>0.21275430081709742</v>
      </c>
      <c r="L78" s="32">
        <f>SUM(L71:L77)</f>
        <v>0</v>
      </c>
      <c r="M78" s="37">
        <f t="shared" si="11"/>
        <v>0</v>
      </c>
      <c r="N78" s="32">
        <f t="shared" si="12"/>
        <v>1590299</v>
      </c>
      <c r="O78" s="37">
        <f t="shared" si="13"/>
        <v>0.54900047191354906</v>
      </c>
      <c r="P78" s="32">
        <f>SUM(P71:P77)</f>
        <v>244167</v>
      </c>
      <c r="Q78" s="32">
        <f>SUM(Q71:Q77)</f>
        <v>4476916</v>
      </c>
      <c r="R78" s="32">
        <f>SUM(R71:R77)</f>
        <v>4366106</v>
      </c>
      <c r="S78" s="32">
        <f>SUM(S71:S77)</f>
        <v>751867</v>
      </c>
      <c r="T78" s="37">
        <f t="shared" si="14"/>
        <v>0.17220539308940278</v>
      </c>
      <c r="U78" s="37">
        <f t="shared" si="15"/>
        <v>1.5240470661473497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5123138</v>
      </c>
      <c r="E79" s="31">
        <v>5169747</v>
      </c>
      <c r="F79" s="31">
        <v>111035</v>
      </c>
      <c r="G79" s="36">
        <f t="shared" si="8"/>
        <v>2.167324011182209E-2</v>
      </c>
      <c r="H79" s="31">
        <v>162197</v>
      </c>
      <c r="I79" s="36">
        <f t="shared" si="9"/>
        <v>3.1659697630631853E-2</v>
      </c>
      <c r="J79" s="31">
        <v>302404</v>
      </c>
      <c r="K79" s="36">
        <f t="shared" si="10"/>
        <v>5.8494932150451463E-2</v>
      </c>
      <c r="L79" s="31">
        <v>0</v>
      </c>
      <c r="M79" s="36">
        <f t="shared" si="11"/>
        <v>0</v>
      </c>
      <c r="N79" s="31">
        <f t="shared" si="12"/>
        <v>575636</v>
      </c>
      <c r="O79" s="36">
        <f t="shared" si="13"/>
        <v>0.11134703497095699</v>
      </c>
      <c r="P79" s="31">
        <v>381635</v>
      </c>
      <c r="Q79" s="31">
        <v>4905146</v>
      </c>
      <c r="R79" s="31">
        <v>4907220</v>
      </c>
      <c r="S79" s="31">
        <v>1121142</v>
      </c>
      <c r="T79" s="36">
        <f t="shared" si="14"/>
        <v>0.228467849413721</v>
      </c>
      <c r="U79" s="36">
        <f t="shared" si="15"/>
        <v>-0.20760936496914595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2158210</v>
      </c>
      <c r="E81" s="31">
        <v>2228210</v>
      </c>
      <c r="F81" s="31">
        <v>409064</v>
      </c>
      <c r="G81" s="36">
        <f t="shared" si="8"/>
        <v>0.18953855278216669</v>
      </c>
      <c r="H81" s="31">
        <v>276272</v>
      </c>
      <c r="I81" s="36">
        <f t="shared" si="9"/>
        <v>0.12800978588737888</v>
      </c>
      <c r="J81" s="31">
        <v>688256</v>
      </c>
      <c r="K81" s="36">
        <f t="shared" si="10"/>
        <v>0.30888291498557136</v>
      </c>
      <c r="L81" s="31">
        <v>0</v>
      </c>
      <c r="M81" s="36">
        <f t="shared" si="11"/>
        <v>0</v>
      </c>
      <c r="N81" s="31">
        <f t="shared" si="12"/>
        <v>1373592</v>
      </c>
      <c r="O81" s="36">
        <f t="shared" si="13"/>
        <v>0.61645536102970544</v>
      </c>
      <c r="P81" s="31">
        <v>403080</v>
      </c>
      <c r="Q81" s="31">
        <v>5172300</v>
      </c>
      <c r="R81" s="31">
        <v>2069230</v>
      </c>
      <c r="S81" s="31">
        <v>951198</v>
      </c>
      <c r="T81" s="36">
        <f t="shared" si="14"/>
        <v>0.45968693668659355</v>
      </c>
      <c r="U81" s="36">
        <f t="shared" si="15"/>
        <v>0.70749230921901352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12985953</v>
      </c>
      <c r="E83" s="31">
        <v>12985953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12463109</v>
      </c>
      <c r="Q83" s="31">
        <v>0</v>
      </c>
      <c r="R83" s="31">
        <v>12463109</v>
      </c>
      <c r="S83" s="31">
        <v>12463109</v>
      </c>
      <c r="T83" s="36">
        <f t="shared" si="14"/>
        <v>1</v>
      </c>
      <c r="U83" s="36">
        <f t="shared" si="15"/>
        <v>-1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20267301</v>
      </c>
      <c r="E84" s="32">
        <f>SUM(E79:E83)</f>
        <v>20383910</v>
      </c>
      <c r="F84" s="32">
        <f>SUM(F79:F83)</f>
        <v>520099</v>
      </c>
      <c r="G84" s="37">
        <f t="shared" si="8"/>
        <v>2.5661976402284646E-2</v>
      </c>
      <c r="H84" s="32">
        <f>SUM(H79:H83)</f>
        <v>438469</v>
      </c>
      <c r="I84" s="37">
        <f t="shared" si="9"/>
        <v>2.1634306413073946E-2</v>
      </c>
      <c r="J84" s="32">
        <f>SUM(J79:J83)</f>
        <v>990660</v>
      </c>
      <c r="K84" s="37">
        <f t="shared" si="10"/>
        <v>4.8600096841086918E-2</v>
      </c>
      <c r="L84" s="32">
        <f>SUM(L79:L83)</f>
        <v>0</v>
      </c>
      <c r="M84" s="37">
        <f t="shared" si="11"/>
        <v>0</v>
      </c>
      <c r="N84" s="32">
        <f t="shared" si="12"/>
        <v>1949228</v>
      </c>
      <c r="O84" s="37">
        <f t="shared" si="13"/>
        <v>9.562581467441722E-2</v>
      </c>
      <c r="P84" s="32">
        <f>SUM(P79:P83)</f>
        <v>13247824</v>
      </c>
      <c r="Q84" s="32">
        <f>SUM(Q79:Q83)</f>
        <v>10077446</v>
      </c>
      <c r="R84" s="32">
        <f>SUM(R79:R83)</f>
        <v>19439559</v>
      </c>
      <c r="S84" s="32">
        <f>SUM(S79:S83)</f>
        <v>14535449</v>
      </c>
      <c r="T84" s="37">
        <f t="shared" si="14"/>
        <v>0.74772524417863595</v>
      </c>
      <c r="U84" s="37">
        <f t="shared" si="15"/>
        <v>-0.92522092684806201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97152984</v>
      </c>
      <c r="E85" s="32">
        <f>SUM(E57,E59:E62,E64:E69,E71:E77,E79:E83)</f>
        <v>99808942</v>
      </c>
      <c r="F85" s="32">
        <f>SUM(F57,F59:F62,F64:F69,F71:F77,F79:F83)</f>
        <v>7110951</v>
      </c>
      <c r="G85" s="37">
        <f t="shared" si="8"/>
        <v>7.3193335986468516E-2</v>
      </c>
      <c r="H85" s="32">
        <f>SUM(H57,H59:H62,H64:H69,H71:H77,H79:H83)</f>
        <v>5725860</v>
      </c>
      <c r="I85" s="37">
        <f t="shared" si="9"/>
        <v>5.8936532510416764E-2</v>
      </c>
      <c r="J85" s="32">
        <f>SUM(J57,J59:J62,J64:J69,J71:J77,J79:J83)</f>
        <v>9188751</v>
      </c>
      <c r="K85" s="37">
        <f t="shared" si="10"/>
        <v>9.2063404499368409E-2</v>
      </c>
      <c r="L85" s="32">
        <f>SUM(L57,L59:L62,L64:L69,L71:L77,L79:L83)</f>
        <v>0</v>
      </c>
      <c r="M85" s="37">
        <f t="shared" si="11"/>
        <v>0</v>
      </c>
      <c r="N85" s="32">
        <f t="shared" si="12"/>
        <v>22025562</v>
      </c>
      <c r="O85" s="37">
        <f t="shared" si="13"/>
        <v>0.22067724152411114</v>
      </c>
      <c r="P85" s="32">
        <f>SUM(P57,P59:P62,P64:P69,P71:P77,P79:P83)</f>
        <v>20536936</v>
      </c>
      <c r="Q85" s="32">
        <f>SUM(Q57,Q59:Q62,Q64:Q69,Q71:Q77,Q79:Q83)</f>
        <v>93591308</v>
      </c>
      <c r="R85" s="32">
        <f>SUM(R57,R59:R62,R64:R69,R71:R77,R79:R83)</f>
        <v>102847581</v>
      </c>
      <c r="S85" s="32">
        <f>SUM(S57,S59:S62,S64:S69,S71:S77,S79:S83)</f>
        <v>37046083</v>
      </c>
      <c r="T85" s="37">
        <f t="shared" si="14"/>
        <v>0.36020373682877382</v>
      </c>
      <c r="U85" s="37">
        <f t="shared" si="15"/>
        <v>-0.55257439571316769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817807351</v>
      </c>
      <c r="E88" s="31">
        <v>404041939</v>
      </c>
      <c r="F88" s="31">
        <v>55411188</v>
      </c>
      <c r="G88" s="36">
        <f t="shared" ref="G88:G99" si="16">IF(($D88      =0),0,($F88      /$D88      ))</f>
        <v>6.7755795949063308E-2</v>
      </c>
      <c r="H88" s="31">
        <v>57567337</v>
      </c>
      <c r="I88" s="36">
        <f t="shared" ref="I88:I99" si="17">IF(($D88      =0),0,($H88      /$D88      ))</f>
        <v>7.0392295850126199E-2</v>
      </c>
      <c r="J88" s="31">
        <v>74509309</v>
      </c>
      <c r="K88" s="36">
        <f t="shared" ref="K88:K99" si="18">IF(($E88      =0),0,($J88      /$E88      ))</f>
        <v>0.18440983919741064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187487834</v>
      </c>
      <c r="O88" s="36">
        <f t="shared" ref="O88:O99" si="21">IF(($E88      =0),0,($N88      /$E88      ))</f>
        <v>0.46403062628604996</v>
      </c>
      <c r="P88" s="31">
        <v>232980568</v>
      </c>
      <c r="Q88" s="31">
        <v>817669681</v>
      </c>
      <c r="R88" s="31">
        <v>817669681</v>
      </c>
      <c r="S88" s="31">
        <v>364151889</v>
      </c>
      <c r="T88" s="36">
        <f t="shared" ref="T88:T99" si="22">IF(($R88      =0),0,($S88      /$R88      ))</f>
        <v>0.44535329786796879</v>
      </c>
      <c r="U88" s="36">
        <f t="shared" ref="U88:U99" si="23">IF(($P88      =0),0,(($J88      /$P88      )-1))</f>
        <v>-0.68019088613433198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200682000</v>
      </c>
      <c r="E89" s="31">
        <v>200682000</v>
      </c>
      <c r="F89" s="31">
        <v>73243601</v>
      </c>
      <c r="G89" s="36">
        <f t="shared" si="16"/>
        <v>0.36497344555067218</v>
      </c>
      <c r="H89" s="31">
        <v>151418322</v>
      </c>
      <c r="I89" s="36">
        <f t="shared" si="17"/>
        <v>0.75451870122880971</v>
      </c>
      <c r="J89" s="31">
        <v>55792362</v>
      </c>
      <c r="K89" s="36">
        <f t="shared" si="18"/>
        <v>0.27801378299997009</v>
      </c>
      <c r="L89" s="31">
        <v>0</v>
      </c>
      <c r="M89" s="36">
        <f t="shared" si="19"/>
        <v>0</v>
      </c>
      <c r="N89" s="31">
        <f t="shared" si="20"/>
        <v>280454285</v>
      </c>
      <c r="O89" s="36">
        <f t="shared" si="21"/>
        <v>1.3975059297794521</v>
      </c>
      <c r="P89" s="31">
        <v>71736530</v>
      </c>
      <c r="Q89" s="31">
        <v>191857000</v>
      </c>
      <c r="R89" s="31">
        <v>191857000</v>
      </c>
      <c r="S89" s="31">
        <v>162782212</v>
      </c>
      <c r="T89" s="36">
        <f t="shared" si="22"/>
        <v>0.84845594374977196</v>
      </c>
      <c r="U89" s="36">
        <f t="shared" si="23"/>
        <v>-0.22226009537957858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246258988</v>
      </c>
      <c r="E90" s="31">
        <v>314489647</v>
      </c>
      <c r="F90" s="31">
        <v>68178429</v>
      </c>
      <c r="G90" s="36">
        <f t="shared" si="16"/>
        <v>0.27685661162548103</v>
      </c>
      <c r="H90" s="31">
        <v>74180281</v>
      </c>
      <c r="I90" s="36">
        <f t="shared" si="17"/>
        <v>0.30122872510139609</v>
      </c>
      <c r="J90" s="31">
        <v>81699314</v>
      </c>
      <c r="K90" s="36">
        <f t="shared" si="18"/>
        <v>0.25978379504492877</v>
      </c>
      <c r="L90" s="31">
        <v>0</v>
      </c>
      <c r="M90" s="36">
        <f t="shared" si="19"/>
        <v>0</v>
      </c>
      <c r="N90" s="31">
        <f t="shared" si="20"/>
        <v>224058024</v>
      </c>
      <c r="O90" s="36">
        <f t="shared" si="21"/>
        <v>0.71244960251426015</v>
      </c>
      <c r="P90" s="31">
        <v>50943822</v>
      </c>
      <c r="Q90" s="31">
        <v>320120957</v>
      </c>
      <c r="R90" s="31">
        <v>223980507</v>
      </c>
      <c r="S90" s="31">
        <v>158445180</v>
      </c>
      <c r="T90" s="36">
        <f t="shared" si="22"/>
        <v>0.70740611369363493</v>
      </c>
      <c r="U90" s="36">
        <f t="shared" si="23"/>
        <v>0.60371387133065912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1264748339</v>
      </c>
      <c r="E91" s="32">
        <f>SUM(E88:E90)</f>
        <v>919213586</v>
      </c>
      <c r="F91" s="32">
        <f>SUM(F88:F90)</f>
        <v>196833218</v>
      </c>
      <c r="G91" s="37">
        <f t="shared" si="16"/>
        <v>0.15563034315240165</v>
      </c>
      <c r="H91" s="32">
        <f>SUM(H88:H90)</f>
        <v>283165940</v>
      </c>
      <c r="I91" s="37">
        <f t="shared" si="17"/>
        <v>0.22389113412387726</v>
      </c>
      <c r="J91" s="32">
        <f>SUM(J88:J90)</f>
        <v>212000985</v>
      </c>
      <c r="K91" s="37">
        <f t="shared" si="18"/>
        <v>0.23063299784605229</v>
      </c>
      <c r="L91" s="32">
        <f>SUM(L88:L90)</f>
        <v>0</v>
      </c>
      <c r="M91" s="37">
        <f t="shared" si="19"/>
        <v>0</v>
      </c>
      <c r="N91" s="32">
        <f t="shared" si="20"/>
        <v>692000143</v>
      </c>
      <c r="O91" s="37">
        <f t="shared" si="21"/>
        <v>0.75281757530507165</v>
      </c>
      <c r="P91" s="32">
        <f>SUM(P88:P90)</f>
        <v>355660920</v>
      </c>
      <c r="Q91" s="32">
        <f>SUM(Q88:Q90)</f>
        <v>1329647638</v>
      </c>
      <c r="R91" s="32">
        <f>SUM(R88:R90)</f>
        <v>1233507188</v>
      </c>
      <c r="S91" s="32">
        <f>SUM(S88:S90)</f>
        <v>685379281</v>
      </c>
      <c r="T91" s="37">
        <f t="shared" si="22"/>
        <v>0.55563460648435237</v>
      </c>
      <c r="U91" s="37">
        <f t="shared" si="23"/>
        <v>-0.4039238693978523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32720760</v>
      </c>
      <c r="E92" s="31">
        <v>32720760</v>
      </c>
      <c r="F92" s="31">
        <v>77334</v>
      </c>
      <c r="G92" s="36">
        <f t="shared" si="16"/>
        <v>2.363453660611795E-3</v>
      </c>
      <c r="H92" s="31">
        <v>13553124</v>
      </c>
      <c r="I92" s="36">
        <f t="shared" si="17"/>
        <v>0.41420566025972499</v>
      </c>
      <c r="J92" s="31">
        <v>18934996</v>
      </c>
      <c r="K92" s="36">
        <f t="shared" si="18"/>
        <v>0.57868448043382859</v>
      </c>
      <c r="L92" s="31">
        <v>0</v>
      </c>
      <c r="M92" s="36">
        <f t="shared" si="19"/>
        <v>0</v>
      </c>
      <c r="N92" s="31">
        <f t="shared" si="20"/>
        <v>32565454</v>
      </c>
      <c r="O92" s="36">
        <f t="shared" si="21"/>
        <v>0.99525359435416538</v>
      </c>
      <c r="P92" s="31">
        <v>26271103</v>
      </c>
      <c r="Q92" s="31">
        <v>35293245</v>
      </c>
      <c r="R92" s="31">
        <v>35293245</v>
      </c>
      <c r="S92" s="31">
        <v>26485979</v>
      </c>
      <c r="T92" s="36">
        <f t="shared" si="22"/>
        <v>0.75045462665731077</v>
      </c>
      <c r="U92" s="36">
        <f t="shared" si="23"/>
        <v>-0.2792462501479287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90814365</v>
      </c>
      <c r="E93" s="31">
        <v>60814365</v>
      </c>
      <c r="F93" s="31">
        <v>13625622</v>
      </c>
      <c r="G93" s="36">
        <f t="shared" si="16"/>
        <v>0.15003817953250018</v>
      </c>
      <c r="H93" s="31">
        <v>8917086</v>
      </c>
      <c r="I93" s="36">
        <f t="shared" si="17"/>
        <v>9.8190258776791536E-2</v>
      </c>
      <c r="J93" s="31">
        <v>10269465</v>
      </c>
      <c r="K93" s="36">
        <f t="shared" si="18"/>
        <v>0.16886577702488548</v>
      </c>
      <c r="L93" s="31">
        <v>0</v>
      </c>
      <c r="M93" s="36">
        <f t="shared" si="19"/>
        <v>0</v>
      </c>
      <c r="N93" s="31">
        <f t="shared" si="20"/>
        <v>32812173</v>
      </c>
      <c r="O93" s="36">
        <f t="shared" si="21"/>
        <v>0.53954642131016251</v>
      </c>
      <c r="P93" s="31">
        <v>10474780</v>
      </c>
      <c r="Q93" s="31">
        <v>84687635</v>
      </c>
      <c r="R93" s="31">
        <v>85673930</v>
      </c>
      <c r="S93" s="31">
        <v>31387068</v>
      </c>
      <c r="T93" s="36">
        <f t="shared" si="22"/>
        <v>0.36635494601449942</v>
      </c>
      <c r="U93" s="36">
        <f t="shared" si="23"/>
        <v>-1.9600888992417964E-2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7371661</v>
      </c>
      <c r="E94" s="31">
        <v>7334141</v>
      </c>
      <c r="F94" s="31">
        <v>939894</v>
      </c>
      <c r="G94" s="36">
        <f t="shared" si="16"/>
        <v>0.12750097976561864</v>
      </c>
      <c r="H94" s="31">
        <v>1612477</v>
      </c>
      <c r="I94" s="36">
        <f t="shared" si="17"/>
        <v>0.21873998275286941</v>
      </c>
      <c r="J94" s="31">
        <v>133453</v>
      </c>
      <c r="K94" s="36">
        <f t="shared" si="18"/>
        <v>1.8196132307791737E-2</v>
      </c>
      <c r="L94" s="31">
        <v>0</v>
      </c>
      <c r="M94" s="36">
        <f t="shared" si="19"/>
        <v>0</v>
      </c>
      <c r="N94" s="31">
        <f t="shared" si="20"/>
        <v>2685824</v>
      </c>
      <c r="O94" s="36">
        <f t="shared" si="21"/>
        <v>0.36620839441183362</v>
      </c>
      <c r="P94" s="31">
        <v>2547049</v>
      </c>
      <c r="Q94" s="31">
        <v>5376310</v>
      </c>
      <c r="R94" s="31">
        <v>5324951</v>
      </c>
      <c r="S94" s="31">
        <v>5406863</v>
      </c>
      <c r="T94" s="36">
        <f t="shared" si="22"/>
        <v>1.0153826767607814</v>
      </c>
      <c r="U94" s="36">
        <f t="shared" si="23"/>
        <v>-0.94760485565845021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130906786</v>
      </c>
      <c r="E96" s="32">
        <f>SUM(E92:E95)</f>
        <v>100869266</v>
      </c>
      <c r="F96" s="32">
        <f>SUM(F92:F95)</f>
        <v>14642850</v>
      </c>
      <c r="G96" s="37">
        <f t="shared" si="16"/>
        <v>0.11185707362794775</v>
      </c>
      <c r="H96" s="32">
        <f>SUM(H92:H95)</f>
        <v>24082687</v>
      </c>
      <c r="I96" s="37">
        <f t="shared" si="17"/>
        <v>0.18396820925692883</v>
      </c>
      <c r="J96" s="32">
        <f>SUM(J92:J95)</f>
        <v>29337914</v>
      </c>
      <c r="K96" s="37">
        <f t="shared" si="18"/>
        <v>0.29085087225676848</v>
      </c>
      <c r="L96" s="32">
        <f>SUM(L92:L95)</f>
        <v>0</v>
      </c>
      <c r="M96" s="37">
        <f t="shared" si="19"/>
        <v>0</v>
      </c>
      <c r="N96" s="32">
        <f t="shared" si="20"/>
        <v>68063451</v>
      </c>
      <c r="O96" s="37">
        <f t="shared" si="21"/>
        <v>0.67476897274140968</v>
      </c>
      <c r="P96" s="32">
        <f>SUM(P92:P95)</f>
        <v>39292932</v>
      </c>
      <c r="Q96" s="32">
        <f>SUM(Q92:Q95)</f>
        <v>125357190</v>
      </c>
      <c r="R96" s="32">
        <f>SUM(R92:R95)</f>
        <v>126292126</v>
      </c>
      <c r="S96" s="32">
        <f>SUM(S92:S95)</f>
        <v>63279910</v>
      </c>
      <c r="T96" s="37">
        <f t="shared" si="22"/>
        <v>0.50105982062571341</v>
      </c>
      <c r="U96" s="37">
        <f t="shared" si="23"/>
        <v>-0.25335391107998761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33289615</v>
      </c>
      <c r="E97" s="31">
        <v>93289615</v>
      </c>
      <c r="F97" s="31">
        <v>0</v>
      </c>
      <c r="G97" s="36">
        <f t="shared" si="16"/>
        <v>0</v>
      </c>
      <c r="H97" s="31">
        <v>20869</v>
      </c>
      <c r="I97" s="36">
        <f t="shared" si="17"/>
        <v>6.2689220046552058E-4</v>
      </c>
      <c r="J97" s="31">
        <v>-20869</v>
      </c>
      <c r="K97" s="36">
        <f t="shared" si="18"/>
        <v>-2.2370121261621671E-4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22"/>
        <v>0</v>
      </c>
      <c r="U97" s="36">
        <f t="shared" si="23"/>
        <v>0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24800076</v>
      </c>
      <c r="E99" s="31">
        <v>24800081</v>
      </c>
      <c r="F99" s="31">
        <v>6752500</v>
      </c>
      <c r="G99" s="36">
        <f t="shared" si="16"/>
        <v>0.27227739140799406</v>
      </c>
      <c r="H99" s="31">
        <v>5372374</v>
      </c>
      <c r="I99" s="36">
        <f t="shared" si="17"/>
        <v>0.21662732001305157</v>
      </c>
      <c r="J99" s="31">
        <v>7191886</v>
      </c>
      <c r="K99" s="36">
        <f t="shared" si="18"/>
        <v>0.28999445606649432</v>
      </c>
      <c r="L99" s="31">
        <v>0</v>
      </c>
      <c r="M99" s="36">
        <f t="shared" si="19"/>
        <v>0</v>
      </c>
      <c r="N99" s="31">
        <f t="shared" si="20"/>
        <v>19316760</v>
      </c>
      <c r="O99" s="36">
        <f t="shared" si="21"/>
        <v>0.77889906891836358</v>
      </c>
      <c r="P99" s="31">
        <v>4936686</v>
      </c>
      <c r="Q99" s="31">
        <v>22545528</v>
      </c>
      <c r="R99" s="31">
        <v>22545528</v>
      </c>
      <c r="S99" s="31">
        <v>11662436</v>
      </c>
      <c r="T99" s="36">
        <f t="shared" si="22"/>
        <v>0.51728378239799933</v>
      </c>
      <c r="U99" s="36">
        <f t="shared" si="23"/>
        <v>0.45682467955223394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125493357</v>
      </c>
      <c r="E100" s="31">
        <v>136901844</v>
      </c>
      <c r="F100" s="31">
        <v>48638989</v>
      </c>
      <c r="G100" s="36">
        <f>IF(($D100     =0),0,($F100     /$D100     ))</f>
        <v>0.38758218094364949</v>
      </c>
      <c r="H100" s="31">
        <v>38493200</v>
      </c>
      <c r="I100" s="36">
        <f>IF(($D100     =0),0,($H100     /$D100     ))</f>
        <v>0.30673496127767147</v>
      </c>
      <c r="J100" s="31">
        <v>29480853</v>
      </c>
      <c r="K100" s="36">
        <f>IF(($E100     =0),0,($J100     /$E100     ))</f>
        <v>0.2153429942112394</v>
      </c>
      <c r="L100" s="31">
        <v>0</v>
      </c>
      <c r="M100" s="36">
        <f>IF(($E100     =0),0,($L100     /$E100     ))</f>
        <v>0</v>
      </c>
      <c r="N100" s="31">
        <f>$F100     +$H100     +$J100</f>
        <v>116613042</v>
      </c>
      <c r="O100" s="36">
        <f>IF(($E100     =0),0,($N100     /$E100     ))</f>
        <v>0.85180037458078361</v>
      </c>
      <c r="P100" s="31">
        <v>28773837</v>
      </c>
      <c r="Q100" s="31">
        <v>130450608</v>
      </c>
      <c r="R100" s="31">
        <v>130450608</v>
      </c>
      <c r="S100" s="31">
        <v>76730240</v>
      </c>
      <c r="T100" s="36">
        <f>IF(($R100     =0),0,($S100     /$R100     ))</f>
        <v>0.58819380895488049</v>
      </c>
      <c r="U100" s="36">
        <f>IF(($P100     =0),0,(($J100     /$P100     )-1))</f>
        <v>2.4571488328094748E-2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183583048</v>
      </c>
      <c r="E101" s="32">
        <f>SUM(E97:E100)</f>
        <v>254991540</v>
      </c>
      <c r="F101" s="32">
        <f>SUM(F97:F100)</f>
        <v>55391489</v>
      </c>
      <c r="G101" s="37">
        <f>IF(($D101     =0),0,($F101     /$D101     ))</f>
        <v>0.30172442174508401</v>
      </c>
      <c r="H101" s="32">
        <f>SUM(H97:H100)</f>
        <v>43886443</v>
      </c>
      <c r="I101" s="37">
        <f>IF(($D101     =0),0,($H101     /$D101     ))</f>
        <v>0.23905498616626084</v>
      </c>
      <c r="J101" s="32">
        <f>SUM(J97:J100)</f>
        <v>36651870</v>
      </c>
      <c r="K101" s="37">
        <f>IF(($E101     =0),0,($J101     /$E101     ))</f>
        <v>0.14373759223541299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135929802</v>
      </c>
      <c r="O101" s="37">
        <f>IF(($E101     =0),0,($N101     /$E101     ))</f>
        <v>0.53307573263018848</v>
      </c>
      <c r="P101" s="32">
        <f>SUM(P97:P100)</f>
        <v>33710523</v>
      </c>
      <c r="Q101" s="32">
        <f>SUM(Q97:Q100)</f>
        <v>152996136</v>
      </c>
      <c r="R101" s="32">
        <f>SUM(R97:R100)</f>
        <v>152996136</v>
      </c>
      <c r="S101" s="32">
        <f>SUM(S97:S100)</f>
        <v>88392676</v>
      </c>
      <c r="T101" s="37">
        <f>IF(($R101     =0),0,($S101     /$R101     ))</f>
        <v>0.57774449937742223</v>
      </c>
      <c r="U101" s="37">
        <f>IF(($P101     =0),0,(($J101     /$P101     )-1))</f>
        <v>8.7253081181801972E-2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1579238173</v>
      </c>
      <c r="E102" s="32">
        <f>SUM(E88:E90,E92:E95,E97:E100)</f>
        <v>1275074392</v>
      </c>
      <c r="F102" s="32">
        <f>SUM(F88:F90,F92:F95,F97:F100)</f>
        <v>266867557</v>
      </c>
      <c r="G102" s="37">
        <f>IF(($D102     =0),0,($F102     /$D102     ))</f>
        <v>0.16898499641320411</v>
      </c>
      <c r="H102" s="32">
        <f>SUM(H88:H90,H92:H95,H97:H100)</f>
        <v>351135070</v>
      </c>
      <c r="I102" s="37">
        <f>IF(($D102     =0),0,($H102     /$D102     ))</f>
        <v>0.22234459374355561</v>
      </c>
      <c r="J102" s="32">
        <f>SUM(J88:J90,J92:J95,J97:J100)</f>
        <v>277990769</v>
      </c>
      <c r="K102" s="37">
        <f>IF(($E102     =0),0,($J102     /$E102     ))</f>
        <v>0.21801925498947672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895993396</v>
      </c>
      <c r="O102" s="37">
        <f>IF(($E102     =0),0,($N102     /$E102     ))</f>
        <v>0.70269891829181996</v>
      </c>
      <c r="P102" s="32">
        <f>SUM(P88:P90,P92:P95,P97:P100)</f>
        <v>428664375</v>
      </c>
      <c r="Q102" s="32">
        <f>SUM(Q88:Q90,Q92:Q95,Q97:Q100)</f>
        <v>1608000964</v>
      </c>
      <c r="R102" s="32">
        <f>SUM(R88:R90,R92:R95,R97:R100)</f>
        <v>1512795450</v>
      </c>
      <c r="S102" s="32">
        <f>SUM(S88:S90,S92:S95,S97:S100)</f>
        <v>837051867</v>
      </c>
      <c r="T102" s="37">
        <f>IF(($R102     =0),0,($S102     /$R102     ))</f>
        <v>0.55331463814225512</v>
      </c>
      <c r="U102" s="37">
        <f>IF(($P102     =0),0,(($J102     /$P102     )-1))</f>
        <v>-0.35149551674313961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47000680</v>
      </c>
      <c r="E105" s="31">
        <v>47000680</v>
      </c>
      <c r="F105" s="31">
        <v>17163680</v>
      </c>
      <c r="G105" s="36">
        <f t="shared" ref="G105:G136" si="24">IF(($D105     =0),0,($F105     /$D105     ))</f>
        <v>0.36517939740446309</v>
      </c>
      <c r="H105" s="31">
        <v>8725710</v>
      </c>
      <c r="I105" s="36">
        <f t="shared" ref="I105:I136" si="25">IF(($D105     =0),0,($H105     /$D105     ))</f>
        <v>0.18565071824492752</v>
      </c>
      <c r="J105" s="31">
        <v>29499528</v>
      </c>
      <c r="K105" s="36">
        <f t="shared" ref="K105:K136" si="26">IF(($E105     =0),0,($J105     /$E105     ))</f>
        <v>0.62764045115943001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55388918</v>
      </c>
      <c r="O105" s="36">
        <f t="shared" ref="O105:O136" si="29">IF(($E105     =0),0,($N105     /$E105     ))</f>
        <v>1.1784705668088207</v>
      </c>
      <c r="P105" s="31">
        <v>32952217</v>
      </c>
      <c r="Q105" s="31">
        <v>48638190</v>
      </c>
      <c r="R105" s="31">
        <v>48638190</v>
      </c>
      <c r="S105" s="31">
        <v>64086477</v>
      </c>
      <c r="T105" s="36">
        <f t="shared" ref="T105:T136" si="30">IF(($R105     =0),0,($S105     /$R105     ))</f>
        <v>1.3176164038998983</v>
      </c>
      <c r="U105" s="36">
        <f t="shared" ref="U105:U136" si="31">IF(($P105     =0),0,(($J105     /$P105     )-1))</f>
        <v>-0.10477865571230005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47000680</v>
      </c>
      <c r="E106" s="32">
        <f>E105</f>
        <v>47000680</v>
      </c>
      <c r="F106" s="32">
        <f>F105</f>
        <v>17163680</v>
      </c>
      <c r="G106" s="37">
        <f t="shared" si="24"/>
        <v>0.36517939740446309</v>
      </c>
      <c r="H106" s="32">
        <f>H105</f>
        <v>8725710</v>
      </c>
      <c r="I106" s="37">
        <f t="shared" si="25"/>
        <v>0.18565071824492752</v>
      </c>
      <c r="J106" s="32">
        <f>J105</f>
        <v>29499528</v>
      </c>
      <c r="K106" s="37">
        <f t="shared" si="26"/>
        <v>0.62764045115943001</v>
      </c>
      <c r="L106" s="32">
        <f>L105</f>
        <v>0</v>
      </c>
      <c r="M106" s="37">
        <f t="shared" si="27"/>
        <v>0</v>
      </c>
      <c r="N106" s="32">
        <f t="shared" si="28"/>
        <v>55388918</v>
      </c>
      <c r="O106" s="37">
        <f t="shared" si="29"/>
        <v>1.1784705668088207</v>
      </c>
      <c r="P106" s="32">
        <f>P105</f>
        <v>32952217</v>
      </c>
      <c r="Q106" s="32">
        <f>Q105</f>
        <v>48638190</v>
      </c>
      <c r="R106" s="32">
        <f>R105</f>
        <v>48638190</v>
      </c>
      <c r="S106" s="32">
        <f>S105</f>
        <v>64086477</v>
      </c>
      <c r="T106" s="37">
        <f t="shared" si="30"/>
        <v>1.3176164038998983</v>
      </c>
      <c r="U106" s="37">
        <f t="shared" si="31"/>
        <v>-0.10477865571230005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28612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326088</v>
      </c>
      <c r="E108" s="31">
        <v>376634</v>
      </c>
      <c r="F108" s="31">
        <v>2174</v>
      </c>
      <c r="G108" s="36">
        <f t="shared" si="24"/>
        <v>6.6669119992149358E-3</v>
      </c>
      <c r="H108" s="31">
        <v>0</v>
      </c>
      <c r="I108" s="36">
        <f t="shared" si="25"/>
        <v>0</v>
      </c>
      <c r="J108" s="31">
        <v>500</v>
      </c>
      <c r="K108" s="36">
        <f t="shared" si="26"/>
        <v>1.3275487608659865E-3</v>
      </c>
      <c r="L108" s="31">
        <v>0</v>
      </c>
      <c r="M108" s="36">
        <f t="shared" si="27"/>
        <v>0</v>
      </c>
      <c r="N108" s="31">
        <f t="shared" si="28"/>
        <v>2674</v>
      </c>
      <c r="O108" s="36">
        <f t="shared" si="29"/>
        <v>7.0997307731112966E-3</v>
      </c>
      <c r="P108" s="31">
        <v>0</v>
      </c>
      <c r="Q108" s="31">
        <v>1955653</v>
      </c>
      <c r="R108" s="31">
        <v>1955653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164841</v>
      </c>
      <c r="E110" s="31">
        <v>120873</v>
      </c>
      <c r="F110" s="31">
        <v>36591</v>
      </c>
      <c r="G110" s="36">
        <f t="shared" si="24"/>
        <v>0.22197754199501338</v>
      </c>
      <c r="H110" s="31">
        <v>31524</v>
      </c>
      <c r="I110" s="36">
        <f t="shared" si="25"/>
        <v>0.19123883014541285</v>
      </c>
      <c r="J110" s="31">
        <v>14438</v>
      </c>
      <c r="K110" s="36">
        <f t="shared" si="26"/>
        <v>0.11944768476003739</v>
      </c>
      <c r="L110" s="31">
        <v>0</v>
      </c>
      <c r="M110" s="36">
        <f t="shared" si="27"/>
        <v>0</v>
      </c>
      <c r="N110" s="31">
        <f t="shared" si="28"/>
        <v>82553</v>
      </c>
      <c r="O110" s="36">
        <f t="shared" si="29"/>
        <v>0.68297303781655128</v>
      </c>
      <c r="P110" s="31">
        <v>35534</v>
      </c>
      <c r="Q110" s="31">
        <v>175491</v>
      </c>
      <c r="R110" s="31">
        <v>155525</v>
      </c>
      <c r="S110" s="31">
        <v>124909</v>
      </c>
      <c r="T110" s="36">
        <f t="shared" si="30"/>
        <v>0.80314418903713225</v>
      </c>
      <c r="U110" s="36">
        <f t="shared" si="31"/>
        <v>-0.59368492148364949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490929</v>
      </c>
      <c r="E112" s="32">
        <f>SUM(E107:E111)</f>
        <v>497507</v>
      </c>
      <c r="F112" s="32">
        <f>SUM(F107:F111)</f>
        <v>38765</v>
      </c>
      <c r="G112" s="37">
        <f t="shared" si="24"/>
        <v>7.8962538371129029E-2</v>
      </c>
      <c r="H112" s="32">
        <f>SUM(H107:H111)</f>
        <v>31524</v>
      </c>
      <c r="I112" s="37">
        <f t="shared" si="25"/>
        <v>6.4212951363639137E-2</v>
      </c>
      <c r="J112" s="32">
        <f>SUM(J107:J111)</f>
        <v>14938</v>
      </c>
      <c r="K112" s="37">
        <f t="shared" si="26"/>
        <v>3.0025708180990419E-2</v>
      </c>
      <c r="L112" s="32">
        <f>SUM(L107:L111)</f>
        <v>0</v>
      </c>
      <c r="M112" s="37">
        <f t="shared" si="27"/>
        <v>0</v>
      </c>
      <c r="N112" s="32">
        <f t="shared" si="28"/>
        <v>85227</v>
      </c>
      <c r="O112" s="37">
        <f t="shared" si="29"/>
        <v>0.17130814239799641</v>
      </c>
      <c r="P112" s="32">
        <f>SUM(P107:P111)</f>
        <v>35534</v>
      </c>
      <c r="Q112" s="32">
        <f>SUM(Q107:Q111)</f>
        <v>2159756</v>
      </c>
      <c r="R112" s="32">
        <f>SUM(R107:R111)</f>
        <v>2111178</v>
      </c>
      <c r="S112" s="32">
        <f>SUM(S107:S111)</f>
        <v>124909</v>
      </c>
      <c r="T112" s="37">
        <f t="shared" si="30"/>
        <v>5.9165546439002299E-2</v>
      </c>
      <c r="U112" s="37">
        <f t="shared" si="31"/>
        <v>-0.57961389092137106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3365000</v>
      </c>
      <c r="E113" s="31">
        <v>2985000</v>
      </c>
      <c r="F113" s="31">
        <v>745833</v>
      </c>
      <c r="G113" s="36">
        <f t="shared" si="24"/>
        <v>0.221644279346211</v>
      </c>
      <c r="H113" s="31">
        <v>695823</v>
      </c>
      <c r="I113" s="36">
        <f t="shared" si="25"/>
        <v>0.20678246656760774</v>
      </c>
      <c r="J113" s="31">
        <v>1123523</v>
      </c>
      <c r="K113" s="36">
        <f t="shared" si="26"/>
        <v>0.37638961474036853</v>
      </c>
      <c r="L113" s="31">
        <v>0</v>
      </c>
      <c r="M113" s="36">
        <f t="shared" si="27"/>
        <v>0</v>
      </c>
      <c r="N113" s="31">
        <f t="shared" si="28"/>
        <v>2565179</v>
      </c>
      <c r="O113" s="36">
        <f t="shared" si="29"/>
        <v>0.85935644891122276</v>
      </c>
      <c r="P113" s="31">
        <v>919415</v>
      </c>
      <c r="Q113" s="31">
        <v>3117000</v>
      </c>
      <c r="R113" s="31">
        <v>3152000</v>
      </c>
      <c r="S113" s="31">
        <v>2335016</v>
      </c>
      <c r="T113" s="36">
        <f t="shared" si="30"/>
        <v>0.74080456852791876</v>
      </c>
      <c r="U113" s="36">
        <f t="shared" si="31"/>
        <v>0.22199768330949565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3508065</v>
      </c>
      <c r="E114" s="31">
        <v>3449693</v>
      </c>
      <c r="F114" s="31">
        <v>30690</v>
      </c>
      <c r="G114" s="36">
        <f t="shared" si="24"/>
        <v>8.7484125864258494E-3</v>
      </c>
      <c r="H114" s="31">
        <v>2041079</v>
      </c>
      <c r="I114" s="36">
        <f t="shared" si="25"/>
        <v>0.58182473813911662</v>
      </c>
      <c r="J114" s="31">
        <v>762165</v>
      </c>
      <c r="K114" s="36">
        <f t="shared" si="26"/>
        <v>0.22093705149994508</v>
      </c>
      <c r="L114" s="31">
        <v>0</v>
      </c>
      <c r="M114" s="36">
        <f t="shared" si="27"/>
        <v>0</v>
      </c>
      <c r="N114" s="31">
        <f t="shared" si="28"/>
        <v>2833934</v>
      </c>
      <c r="O114" s="36">
        <f t="shared" si="29"/>
        <v>0.82150324681065823</v>
      </c>
      <c r="P114" s="31">
        <v>63780</v>
      </c>
      <c r="Q114" s="31">
        <v>3270505</v>
      </c>
      <c r="R114" s="31">
        <v>3363375</v>
      </c>
      <c r="S114" s="31">
        <v>2073055</v>
      </c>
      <c r="T114" s="36">
        <f t="shared" si="30"/>
        <v>0.61636154160627343</v>
      </c>
      <c r="U114" s="36">
        <f t="shared" si="31"/>
        <v>10.949905926622765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16851133</v>
      </c>
      <c r="E117" s="31">
        <v>17851133</v>
      </c>
      <c r="F117" s="31">
        <v>3282662</v>
      </c>
      <c r="G117" s="36">
        <f t="shared" si="24"/>
        <v>0.19480363723911026</v>
      </c>
      <c r="H117" s="31">
        <v>2722987</v>
      </c>
      <c r="I117" s="36">
        <f t="shared" si="25"/>
        <v>0.16159073695519466</v>
      </c>
      <c r="J117" s="31">
        <v>7492670</v>
      </c>
      <c r="K117" s="36">
        <f t="shared" si="26"/>
        <v>0.41973078123388585</v>
      </c>
      <c r="L117" s="31">
        <v>0</v>
      </c>
      <c r="M117" s="36">
        <f t="shared" si="27"/>
        <v>0</v>
      </c>
      <c r="N117" s="31">
        <f t="shared" si="28"/>
        <v>13498319</v>
      </c>
      <c r="O117" s="36">
        <f t="shared" si="29"/>
        <v>0.75616035127854353</v>
      </c>
      <c r="P117" s="31">
        <v>10111913</v>
      </c>
      <c r="Q117" s="31">
        <v>9172797</v>
      </c>
      <c r="R117" s="31">
        <v>9172797</v>
      </c>
      <c r="S117" s="31">
        <v>13230728</v>
      </c>
      <c r="T117" s="36">
        <f t="shared" si="30"/>
        <v>1.4423875291255219</v>
      </c>
      <c r="U117" s="36">
        <f t="shared" si="31"/>
        <v>-0.25902546827687301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5400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5400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23724198</v>
      </c>
      <c r="E121" s="32">
        <f>SUM(E113:E120)</f>
        <v>24285826</v>
      </c>
      <c r="F121" s="32">
        <f>SUM(F113:F120)</f>
        <v>4059185</v>
      </c>
      <c r="G121" s="37">
        <f t="shared" si="24"/>
        <v>0.17109893451403499</v>
      </c>
      <c r="H121" s="32">
        <f>SUM(H113:H120)</f>
        <v>5459889</v>
      </c>
      <c r="I121" s="37">
        <f t="shared" si="25"/>
        <v>0.23014008734879046</v>
      </c>
      <c r="J121" s="32">
        <f>SUM(J113:J120)</f>
        <v>9383758</v>
      </c>
      <c r="K121" s="37">
        <f t="shared" si="26"/>
        <v>0.38638825790813125</v>
      </c>
      <c r="L121" s="32">
        <f>SUM(L113:L120)</f>
        <v>0</v>
      </c>
      <c r="M121" s="37">
        <f t="shared" si="27"/>
        <v>0</v>
      </c>
      <c r="N121" s="32">
        <f t="shared" si="28"/>
        <v>18902832</v>
      </c>
      <c r="O121" s="37">
        <f t="shared" si="29"/>
        <v>0.77834832548005572</v>
      </c>
      <c r="P121" s="32">
        <f>SUM(P113:P120)</f>
        <v>11095108</v>
      </c>
      <c r="Q121" s="32">
        <f>SUM(Q113:Q120)</f>
        <v>15560302</v>
      </c>
      <c r="R121" s="32">
        <f>SUM(R113:R120)</f>
        <v>15688172</v>
      </c>
      <c r="S121" s="32">
        <f>SUM(S113:S120)</f>
        <v>17638799</v>
      </c>
      <c r="T121" s="37">
        <f t="shared" si="30"/>
        <v>1.1243374307726866</v>
      </c>
      <c r="U121" s="37">
        <f t="shared" si="31"/>
        <v>-0.15424365405005525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241271</v>
      </c>
      <c r="E122" s="31">
        <v>385995</v>
      </c>
      <c r="F122" s="31">
        <v>79567</v>
      </c>
      <c r="G122" s="36">
        <f t="shared" si="24"/>
        <v>0.32978269249101633</v>
      </c>
      <c r="H122" s="31">
        <v>128816</v>
      </c>
      <c r="I122" s="36">
        <f t="shared" si="25"/>
        <v>0.5339058568995031</v>
      </c>
      <c r="J122" s="31">
        <v>89413</v>
      </c>
      <c r="K122" s="36">
        <f t="shared" si="26"/>
        <v>0.2316428969287167</v>
      </c>
      <c r="L122" s="31">
        <v>0</v>
      </c>
      <c r="M122" s="36">
        <f t="shared" si="27"/>
        <v>0</v>
      </c>
      <c r="N122" s="31">
        <f t="shared" si="28"/>
        <v>297796</v>
      </c>
      <c r="O122" s="36">
        <f t="shared" si="29"/>
        <v>0.77150222153136694</v>
      </c>
      <c r="P122" s="31">
        <v>152364</v>
      </c>
      <c r="Q122" s="31">
        <v>443173</v>
      </c>
      <c r="R122" s="31">
        <v>152546</v>
      </c>
      <c r="S122" s="31">
        <v>234756</v>
      </c>
      <c r="T122" s="36">
        <f t="shared" si="30"/>
        <v>1.5389194079163007</v>
      </c>
      <c r="U122" s="36">
        <f t="shared" si="31"/>
        <v>-0.41316190176157097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2302683</v>
      </c>
      <c r="E123" s="31">
        <v>1274983</v>
      </c>
      <c r="F123" s="31">
        <v>31900</v>
      </c>
      <c r="G123" s="36">
        <f t="shared" si="24"/>
        <v>1.3853404919391858E-2</v>
      </c>
      <c r="H123" s="31">
        <v>13600</v>
      </c>
      <c r="I123" s="36">
        <f t="shared" si="25"/>
        <v>5.9061538214335192E-3</v>
      </c>
      <c r="J123" s="31">
        <v>61750</v>
      </c>
      <c r="K123" s="36">
        <f t="shared" si="26"/>
        <v>4.8432018309263733E-2</v>
      </c>
      <c r="L123" s="31">
        <v>0</v>
      </c>
      <c r="M123" s="36">
        <f t="shared" si="27"/>
        <v>0</v>
      </c>
      <c r="N123" s="31">
        <f t="shared" si="28"/>
        <v>107250</v>
      </c>
      <c r="O123" s="36">
        <f t="shared" si="29"/>
        <v>8.4118768642405431E-2</v>
      </c>
      <c r="P123" s="31">
        <v>24300</v>
      </c>
      <c r="Q123" s="31">
        <v>2391150</v>
      </c>
      <c r="R123" s="31">
        <v>2595921</v>
      </c>
      <c r="S123" s="31">
        <v>130050</v>
      </c>
      <c r="T123" s="36">
        <f t="shared" si="30"/>
        <v>5.0097826551732505E-2</v>
      </c>
      <c r="U123" s="36">
        <f t="shared" si="31"/>
        <v>1.5411522633744856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16362660</v>
      </c>
      <c r="E124" s="31">
        <v>9822635</v>
      </c>
      <c r="F124" s="31">
        <v>2197286</v>
      </c>
      <c r="G124" s="36">
        <f t="shared" si="24"/>
        <v>0.13428660132276782</v>
      </c>
      <c r="H124" s="31">
        <v>2707241</v>
      </c>
      <c r="I124" s="36">
        <f t="shared" si="25"/>
        <v>0.16545237754741587</v>
      </c>
      <c r="J124" s="31">
        <v>2396318</v>
      </c>
      <c r="K124" s="36">
        <f t="shared" si="26"/>
        <v>0.24395877480940706</v>
      </c>
      <c r="L124" s="31">
        <v>0</v>
      </c>
      <c r="M124" s="36">
        <f t="shared" si="27"/>
        <v>0</v>
      </c>
      <c r="N124" s="31">
        <f t="shared" si="28"/>
        <v>7300845</v>
      </c>
      <c r="O124" s="36">
        <f t="shared" si="29"/>
        <v>0.74326746336395477</v>
      </c>
      <c r="P124" s="31">
        <v>3190554</v>
      </c>
      <c r="Q124" s="31">
        <v>13221612</v>
      </c>
      <c r="R124" s="31">
        <v>13678180</v>
      </c>
      <c r="S124" s="31">
        <v>9846027</v>
      </c>
      <c r="T124" s="36">
        <f t="shared" si="30"/>
        <v>0.7198345832559595</v>
      </c>
      <c r="U124" s="36">
        <f t="shared" si="31"/>
        <v>-0.24893357078425882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18906614</v>
      </c>
      <c r="E126" s="32">
        <f>SUM(E122:E125)</f>
        <v>11483613</v>
      </c>
      <c r="F126" s="32">
        <f>SUM(F122:F125)</f>
        <v>2308753</v>
      </c>
      <c r="G126" s="37">
        <f t="shared" si="24"/>
        <v>0.12211351011873411</v>
      </c>
      <c r="H126" s="32">
        <f>SUM(H122:H125)</f>
        <v>2849657</v>
      </c>
      <c r="I126" s="37">
        <f t="shared" si="25"/>
        <v>0.15072275765507245</v>
      </c>
      <c r="J126" s="32">
        <f>SUM(J122:J125)</f>
        <v>2547481</v>
      </c>
      <c r="K126" s="37">
        <f t="shared" si="26"/>
        <v>0.22183619388775988</v>
      </c>
      <c r="L126" s="32">
        <f>SUM(L122:L125)</f>
        <v>0</v>
      </c>
      <c r="M126" s="37">
        <f t="shared" si="27"/>
        <v>0</v>
      </c>
      <c r="N126" s="32">
        <f t="shared" si="28"/>
        <v>7705891</v>
      </c>
      <c r="O126" s="37">
        <f t="shared" si="29"/>
        <v>0.67103367206818965</v>
      </c>
      <c r="P126" s="32">
        <f>SUM(P122:P125)</f>
        <v>3367218</v>
      </c>
      <c r="Q126" s="32">
        <f>SUM(Q122:Q125)</f>
        <v>16055935</v>
      </c>
      <c r="R126" s="32">
        <f>SUM(R122:R125)</f>
        <v>16426647</v>
      </c>
      <c r="S126" s="32">
        <f>SUM(S122:S125)</f>
        <v>10210833</v>
      </c>
      <c r="T126" s="37">
        <f t="shared" si="30"/>
        <v>0.62160177910927283</v>
      </c>
      <c r="U126" s="37">
        <f t="shared" si="31"/>
        <v>-0.2434463702676809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102898</v>
      </c>
      <c r="T127" s="36">
        <f t="shared" si="30"/>
        <v>0</v>
      </c>
      <c r="U127" s="36">
        <f t="shared" si="31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1986159</v>
      </c>
      <c r="E128" s="31">
        <v>1539088</v>
      </c>
      <c r="F128" s="31">
        <v>204556</v>
      </c>
      <c r="G128" s="36">
        <f t="shared" si="24"/>
        <v>0.10299074746785127</v>
      </c>
      <c r="H128" s="31">
        <v>413970</v>
      </c>
      <c r="I128" s="36">
        <f t="shared" si="25"/>
        <v>0.20842742197376948</v>
      </c>
      <c r="J128" s="31">
        <v>430372</v>
      </c>
      <c r="K128" s="36">
        <f t="shared" si="26"/>
        <v>0.27962793550466253</v>
      </c>
      <c r="L128" s="31">
        <v>0</v>
      </c>
      <c r="M128" s="36">
        <f t="shared" si="27"/>
        <v>0</v>
      </c>
      <c r="N128" s="31">
        <f t="shared" si="28"/>
        <v>1048898</v>
      </c>
      <c r="O128" s="36">
        <f t="shared" si="29"/>
        <v>0.68150619067915541</v>
      </c>
      <c r="P128" s="31">
        <v>384880</v>
      </c>
      <c r="Q128" s="31">
        <v>1833267</v>
      </c>
      <c r="R128" s="31">
        <v>1833267</v>
      </c>
      <c r="S128" s="31">
        <v>1743262</v>
      </c>
      <c r="T128" s="36">
        <f t="shared" si="30"/>
        <v>0.95090458727506688</v>
      </c>
      <c r="U128" s="36">
        <f t="shared" si="31"/>
        <v>0.11819787985865715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124131</v>
      </c>
      <c r="G129" s="36">
        <f t="shared" si="24"/>
        <v>0</v>
      </c>
      <c r="H129" s="31">
        <v>101530</v>
      </c>
      <c r="I129" s="36">
        <f t="shared" si="25"/>
        <v>0</v>
      </c>
      <c r="J129" s="31">
        <v>203446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429107</v>
      </c>
      <c r="O129" s="36">
        <f t="shared" si="29"/>
        <v>0</v>
      </c>
      <c r="P129" s="31">
        <v>106402</v>
      </c>
      <c r="Q129" s="31">
        <v>0</v>
      </c>
      <c r="R129" s="31">
        <v>0</v>
      </c>
      <c r="S129" s="31">
        <v>281922</v>
      </c>
      <c r="T129" s="36">
        <f t="shared" si="30"/>
        <v>0</v>
      </c>
      <c r="U129" s="36">
        <f t="shared" si="31"/>
        <v>0.91205052536606446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3685767</v>
      </c>
      <c r="E130" s="31">
        <v>4110980</v>
      </c>
      <c r="F130" s="31">
        <v>855002</v>
      </c>
      <c r="G130" s="36">
        <f t="shared" si="24"/>
        <v>0.23197396905447359</v>
      </c>
      <c r="H130" s="31">
        <v>743346</v>
      </c>
      <c r="I130" s="36">
        <f t="shared" si="25"/>
        <v>0.20168013876080609</v>
      </c>
      <c r="J130" s="31">
        <v>1198647</v>
      </c>
      <c r="K130" s="36">
        <f t="shared" si="26"/>
        <v>0.29157208256911976</v>
      </c>
      <c r="L130" s="31">
        <v>0</v>
      </c>
      <c r="M130" s="36">
        <f t="shared" si="27"/>
        <v>0</v>
      </c>
      <c r="N130" s="31">
        <f t="shared" si="28"/>
        <v>2796995</v>
      </c>
      <c r="O130" s="36">
        <f t="shared" si="29"/>
        <v>0.68037183348009478</v>
      </c>
      <c r="P130" s="31">
        <v>851837</v>
      </c>
      <c r="Q130" s="31">
        <v>3660851</v>
      </c>
      <c r="R130" s="31">
        <v>3660851</v>
      </c>
      <c r="S130" s="31">
        <v>2285731</v>
      </c>
      <c r="T130" s="36">
        <f t="shared" si="30"/>
        <v>0.62437149176516604</v>
      </c>
      <c r="U130" s="36">
        <f t="shared" si="31"/>
        <v>0.40713188086453167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5671926</v>
      </c>
      <c r="E132" s="32">
        <f>SUM(E127:E131)</f>
        <v>5650068</v>
      </c>
      <c r="F132" s="32">
        <f>SUM(F127:F131)</f>
        <v>1183689</v>
      </c>
      <c r="G132" s="37">
        <f t="shared" si="24"/>
        <v>0.20869260283014976</v>
      </c>
      <c r="H132" s="32">
        <f>SUM(H127:H131)</f>
        <v>1258846</v>
      </c>
      <c r="I132" s="37">
        <f t="shared" si="25"/>
        <v>0.22194330461998271</v>
      </c>
      <c r="J132" s="32">
        <f>SUM(J127:J131)</f>
        <v>1832465</v>
      </c>
      <c r="K132" s="37">
        <f t="shared" si="26"/>
        <v>0.32432618510078109</v>
      </c>
      <c r="L132" s="32">
        <f>SUM(L127:L131)</f>
        <v>0</v>
      </c>
      <c r="M132" s="37">
        <f t="shared" si="27"/>
        <v>0</v>
      </c>
      <c r="N132" s="32">
        <f t="shared" si="28"/>
        <v>4275000</v>
      </c>
      <c r="O132" s="37">
        <f t="shared" si="29"/>
        <v>0.75662806182155684</v>
      </c>
      <c r="P132" s="32">
        <f>SUM(P127:P131)</f>
        <v>1343119</v>
      </c>
      <c r="Q132" s="32">
        <f>SUM(Q127:Q131)</f>
        <v>5494118</v>
      </c>
      <c r="R132" s="32">
        <f>SUM(R127:R131)</f>
        <v>5494118</v>
      </c>
      <c r="S132" s="32">
        <f>SUM(S127:S131)</f>
        <v>4413813</v>
      </c>
      <c r="T132" s="37">
        <f t="shared" si="30"/>
        <v>0.80337062290981009</v>
      </c>
      <c r="U132" s="37">
        <f t="shared" si="31"/>
        <v>0.36433555031236997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7974259</v>
      </c>
      <c r="E133" s="31">
        <v>6974259</v>
      </c>
      <c r="F133" s="31">
        <v>1166189</v>
      </c>
      <c r="G133" s="36">
        <f t="shared" si="24"/>
        <v>0.14624418394235753</v>
      </c>
      <c r="H133" s="31">
        <v>2218300</v>
      </c>
      <c r="I133" s="36">
        <f t="shared" si="25"/>
        <v>0.27818258724729156</v>
      </c>
      <c r="J133" s="31">
        <v>1796071</v>
      </c>
      <c r="K133" s="36">
        <f t="shared" si="26"/>
        <v>0.25752857758795594</v>
      </c>
      <c r="L133" s="31">
        <v>0</v>
      </c>
      <c r="M133" s="36">
        <f t="shared" si="27"/>
        <v>0</v>
      </c>
      <c r="N133" s="31">
        <f t="shared" si="28"/>
        <v>5180560</v>
      </c>
      <c r="O133" s="36">
        <f t="shared" si="29"/>
        <v>0.74281153022851598</v>
      </c>
      <c r="P133" s="31">
        <v>327333</v>
      </c>
      <c r="Q133" s="31">
        <v>7523702</v>
      </c>
      <c r="R133" s="31">
        <v>7522887</v>
      </c>
      <c r="S133" s="31">
        <v>2639656</v>
      </c>
      <c r="T133" s="36">
        <f t="shared" si="30"/>
        <v>0.35088337761819366</v>
      </c>
      <c r="U133" s="36">
        <f t="shared" si="31"/>
        <v>4.4869842026315707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3017091</v>
      </c>
      <c r="E134" s="31">
        <v>2812482</v>
      </c>
      <c r="F134" s="31">
        <v>752707</v>
      </c>
      <c r="G134" s="36">
        <f t="shared" si="24"/>
        <v>0.2494810398493118</v>
      </c>
      <c r="H134" s="31">
        <v>552848</v>
      </c>
      <c r="I134" s="36">
        <f t="shared" si="25"/>
        <v>0.18323875547671581</v>
      </c>
      <c r="J134" s="31">
        <v>616068</v>
      </c>
      <c r="K134" s="36">
        <f t="shared" si="26"/>
        <v>0.2190478019059322</v>
      </c>
      <c r="L134" s="31">
        <v>0</v>
      </c>
      <c r="M134" s="36">
        <f t="shared" si="27"/>
        <v>0</v>
      </c>
      <c r="N134" s="31">
        <f t="shared" si="28"/>
        <v>1921623</v>
      </c>
      <c r="O134" s="36">
        <f t="shared" si="29"/>
        <v>0.68324810612121256</v>
      </c>
      <c r="P134" s="31">
        <v>799712</v>
      </c>
      <c r="Q134" s="31">
        <v>2897229</v>
      </c>
      <c r="R134" s="31">
        <v>3097416</v>
      </c>
      <c r="S134" s="31">
        <v>2156809</v>
      </c>
      <c r="T134" s="36">
        <f t="shared" si="30"/>
        <v>0.69632525950663393</v>
      </c>
      <c r="U134" s="36">
        <f t="shared" si="31"/>
        <v>-0.22963766956104192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10991350</v>
      </c>
      <c r="E137" s="32">
        <f>SUM(E133:E136)</f>
        <v>9786741</v>
      </c>
      <c r="F137" s="32">
        <f>SUM(F133:F136)</f>
        <v>1918896</v>
      </c>
      <c r="G137" s="37">
        <f t="shared" ref="G137:G170" si="32">IF(($D137     =0),0,($F137     /$D137     ))</f>
        <v>0.17458237614123834</v>
      </c>
      <c r="H137" s="32">
        <f>SUM(H133:H136)</f>
        <v>2771148</v>
      </c>
      <c r="I137" s="37">
        <f t="shared" ref="I137:I170" si="33">IF(($D137     =0),0,($H137     /$D137     ))</f>
        <v>0.25212080408685011</v>
      </c>
      <c r="J137" s="32">
        <f>SUM(J133:J136)</f>
        <v>2412139</v>
      </c>
      <c r="K137" s="37">
        <f t="shared" ref="K137:K170" si="34">IF(($E137     =0),0,($J137     /$E137     ))</f>
        <v>0.24647009663380282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7102183</v>
      </c>
      <c r="O137" s="37">
        <f t="shared" ref="O137:O170" si="37">IF(($E137     =0),0,($N137     /$E137     ))</f>
        <v>0.72569438590435775</v>
      </c>
      <c r="P137" s="32">
        <f>SUM(P133:P136)</f>
        <v>1127045</v>
      </c>
      <c r="Q137" s="32">
        <f>SUM(Q133:Q136)</f>
        <v>10420931</v>
      </c>
      <c r="R137" s="32">
        <f>SUM(R133:R136)</f>
        <v>10620303</v>
      </c>
      <c r="S137" s="32">
        <f>SUM(S133:S136)</f>
        <v>4796465</v>
      </c>
      <c r="T137" s="37">
        <f t="shared" ref="T137:T170" si="38">IF(($R137     =0),0,($S137     /$R137     ))</f>
        <v>0.4516316530705386</v>
      </c>
      <c r="U137" s="37">
        <f t="shared" ref="U137:U170" si="39">IF(($P137     =0),0,(($J137     /$P137     )-1))</f>
        <v>1.1402330874099968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20959890</v>
      </c>
      <c r="E139" s="31">
        <v>20959890</v>
      </c>
      <c r="F139" s="31">
        <v>7903984</v>
      </c>
      <c r="G139" s="36">
        <f t="shared" si="32"/>
        <v>0.37710045234016021</v>
      </c>
      <c r="H139" s="31">
        <v>6231753</v>
      </c>
      <c r="I139" s="36">
        <f t="shared" si="33"/>
        <v>0.29731802027586979</v>
      </c>
      <c r="J139" s="31">
        <v>5459446</v>
      </c>
      <c r="K139" s="36">
        <f t="shared" si="34"/>
        <v>0.26047111888468882</v>
      </c>
      <c r="L139" s="31">
        <v>0</v>
      </c>
      <c r="M139" s="36">
        <f t="shared" si="35"/>
        <v>0</v>
      </c>
      <c r="N139" s="31">
        <f t="shared" si="36"/>
        <v>19595183</v>
      </c>
      <c r="O139" s="36">
        <f t="shared" si="37"/>
        <v>0.93488959150071871</v>
      </c>
      <c r="P139" s="31">
        <v>5285923</v>
      </c>
      <c r="Q139" s="31">
        <v>20836003</v>
      </c>
      <c r="R139" s="31">
        <v>20836003</v>
      </c>
      <c r="S139" s="31">
        <v>19802114</v>
      </c>
      <c r="T139" s="36">
        <f t="shared" si="38"/>
        <v>0.95037968654544736</v>
      </c>
      <c r="U139" s="36">
        <f t="shared" si="39"/>
        <v>3.2827379437801119E-2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8148420</v>
      </c>
      <c r="E140" s="31">
        <v>8148420</v>
      </c>
      <c r="F140" s="31">
        <v>1073744</v>
      </c>
      <c r="G140" s="36">
        <f t="shared" si="32"/>
        <v>0.1317732762916001</v>
      </c>
      <c r="H140" s="31">
        <v>518373</v>
      </c>
      <c r="I140" s="36">
        <f t="shared" si="33"/>
        <v>6.3616382071616337E-2</v>
      </c>
      <c r="J140" s="31">
        <v>2653833</v>
      </c>
      <c r="K140" s="36">
        <f t="shared" si="34"/>
        <v>0.32568682026699652</v>
      </c>
      <c r="L140" s="31">
        <v>0</v>
      </c>
      <c r="M140" s="36">
        <f t="shared" si="35"/>
        <v>0</v>
      </c>
      <c r="N140" s="31">
        <f t="shared" si="36"/>
        <v>4245950</v>
      </c>
      <c r="O140" s="36">
        <f t="shared" si="37"/>
        <v>0.521076478630213</v>
      </c>
      <c r="P140" s="31">
        <v>4130337</v>
      </c>
      <c r="Q140" s="31">
        <v>505000</v>
      </c>
      <c r="R140" s="31">
        <v>7805000</v>
      </c>
      <c r="S140" s="31">
        <v>4135937</v>
      </c>
      <c r="T140" s="36">
        <f t="shared" si="38"/>
        <v>0.52990864830237028</v>
      </c>
      <c r="U140" s="36">
        <f t="shared" si="39"/>
        <v>-0.35747785229147166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67860</v>
      </c>
      <c r="E141" s="31">
        <v>527860</v>
      </c>
      <c r="F141" s="31">
        <v>208400</v>
      </c>
      <c r="G141" s="36">
        <f t="shared" si="32"/>
        <v>3.0710285882699675</v>
      </c>
      <c r="H141" s="31">
        <v>160500</v>
      </c>
      <c r="I141" s="36">
        <f t="shared" si="33"/>
        <v>2.3651635720601236</v>
      </c>
      <c r="J141" s="31">
        <v>52200</v>
      </c>
      <c r="K141" s="36">
        <f t="shared" si="34"/>
        <v>9.8889857159095221E-2</v>
      </c>
      <c r="L141" s="31">
        <v>0</v>
      </c>
      <c r="M141" s="36">
        <f t="shared" si="35"/>
        <v>0</v>
      </c>
      <c r="N141" s="31">
        <f t="shared" si="36"/>
        <v>421100</v>
      </c>
      <c r="O141" s="36">
        <f t="shared" si="37"/>
        <v>0.79774940325086197</v>
      </c>
      <c r="P141" s="31">
        <v>400</v>
      </c>
      <c r="Q141" s="31">
        <v>383235</v>
      </c>
      <c r="R141" s="31">
        <v>91950</v>
      </c>
      <c r="S141" s="31">
        <v>44350</v>
      </c>
      <c r="T141" s="36">
        <f t="shared" si="38"/>
        <v>0.48232735182164221</v>
      </c>
      <c r="U141" s="36">
        <f t="shared" si="39"/>
        <v>129.5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2500000</v>
      </c>
      <c r="E142" s="31">
        <v>2500000</v>
      </c>
      <c r="F142" s="31">
        <v>489970</v>
      </c>
      <c r="G142" s="36">
        <f t="shared" si="32"/>
        <v>0.195988</v>
      </c>
      <c r="H142" s="31">
        <v>502860</v>
      </c>
      <c r="I142" s="36">
        <f t="shared" si="33"/>
        <v>0.20114399999999999</v>
      </c>
      <c r="J142" s="31">
        <v>529960</v>
      </c>
      <c r="K142" s="36">
        <f t="shared" si="34"/>
        <v>0.21198400000000001</v>
      </c>
      <c r="L142" s="31">
        <v>0</v>
      </c>
      <c r="M142" s="36">
        <f t="shared" si="35"/>
        <v>0</v>
      </c>
      <c r="N142" s="31">
        <f t="shared" si="36"/>
        <v>1522790</v>
      </c>
      <c r="O142" s="36">
        <f t="shared" si="37"/>
        <v>0.60911599999999999</v>
      </c>
      <c r="P142" s="31">
        <v>386730</v>
      </c>
      <c r="Q142" s="31">
        <v>3500000</v>
      </c>
      <c r="R142" s="31">
        <v>2999400</v>
      </c>
      <c r="S142" s="31">
        <v>1316734</v>
      </c>
      <c r="T142" s="36">
        <f t="shared" si="38"/>
        <v>0.4389991331599653</v>
      </c>
      <c r="U142" s="36">
        <f t="shared" si="39"/>
        <v>0.37036175109249347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31676170</v>
      </c>
      <c r="E144" s="32">
        <f>SUM(E138:E143)</f>
        <v>32136170</v>
      </c>
      <c r="F144" s="32">
        <f>SUM(F138:F143)</f>
        <v>9676098</v>
      </c>
      <c r="G144" s="37">
        <f t="shared" si="32"/>
        <v>0.30546931652406212</v>
      </c>
      <c r="H144" s="32">
        <f>SUM(H138:H143)</f>
        <v>7413486</v>
      </c>
      <c r="I144" s="37">
        <f t="shared" si="33"/>
        <v>0.23403984762046673</v>
      </c>
      <c r="J144" s="32">
        <f>SUM(J138:J143)</f>
        <v>8695439</v>
      </c>
      <c r="K144" s="37">
        <f t="shared" si="34"/>
        <v>0.27058106177556318</v>
      </c>
      <c r="L144" s="32">
        <f>SUM(L138:L143)</f>
        <v>0</v>
      </c>
      <c r="M144" s="37">
        <f t="shared" si="35"/>
        <v>0</v>
      </c>
      <c r="N144" s="32">
        <f t="shared" si="36"/>
        <v>25785023</v>
      </c>
      <c r="O144" s="37">
        <f t="shared" si="37"/>
        <v>0.80236764368622648</v>
      </c>
      <c r="P144" s="32">
        <f>SUM(P138:P143)</f>
        <v>9803390</v>
      </c>
      <c r="Q144" s="32">
        <f>SUM(Q138:Q143)</f>
        <v>25224238</v>
      </c>
      <c r="R144" s="32">
        <f>SUM(R138:R143)</f>
        <v>31732353</v>
      </c>
      <c r="S144" s="32">
        <f>SUM(S138:S143)</f>
        <v>25299135</v>
      </c>
      <c r="T144" s="37">
        <f t="shared" si="38"/>
        <v>0.79726627899292557</v>
      </c>
      <c r="U144" s="37">
        <f t="shared" si="39"/>
        <v>-0.11301712978877709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45643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3089</v>
      </c>
      <c r="G146" s="36">
        <f t="shared" si="32"/>
        <v>0</v>
      </c>
      <c r="H146" s="31">
        <v>4119</v>
      </c>
      <c r="I146" s="36">
        <f t="shared" si="33"/>
        <v>0</v>
      </c>
      <c r="J146" s="31">
        <v>5148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12356</v>
      </c>
      <c r="O146" s="36">
        <f t="shared" si="37"/>
        <v>0</v>
      </c>
      <c r="P146" s="31">
        <v>3948</v>
      </c>
      <c r="Q146" s="31">
        <v>900000</v>
      </c>
      <c r="R146" s="31">
        <v>600000</v>
      </c>
      <c r="S146" s="31">
        <v>9912</v>
      </c>
      <c r="T146" s="36">
        <f t="shared" si="38"/>
        <v>1.652E-2</v>
      </c>
      <c r="U146" s="36">
        <f t="shared" si="39"/>
        <v>0.30395136778115495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39214267</v>
      </c>
      <c r="E147" s="31">
        <v>39564267</v>
      </c>
      <c r="F147" s="31">
        <v>1337093</v>
      </c>
      <c r="G147" s="36">
        <f t="shared" si="32"/>
        <v>3.4097105525394619E-2</v>
      </c>
      <c r="H147" s="31">
        <v>35053862</v>
      </c>
      <c r="I147" s="36">
        <f t="shared" si="33"/>
        <v>0.89390583279294755</v>
      </c>
      <c r="J147" s="31">
        <v>1202134</v>
      </c>
      <c r="K147" s="36">
        <f t="shared" si="34"/>
        <v>3.038433645187967E-2</v>
      </c>
      <c r="L147" s="31">
        <v>0</v>
      </c>
      <c r="M147" s="36">
        <f t="shared" si="35"/>
        <v>0</v>
      </c>
      <c r="N147" s="31">
        <f t="shared" si="36"/>
        <v>37593089</v>
      </c>
      <c r="O147" s="36">
        <f t="shared" si="37"/>
        <v>0.95017782080987367</v>
      </c>
      <c r="P147" s="31">
        <v>1771014</v>
      </c>
      <c r="Q147" s="31">
        <v>31131683</v>
      </c>
      <c r="R147" s="31">
        <v>30652132</v>
      </c>
      <c r="S147" s="31">
        <v>29732430</v>
      </c>
      <c r="T147" s="36">
        <f t="shared" si="38"/>
        <v>0.96999549656121797</v>
      </c>
      <c r="U147" s="36">
        <f t="shared" si="39"/>
        <v>-0.32121711064960523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494775</v>
      </c>
      <c r="G148" s="36">
        <f t="shared" si="32"/>
        <v>0</v>
      </c>
      <c r="H148" s="31">
        <v>-494775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39214267</v>
      </c>
      <c r="E150" s="32">
        <f>SUM(E145:E149)</f>
        <v>39564267</v>
      </c>
      <c r="F150" s="32">
        <f>SUM(F145:F149)</f>
        <v>1834957</v>
      </c>
      <c r="G150" s="37">
        <f t="shared" si="32"/>
        <v>4.679309701237052E-2</v>
      </c>
      <c r="H150" s="32">
        <f>SUM(H145:H149)</f>
        <v>34563206</v>
      </c>
      <c r="I150" s="37">
        <f t="shared" si="33"/>
        <v>0.88139365195835484</v>
      </c>
      <c r="J150" s="32">
        <f>SUM(J145:J149)</f>
        <v>1207282</v>
      </c>
      <c r="K150" s="37">
        <f t="shared" si="34"/>
        <v>3.0514453863128566E-2</v>
      </c>
      <c r="L150" s="32">
        <f>SUM(L145:L149)</f>
        <v>0</v>
      </c>
      <c r="M150" s="37">
        <f t="shared" si="35"/>
        <v>0</v>
      </c>
      <c r="N150" s="32">
        <f t="shared" si="36"/>
        <v>37605445</v>
      </c>
      <c r="O150" s="37">
        <f t="shared" si="37"/>
        <v>0.95049012281713696</v>
      </c>
      <c r="P150" s="32">
        <f>SUM(P145:P149)</f>
        <v>1774962</v>
      </c>
      <c r="Q150" s="32">
        <f>SUM(Q145:Q149)</f>
        <v>32077326</v>
      </c>
      <c r="R150" s="32">
        <f>SUM(R145:R149)</f>
        <v>31252132</v>
      </c>
      <c r="S150" s="32">
        <f>SUM(S145:S149)</f>
        <v>29742342</v>
      </c>
      <c r="T150" s="37">
        <f t="shared" si="38"/>
        <v>0.95169001590035518</v>
      </c>
      <c r="U150" s="37">
        <f t="shared" si="39"/>
        <v>-0.31982656530111631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520100</v>
      </c>
      <c r="E151" s="31">
        <v>524100</v>
      </c>
      <c r="F151" s="31">
        <v>54300</v>
      </c>
      <c r="G151" s="36">
        <f t="shared" si="32"/>
        <v>0.10440299942318784</v>
      </c>
      <c r="H151" s="31">
        <v>275285</v>
      </c>
      <c r="I151" s="36">
        <f t="shared" si="33"/>
        <v>0.52929244376081519</v>
      </c>
      <c r="J151" s="31">
        <v>100700</v>
      </c>
      <c r="K151" s="36">
        <f t="shared" si="34"/>
        <v>0.19213890478916237</v>
      </c>
      <c r="L151" s="31">
        <v>0</v>
      </c>
      <c r="M151" s="36">
        <f t="shared" si="35"/>
        <v>0</v>
      </c>
      <c r="N151" s="31">
        <f t="shared" si="36"/>
        <v>430285</v>
      </c>
      <c r="O151" s="36">
        <f t="shared" si="37"/>
        <v>0.82099790116390003</v>
      </c>
      <c r="P151" s="31">
        <v>105700</v>
      </c>
      <c r="Q151" s="31">
        <v>430090</v>
      </c>
      <c r="R151" s="31">
        <v>500090</v>
      </c>
      <c r="S151" s="31">
        <v>403189</v>
      </c>
      <c r="T151" s="36">
        <f t="shared" si="38"/>
        <v>0.80623287808194521</v>
      </c>
      <c r="U151" s="36">
        <f t="shared" si="39"/>
        <v>-4.7303689687795636E-2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8972800</v>
      </c>
      <c r="E152" s="31">
        <v>10618501</v>
      </c>
      <c r="F152" s="31">
        <v>2279750</v>
      </c>
      <c r="G152" s="36">
        <f t="shared" si="32"/>
        <v>0.2540734218972896</v>
      </c>
      <c r="H152" s="31">
        <v>2217148</v>
      </c>
      <c r="I152" s="36">
        <f t="shared" si="33"/>
        <v>0.24709655848787446</v>
      </c>
      <c r="J152" s="31">
        <v>2778727</v>
      </c>
      <c r="K152" s="36">
        <f t="shared" si="34"/>
        <v>0.2616873134918008</v>
      </c>
      <c r="L152" s="31">
        <v>0</v>
      </c>
      <c r="M152" s="36">
        <f t="shared" si="35"/>
        <v>0</v>
      </c>
      <c r="N152" s="31">
        <f t="shared" si="36"/>
        <v>7275625</v>
      </c>
      <c r="O152" s="36">
        <f t="shared" si="37"/>
        <v>0.68518381266809691</v>
      </c>
      <c r="P152" s="31">
        <v>1764250</v>
      </c>
      <c r="Q152" s="31">
        <v>11362000</v>
      </c>
      <c r="R152" s="31">
        <v>8048607</v>
      </c>
      <c r="S152" s="31">
        <v>5101479</v>
      </c>
      <c r="T152" s="36">
        <f t="shared" si="38"/>
        <v>0.63383378018084369</v>
      </c>
      <c r="U152" s="36">
        <f t="shared" si="39"/>
        <v>0.57501884653535495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2005199</v>
      </c>
      <c r="E153" s="31">
        <v>1909199</v>
      </c>
      <c r="F153" s="31">
        <v>288164</v>
      </c>
      <c r="G153" s="36">
        <f t="shared" si="32"/>
        <v>0.14370842993638039</v>
      </c>
      <c r="H153" s="31">
        <v>6514</v>
      </c>
      <c r="I153" s="36">
        <f t="shared" si="33"/>
        <v>3.248555380288939E-3</v>
      </c>
      <c r="J153" s="31">
        <v>772851</v>
      </c>
      <c r="K153" s="36">
        <f t="shared" si="34"/>
        <v>0.40480379468038691</v>
      </c>
      <c r="L153" s="31">
        <v>0</v>
      </c>
      <c r="M153" s="36">
        <f t="shared" si="35"/>
        <v>0</v>
      </c>
      <c r="N153" s="31">
        <f t="shared" si="36"/>
        <v>1067529</v>
      </c>
      <c r="O153" s="36">
        <f t="shared" si="37"/>
        <v>0.5591501985911369</v>
      </c>
      <c r="P153" s="31">
        <v>718964</v>
      </c>
      <c r="Q153" s="31">
        <v>5025800</v>
      </c>
      <c r="R153" s="31">
        <v>1951800</v>
      </c>
      <c r="S153" s="31">
        <v>1061537</v>
      </c>
      <c r="T153" s="36">
        <f t="shared" si="38"/>
        <v>0.54387590941694841</v>
      </c>
      <c r="U153" s="36">
        <f t="shared" si="39"/>
        <v>7.4950901575044027E-2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5803875</v>
      </c>
      <c r="E154" s="31">
        <v>5803875</v>
      </c>
      <c r="F154" s="31">
        <v>359847</v>
      </c>
      <c r="G154" s="36">
        <f t="shared" si="32"/>
        <v>6.2001163016088393E-2</v>
      </c>
      <c r="H154" s="31">
        <v>218680</v>
      </c>
      <c r="I154" s="36">
        <f t="shared" si="33"/>
        <v>3.7678275290215592E-2</v>
      </c>
      <c r="J154" s="31">
        <v>1060078</v>
      </c>
      <c r="K154" s="36">
        <f t="shared" si="34"/>
        <v>0.18265003984406969</v>
      </c>
      <c r="L154" s="31">
        <v>0</v>
      </c>
      <c r="M154" s="36">
        <f t="shared" si="35"/>
        <v>0</v>
      </c>
      <c r="N154" s="31">
        <f t="shared" si="36"/>
        <v>1638605</v>
      </c>
      <c r="O154" s="36">
        <f t="shared" si="37"/>
        <v>0.28232947815037368</v>
      </c>
      <c r="P154" s="31">
        <v>574858</v>
      </c>
      <c r="Q154" s="31">
        <v>5681427</v>
      </c>
      <c r="R154" s="31">
        <v>4181427</v>
      </c>
      <c r="S154" s="31">
        <v>1599681</v>
      </c>
      <c r="T154" s="36">
        <f t="shared" si="38"/>
        <v>0.38256819980355988</v>
      </c>
      <c r="U154" s="36">
        <f t="shared" si="39"/>
        <v>0.84406931798809448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680</v>
      </c>
      <c r="E155" s="31">
        <v>34000</v>
      </c>
      <c r="F155" s="31">
        <v>0</v>
      </c>
      <c r="G155" s="36">
        <f t="shared" si="32"/>
        <v>0</v>
      </c>
      <c r="H155" s="31">
        <v>28800</v>
      </c>
      <c r="I155" s="36">
        <f t="shared" si="33"/>
        <v>42.352941176470587</v>
      </c>
      <c r="J155" s="31">
        <v>23452</v>
      </c>
      <c r="K155" s="36">
        <f t="shared" si="34"/>
        <v>0.68976470588235295</v>
      </c>
      <c r="L155" s="31">
        <v>0</v>
      </c>
      <c r="M155" s="36">
        <f t="shared" si="35"/>
        <v>0</v>
      </c>
      <c r="N155" s="31">
        <f t="shared" si="36"/>
        <v>52252</v>
      </c>
      <c r="O155" s="36">
        <f t="shared" si="37"/>
        <v>1.5368235294117647</v>
      </c>
      <c r="P155" s="31">
        <v>0</v>
      </c>
      <c r="Q155" s="31">
        <v>19122</v>
      </c>
      <c r="R155" s="31">
        <v>19122</v>
      </c>
      <c r="S155" s="31">
        <v>435</v>
      </c>
      <c r="T155" s="36">
        <f t="shared" si="38"/>
        <v>2.2748666457483527E-2</v>
      </c>
      <c r="U155" s="36">
        <f t="shared" si="39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17302654</v>
      </c>
      <c r="E157" s="32">
        <f>SUM(E151:E156)</f>
        <v>18889675</v>
      </c>
      <c r="F157" s="32">
        <f>SUM(F151:F156)</f>
        <v>2982061</v>
      </c>
      <c r="G157" s="37">
        <f t="shared" si="32"/>
        <v>0.17234702838073279</v>
      </c>
      <c r="H157" s="32">
        <f>SUM(H151:H156)</f>
        <v>2746427</v>
      </c>
      <c r="I157" s="37">
        <f t="shared" si="33"/>
        <v>0.15872865515313431</v>
      </c>
      <c r="J157" s="32">
        <f>SUM(J151:J156)</f>
        <v>4735808</v>
      </c>
      <c r="K157" s="37">
        <f t="shared" si="34"/>
        <v>0.25070881314792343</v>
      </c>
      <c r="L157" s="32">
        <f>SUM(L151:L156)</f>
        <v>0</v>
      </c>
      <c r="M157" s="37">
        <f t="shared" si="35"/>
        <v>0</v>
      </c>
      <c r="N157" s="32">
        <f t="shared" si="36"/>
        <v>10464296</v>
      </c>
      <c r="O157" s="37">
        <f t="shared" si="37"/>
        <v>0.55396908628655606</v>
      </c>
      <c r="P157" s="32">
        <f>SUM(P151:P156)</f>
        <v>3163772</v>
      </c>
      <c r="Q157" s="32">
        <f>SUM(Q151:Q156)</f>
        <v>22518439</v>
      </c>
      <c r="R157" s="32">
        <f>SUM(R151:R156)</f>
        <v>14701046</v>
      </c>
      <c r="S157" s="32">
        <f>SUM(S151:S156)</f>
        <v>8166321</v>
      </c>
      <c r="T157" s="37">
        <f t="shared" si="38"/>
        <v>0.55549251393404253</v>
      </c>
      <c r="U157" s="37">
        <f t="shared" si="39"/>
        <v>0.49688662773423631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408130</v>
      </c>
      <c r="E158" s="31">
        <v>321173</v>
      </c>
      <c r="F158" s="31">
        <v>3577</v>
      </c>
      <c r="G158" s="36">
        <f t="shared" si="32"/>
        <v>8.7643642956900993E-3</v>
      </c>
      <c r="H158" s="31">
        <v>6496</v>
      </c>
      <c r="I158" s="36">
        <f t="shared" si="33"/>
        <v>1.5916497194521352E-2</v>
      </c>
      <c r="J158" s="31">
        <v>4680</v>
      </c>
      <c r="K158" s="36">
        <f t="shared" si="34"/>
        <v>1.4571586029958932E-2</v>
      </c>
      <c r="L158" s="31">
        <v>0</v>
      </c>
      <c r="M158" s="36">
        <f t="shared" si="35"/>
        <v>0</v>
      </c>
      <c r="N158" s="31">
        <f t="shared" si="36"/>
        <v>14753</v>
      </c>
      <c r="O158" s="36">
        <f t="shared" si="37"/>
        <v>4.5934745448714558E-2</v>
      </c>
      <c r="P158" s="31">
        <v>7644</v>
      </c>
      <c r="Q158" s="31">
        <v>391304</v>
      </c>
      <c r="R158" s="31">
        <v>391304</v>
      </c>
      <c r="S158" s="31">
        <v>11445</v>
      </c>
      <c r="T158" s="36">
        <f t="shared" si="38"/>
        <v>2.9248359331874963E-2</v>
      </c>
      <c r="U158" s="36">
        <f t="shared" si="39"/>
        <v>-0.38775510204081631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5319668</v>
      </c>
      <c r="E159" s="31">
        <v>5819668</v>
      </c>
      <c r="F159" s="31">
        <v>1730235</v>
      </c>
      <c r="G159" s="36">
        <f t="shared" si="32"/>
        <v>0.3252524405658398</v>
      </c>
      <c r="H159" s="31">
        <v>1059177</v>
      </c>
      <c r="I159" s="36">
        <f t="shared" si="33"/>
        <v>0.19910584645507953</v>
      </c>
      <c r="J159" s="31">
        <v>782395</v>
      </c>
      <c r="K159" s="36">
        <f t="shared" si="34"/>
        <v>0.1344397996586747</v>
      </c>
      <c r="L159" s="31">
        <v>0</v>
      </c>
      <c r="M159" s="36">
        <f t="shared" si="35"/>
        <v>0</v>
      </c>
      <c r="N159" s="31">
        <f t="shared" si="36"/>
        <v>3571807</v>
      </c>
      <c r="O159" s="36">
        <f t="shared" si="37"/>
        <v>0.61374755398417913</v>
      </c>
      <c r="P159" s="31">
        <v>545974</v>
      </c>
      <c r="Q159" s="31">
        <v>4315364</v>
      </c>
      <c r="R159" s="31">
        <v>5140364</v>
      </c>
      <c r="S159" s="31">
        <v>3386170</v>
      </c>
      <c r="T159" s="36">
        <f t="shared" si="38"/>
        <v>0.65874128758196893</v>
      </c>
      <c r="U159" s="36">
        <f t="shared" si="39"/>
        <v>0.43302611479667541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3101805</v>
      </c>
      <c r="E160" s="31">
        <v>3170965</v>
      </c>
      <c r="F160" s="31">
        <v>1292428</v>
      </c>
      <c r="G160" s="36">
        <f t="shared" si="32"/>
        <v>0.4166696488012625</v>
      </c>
      <c r="H160" s="31">
        <v>1012699</v>
      </c>
      <c r="I160" s="36">
        <f t="shared" si="33"/>
        <v>0.32648699708717988</v>
      </c>
      <c r="J160" s="31">
        <v>775447</v>
      </c>
      <c r="K160" s="36">
        <f t="shared" si="34"/>
        <v>0.24454606089944228</v>
      </c>
      <c r="L160" s="31">
        <v>0</v>
      </c>
      <c r="M160" s="36">
        <f t="shared" si="35"/>
        <v>0</v>
      </c>
      <c r="N160" s="31">
        <f t="shared" si="36"/>
        <v>3080574</v>
      </c>
      <c r="O160" s="36">
        <f t="shared" si="37"/>
        <v>0.97149416660228038</v>
      </c>
      <c r="P160" s="31">
        <v>582226</v>
      </c>
      <c r="Q160" s="31">
        <v>2328894</v>
      </c>
      <c r="R160" s="31">
        <v>1666637</v>
      </c>
      <c r="S160" s="31">
        <v>2328893</v>
      </c>
      <c r="T160" s="36">
        <f t="shared" si="38"/>
        <v>1.3973606730199797</v>
      </c>
      <c r="U160" s="36">
        <f t="shared" si="39"/>
        <v>0.33186597644213767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8829603</v>
      </c>
      <c r="E163" s="32">
        <f>SUM(E158:E162)</f>
        <v>9311806</v>
      </c>
      <c r="F163" s="32">
        <f>SUM(F158:F162)</f>
        <v>3026240</v>
      </c>
      <c r="G163" s="37">
        <f t="shared" si="32"/>
        <v>0.34273794642862199</v>
      </c>
      <c r="H163" s="32">
        <f>SUM(H158:H162)</f>
        <v>2078372</v>
      </c>
      <c r="I163" s="37">
        <f t="shared" si="33"/>
        <v>0.23538680051639921</v>
      </c>
      <c r="J163" s="32">
        <f>SUM(J158:J162)</f>
        <v>1562522</v>
      </c>
      <c r="K163" s="37">
        <f t="shared" si="34"/>
        <v>0.16780010236467555</v>
      </c>
      <c r="L163" s="32">
        <f>SUM(L158:L162)</f>
        <v>0</v>
      </c>
      <c r="M163" s="37">
        <f t="shared" si="35"/>
        <v>0</v>
      </c>
      <c r="N163" s="32">
        <f t="shared" si="36"/>
        <v>6667134</v>
      </c>
      <c r="O163" s="37">
        <f t="shared" si="37"/>
        <v>0.71598721021464584</v>
      </c>
      <c r="P163" s="32">
        <f>SUM(P158:P162)</f>
        <v>1135844</v>
      </c>
      <c r="Q163" s="32">
        <f>SUM(Q158:Q162)</f>
        <v>7035562</v>
      </c>
      <c r="R163" s="32">
        <f>SUM(R158:R162)</f>
        <v>7198305</v>
      </c>
      <c r="S163" s="32">
        <f>SUM(S158:S162)</f>
        <v>5726508</v>
      </c>
      <c r="T163" s="37">
        <f t="shared" si="38"/>
        <v>0.79553561567619047</v>
      </c>
      <c r="U163" s="37">
        <f t="shared" si="39"/>
        <v>0.37564841650790082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8784413</v>
      </c>
      <c r="E164" s="31">
        <v>8786618</v>
      </c>
      <c r="F164" s="31">
        <v>1608232</v>
      </c>
      <c r="G164" s="36">
        <f t="shared" si="32"/>
        <v>0.18307791311724528</v>
      </c>
      <c r="H164" s="31">
        <v>1571552</v>
      </c>
      <c r="I164" s="36">
        <f t="shared" si="33"/>
        <v>0.17890233530686683</v>
      </c>
      <c r="J164" s="31">
        <v>2125589</v>
      </c>
      <c r="K164" s="36">
        <f t="shared" si="34"/>
        <v>0.24191207584078425</v>
      </c>
      <c r="L164" s="31">
        <v>0</v>
      </c>
      <c r="M164" s="36">
        <f t="shared" si="35"/>
        <v>0</v>
      </c>
      <c r="N164" s="31">
        <f t="shared" si="36"/>
        <v>5305373</v>
      </c>
      <c r="O164" s="36">
        <f t="shared" si="37"/>
        <v>0.60380148539517708</v>
      </c>
      <c r="P164" s="31">
        <v>1661034</v>
      </c>
      <c r="Q164" s="31">
        <v>6903336</v>
      </c>
      <c r="R164" s="31">
        <v>8978040</v>
      </c>
      <c r="S164" s="31">
        <v>5041848</v>
      </c>
      <c r="T164" s="36">
        <f t="shared" si="38"/>
        <v>0.56157557774302636</v>
      </c>
      <c r="U164" s="36">
        <f t="shared" si="39"/>
        <v>0.27967820044622815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23755410</v>
      </c>
      <c r="E165" s="31">
        <v>24015526</v>
      </c>
      <c r="F165" s="31">
        <v>1713432</v>
      </c>
      <c r="G165" s="36">
        <f t="shared" si="32"/>
        <v>7.212807524685956E-2</v>
      </c>
      <c r="H165" s="31">
        <v>1573604</v>
      </c>
      <c r="I165" s="36">
        <f t="shared" si="33"/>
        <v>6.6241921313923854E-2</v>
      </c>
      <c r="J165" s="31">
        <v>1623980</v>
      </c>
      <c r="K165" s="36">
        <f t="shared" si="34"/>
        <v>6.7622087477909085E-2</v>
      </c>
      <c r="L165" s="31">
        <v>0</v>
      </c>
      <c r="M165" s="36">
        <f t="shared" si="35"/>
        <v>0</v>
      </c>
      <c r="N165" s="31">
        <f t="shared" si="36"/>
        <v>4911016</v>
      </c>
      <c r="O165" s="36">
        <f t="shared" si="37"/>
        <v>0.20449337649319027</v>
      </c>
      <c r="P165" s="31">
        <v>1559709</v>
      </c>
      <c r="Q165" s="31">
        <v>22586478</v>
      </c>
      <c r="R165" s="31">
        <v>23446368</v>
      </c>
      <c r="S165" s="31">
        <v>4916866</v>
      </c>
      <c r="T165" s="36">
        <f t="shared" si="38"/>
        <v>0.20970693627260306</v>
      </c>
      <c r="U165" s="36">
        <f t="shared" si="39"/>
        <v>4.1207045673263387E-2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1810962</v>
      </c>
      <c r="E167" s="31">
        <v>1910962</v>
      </c>
      <c r="F167" s="31">
        <v>388472</v>
      </c>
      <c r="G167" s="36">
        <f t="shared" si="32"/>
        <v>0.21451140333148902</v>
      </c>
      <c r="H167" s="31">
        <v>436404</v>
      </c>
      <c r="I167" s="36">
        <f t="shared" si="33"/>
        <v>0.24097910392377089</v>
      </c>
      <c r="J167" s="31">
        <v>622896</v>
      </c>
      <c r="K167" s="36">
        <f t="shared" si="34"/>
        <v>0.32595938590092322</v>
      </c>
      <c r="L167" s="31">
        <v>0</v>
      </c>
      <c r="M167" s="36">
        <f t="shared" si="35"/>
        <v>0</v>
      </c>
      <c r="N167" s="31">
        <f t="shared" si="36"/>
        <v>1447772</v>
      </c>
      <c r="O167" s="36">
        <f t="shared" si="37"/>
        <v>0.75761422780777432</v>
      </c>
      <c r="P167" s="31">
        <v>387080</v>
      </c>
      <c r="Q167" s="31">
        <v>1741310</v>
      </c>
      <c r="R167" s="31">
        <v>1741310</v>
      </c>
      <c r="S167" s="31">
        <v>1100913</v>
      </c>
      <c r="T167" s="36">
        <f t="shared" si="38"/>
        <v>0.63223262945713288</v>
      </c>
      <c r="U167" s="36">
        <f t="shared" si="39"/>
        <v>0.60921773276842006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34350785</v>
      </c>
      <c r="E169" s="32">
        <f>SUM(E164:E168)</f>
        <v>34713106</v>
      </c>
      <c r="F169" s="32">
        <f>SUM(F164:F168)</f>
        <v>3710136</v>
      </c>
      <c r="G169" s="37">
        <f t="shared" si="32"/>
        <v>0.10800731336998558</v>
      </c>
      <c r="H169" s="32">
        <f>SUM(H164:H168)</f>
        <v>3581560</v>
      </c>
      <c r="I169" s="37">
        <f t="shared" si="33"/>
        <v>0.10426428391665576</v>
      </c>
      <c r="J169" s="32">
        <f>SUM(J164:J168)</f>
        <v>4372465</v>
      </c>
      <c r="K169" s="37">
        <f t="shared" si="34"/>
        <v>0.12596006246171115</v>
      </c>
      <c r="L169" s="32">
        <f>SUM(L164:L168)</f>
        <v>0</v>
      </c>
      <c r="M169" s="37">
        <f t="shared" si="35"/>
        <v>0</v>
      </c>
      <c r="N169" s="32">
        <f t="shared" si="36"/>
        <v>11664161</v>
      </c>
      <c r="O169" s="37">
        <f t="shared" si="37"/>
        <v>0.33601605687488756</v>
      </c>
      <c r="P169" s="32">
        <f>SUM(P164:P168)</f>
        <v>3607823</v>
      </c>
      <c r="Q169" s="32">
        <f>SUM(Q164:Q168)</f>
        <v>31231124</v>
      </c>
      <c r="R169" s="32">
        <f>SUM(R164:R168)</f>
        <v>34165718</v>
      </c>
      <c r="S169" s="32">
        <f>SUM(S164:S168)</f>
        <v>11059627</v>
      </c>
      <c r="T169" s="37">
        <f t="shared" si="38"/>
        <v>0.3237053879564305</v>
      </c>
      <c r="U169" s="37">
        <f t="shared" si="39"/>
        <v>0.21193999816509845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238159176</v>
      </c>
      <c r="E170" s="32">
        <f>SUM(E105,E107:E111,E113:E120,E122:E125,E127:E131,E133:E136,E138:E143,E145:E149,E151:E156,E158:E162,E164:E168)</f>
        <v>233319459</v>
      </c>
      <c r="F170" s="32">
        <f>SUM(F105,F107:F111,F113:F120,F122:F125,F127:F131,F133:F136,F138:F143,F145:F149,F151:F156,F158:F162,F164:F168)</f>
        <v>47902460</v>
      </c>
      <c r="G170" s="37">
        <f t="shared" si="32"/>
        <v>0.20113631901380108</v>
      </c>
      <c r="H170" s="32">
        <f>SUM(H105,H107:H111,H113:H120,H122:H125,H127:H131,H133:H136,H138:H143,H145:H149,H151:H156,H158:H162,H164:H168)</f>
        <v>71479825</v>
      </c>
      <c r="I170" s="37">
        <f t="shared" si="33"/>
        <v>0.30013466707661096</v>
      </c>
      <c r="J170" s="32">
        <f>SUM(J105,J107:J111,J113:J120,J122:J125,J127:J131,J133:J136,J138:J143,J145:J149,J151:J156,J158:J162,J164:J168)</f>
        <v>66263825</v>
      </c>
      <c r="K170" s="37">
        <f t="shared" si="34"/>
        <v>0.28400470875427497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185646110</v>
      </c>
      <c r="O170" s="37">
        <f t="shared" si="37"/>
        <v>0.79567349759712924</v>
      </c>
      <c r="P170" s="32">
        <f>SUM(P105,P107:P111,P113:P120,P122:P125,P127:P131,P133:P136,P138:P143,P145:P149,P151:P156,P158:P162,P164:P168)</f>
        <v>69406032</v>
      </c>
      <c r="Q170" s="32">
        <f>SUM(Q105,Q107:Q111,Q113:Q120,Q122:Q125,Q127:Q131,Q133:Q136,Q138:Q143,Q145:Q149,Q151:Q156,Q158:Q162,Q164:Q168)</f>
        <v>216415921</v>
      </c>
      <c r="R170" s="32">
        <f>SUM(R105,R107:R111,R113:R120,R122:R125,R127:R131,R133:R136,R138:R143,R145:R149,R151:R156,R158:R162,R164:R168)</f>
        <v>218028162</v>
      </c>
      <c r="S170" s="32">
        <f>SUM(S105,S107:S111,S113:S120,S122:S125,S127:S131,S133:S136,S138:S143,S145:S149,S151:S156,S158:S162,S164:S168)</f>
        <v>181265229</v>
      </c>
      <c r="T170" s="37">
        <f t="shared" si="38"/>
        <v>0.8313844750019036</v>
      </c>
      <c r="U170" s="37">
        <f t="shared" si="39"/>
        <v>-4.5272822973081106E-2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1487000</v>
      </c>
      <c r="E175" s="31">
        <v>1487000</v>
      </c>
      <c r="F175" s="31">
        <v>129244</v>
      </c>
      <c r="G175" s="36">
        <f t="shared" si="40"/>
        <v>8.6915938130464027E-2</v>
      </c>
      <c r="H175" s="31">
        <v>99210</v>
      </c>
      <c r="I175" s="36">
        <f t="shared" si="41"/>
        <v>6.6718224613315405E-2</v>
      </c>
      <c r="J175" s="31">
        <v>184121</v>
      </c>
      <c r="K175" s="36">
        <f t="shared" si="42"/>
        <v>0.12382044384667115</v>
      </c>
      <c r="L175" s="31">
        <v>0</v>
      </c>
      <c r="M175" s="36">
        <f t="shared" si="43"/>
        <v>0</v>
      </c>
      <c r="N175" s="31">
        <f t="shared" si="44"/>
        <v>412575</v>
      </c>
      <c r="O175" s="36">
        <f t="shared" si="45"/>
        <v>0.27745460659045057</v>
      </c>
      <c r="P175" s="31">
        <v>194693</v>
      </c>
      <c r="Q175" s="31">
        <v>3505000</v>
      </c>
      <c r="R175" s="31">
        <v>3505000</v>
      </c>
      <c r="S175" s="31">
        <v>543030</v>
      </c>
      <c r="T175" s="36">
        <f t="shared" si="46"/>
        <v>0.15493009985734665</v>
      </c>
      <c r="U175" s="36">
        <f t="shared" si="47"/>
        <v>-5.4300873683183259E-2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14112156</v>
      </c>
      <c r="E176" s="31">
        <v>23662156</v>
      </c>
      <c r="F176" s="31">
        <v>6101208</v>
      </c>
      <c r="G176" s="36">
        <f t="shared" si="40"/>
        <v>0.43233705749851403</v>
      </c>
      <c r="H176" s="31">
        <v>3760398</v>
      </c>
      <c r="I176" s="36">
        <f t="shared" si="41"/>
        <v>0.26646516662655939</v>
      </c>
      <c r="J176" s="31">
        <v>4431549</v>
      </c>
      <c r="K176" s="36">
        <f t="shared" si="42"/>
        <v>0.18728424409001446</v>
      </c>
      <c r="L176" s="31">
        <v>0</v>
      </c>
      <c r="M176" s="36">
        <f t="shared" si="43"/>
        <v>0</v>
      </c>
      <c r="N176" s="31">
        <f t="shared" si="44"/>
        <v>14293155</v>
      </c>
      <c r="O176" s="36">
        <f t="shared" si="45"/>
        <v>0.60405125382488389</v>
      </c>
      <c r="P176" s="31">
        <v>1112712</v>
      </c>
      <c r="Q176" s="31">
        <v>6445383</v>
      </c>
      <c r="R176" s="31">
        <v>6445383</v>
      </c>
      <c r="S176" s="31">
        <v>1130682</v>
      </c>
      <c r="T176" s="36">
        <f t="shared" si="46"/>
        <v>0.17542510662283373</v>
      </c>
      <c r="U176" s="36">
        <f t="shared" si="47"/>
        <v>2.9826558893945605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1044</v>
      </c>
      <c r="E177" s="31">
        <v>1044</v>
      </c>
      <c r="F177" s="31">
        <v>0</v>
      </c>
      <c r="G177" s="36">
        <f t="shared" si="40"/>
        <v>0</v>
      </c>
      <c r="H177" s="31">
        <v>-500</v>
      </c>
      <c r="I177" s="36">
        <f t="shared" si="41"/>
        <v>-0.47892720306513409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-500</v>
      </c>
      <c r="O177" s="36">
        <f t="shared" si="45"/>
        <v>-0.47892720306513409</v>
      </c>
      <c r="P177" s="31">
        <v>-500</v>
      </c>
      <c r="Q177" s="31">
        <v>0</v>
      </c>
      <c r="R177" s="31">
        <v>1000</v>
      </c>
      <c r="S177" s="31">
        <v>-500</v>
      </c>
      <c r="T177" s="36">
        <f t="shared" si="46"/>
        <v>-0.5</v>
      </c>
      <c r="U177" s="36">
        <f t="shared" si="47"/>
        <v>-1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15600200</v>
      </c>
      <c r="E179" s="32">
        <f>SUM(E173:E178)</f>
        <v>25150200</v>
      </c>
      <c r="F179" s="32">
        <f>SUM(F173:F178)</f>
        <v>6230452</v>
      </c>
      <c r="G179" s="37">
        <f t="shared" si="40"/>
        <v>0.39938282842527661</v>
      </c>
      <c r="H179" s="32">
        <f>SUM(H173:H178)</f>
        <v>3859108</v>
      </c>
      <c r="I179" s="37">
        <f t="shared" si="41"/>
        <v>0.24737554646735299</v>
      </c>
      <c r="J179" s="32">
        <f>SUM(J173:J178)</f>
        <v>4615670</v>
      </c>
      <c r="K179" s="37">
        <f t="shared" si="42"/>
        <v>0.18352418668638817</v>
      </c>
      <c r="L179" s="32">
        <f>SUM(L173:L178)</f>
        <v>0</v>
      </c>
      <c r="M179" s="37">
        <f t="shared" si="43"/>
        <v>0</v>
      </c>
      <c r="N179" s="32">
        <f t="shared" si="44"/>
        <v>14705230</v>
      </c>
      <c r="O179" s="37">
        <f t="shared" si="45"/>
        <v>0.58469634436306672</v>
      </c>
      <c r="P179" s="32">
        <f>SUM(P173:P178)</f>
        <v>1306905</v>
      </c>
      <c r="Q179" s="32">
        <f>SUM(Q173:Q178)</f>
        <v>9950383</v>
      </c>
      <c r="R179" s="32">
        <f>SUM(R173:R178)</f>
        <v>9951383</v>
      </c>
      <c r="S179" s="32">
        <f>SUM(S173:S178)</f>
        <v>1673212</v>
      </c>
      <c r="T179" s="37">
        <f t="shared" si="46"/>
        <v>0.16813863962426126</v>
      </c>
      <c r="U179" s="37">
        <f t="shared" si="47"/>
        <v>2.531756325058057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462370</v>
      </c>
      <c r="T180" s="36">
        <f t="shared" si="46"/>
        <v>0</v>
      </c>
      <c r="U180" s="36">
        <f t="shared" si="47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757218</v>
      </c>
      <c r="E181" s="31">
        <v>901751</v>
      </c>
      <c r="F181" s="31">
        <v>263237</v>
      </c>
      <c r="G181" s="36">
        <f t="shared" si="40"/>
        <v>0.34763700810070547</v>
      </c>
      <c r="H181" s="31">
        <v>179930</v>
      </c>
      <c r="I181" s="36">
        <f t="shared" si="41"/>
        <v>0.23761981358076539</v>
      </c>
      <c r="J181" s="31">
        <v>193624</v>
      </c>
      <c r="K181" s="36">
        <f t="shared" si="42"/>
        <v>0.21472002803434651</v>
      </c>
      <c r="L181" s="31">
        <v>0</v>
      </c>
      <c r="M181" s="36">
        <f t="shared" si="43"/>
        <v>0</v>
      </c>
      <c r="N181" s="31">
        <f t="shared" si="44"/>
        <v>636791</v>
      </c>
      <c r="O181" s="36">
        <f t="shared" si="45"/>
        <v>0.70617165936051085</v>
      </c>
      <c r="P181" s="31">
        <v>420856</v>
      </c>
      <c r="Q181" s="31">
        <v>1057895</v>
      </c>
      <c r="R181" s="31">
        <v>726000</v>
      </c>
      <c r="S181" s="31">
        <v>724686</v>
      </c>
      <c r="T181" s="36">
        <f t="shared" si="46"/>
        <v>0.99819008264462805</v>
      </c>
      <c r="U181" s="36">
        <f t="shared" si="47"/>
        <v>-0.53992814644438947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145764</v>
      </c>
      <c r="E182" s="31">
        <v>145764</v>
      </c>
      <c r="F182" s="31">
        <v>19219</v>
      </c>
      <c r="G182" s="36">
        <f t="shared" si="40"/>
        <v>0.13185011388271453</v>
      </c>
      <c r="H182" s="31">
        <v>11711</v>
      </c>
      <c r="I182" s="36">
        <f t="shared" si="41"/>
        <v>8.03421969759337E-2</v>
      </c>
      <c r="J182" s="31">
        <v>4147</v>
      </c>
      <c r="K182" s="36">
        <f t="shared" si="42"/>
        <v>2.845009741774375E-2</v>
      </c>
      <c r="L182" s="31">
        <v>0</v>
      </c>
      <c r="M182" s="36">
        <f t="shared" si="43"/>
        <v>0</v>
      </c>
      <c r="N182" s="31">
        <f t="shared" si="44"/>
        <v>35077</v>
      </c>
      <c r="O182" s="36">
        <f t="shared" si="45"/>
        <v>0.24064240827639197</v>
      </c>
      <c r="P182" s="31">
        <v>2684</v>
      </c>
      <c r="Q182" s="31">
        <v>64020</v>
      </c>
      <c r="R182" s="31">
        <v>139750</v>
      </c>
      <c r="S182" s="31">
        <v>84206</v>
      </c>
      <c r="T182" s="36">
        <f t="shared" si="46"/>
        <v>0.60254740608228985</v>
      </c>
      <c r="U182" s="36">
        <f t="shared" si="47"/>
        <v>0.54508196721311486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2989212</v>
      </c>
      <c r="E184" s="31">
        <v>407762</v>
      </c>
      <c r="F184" s="31">
        <v>82017</v>
      </c>
      <c r="G184" s="36">
        <f t="shared" si="40"/>
        <v>2.7437665846383595E-2</v>
      </c>
      <c r="H184" s="31">
        <v>26578</v>
      </c>
      <c r="I184" s="36">
        <f t="shared" si="41"/>
        <v>8.8913064714045038E-3</v>
      </c>
      <c r="J184" s="31">
        <v>17495</v>
      </c>
      <c r="K184" s="36">
        <f t="shared" si="42"/>
        <v>4.2904929836522283E-2</v>
      </c>
      <c r="L184" s="31">
        <v>0</v>
      </c>
      <c r="M184" s="36">
        <f t="shared" si="43"/>
        <v>0</v>
      </c>
      <c r="N184" s="31">
        <f t="shared" si="44"/>
        <v>126090</v>
      </c>
      <c r="O184" s="36">
        <f t="shared" si="45"/>
        <v>0.30922449860457818</v>
      </c>
      <c r="P184" s="31">
        <v>21047</v>
      </c>
      <c r="Q184" s="31">
        <v>191243</v>
      </c>
      <c r="R184" s="31">
        <v>181411</v>
      </c>
      <c r="S184" s="31">
        <v>111752</v>
      </c>
      <c r="T184" s="36">
        <f t="shared" si="46"/>
        <v>0.61601556686198744</v>
      </c>
      <c r="U184" s="36">
        <f t="shared" si="47"/>
        <v>-0.16876514467620085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3892194</v>
      </c>
      <c r="E185" s="32">
        <f>SUM(E180:E184)</f>
        <v>1455277</v>
      </c>
      <c r="F185" s="32">
        <f>SUM(F180:F184)</f>
        <v>364473</v>
      </c>
      <c r="G185" s="37">
        <f t="shared" si="40"/>
        <v>9.3642043536370484E-2</v>
      </c>
      <c r="H185" s="32">
        <f>SUM(H180:H184)</f>
        <v>218219</v>
      </c>
      <c r="I185" s="37">
        <f t="shared" si="41"/>
        <v>5.6065807613906192E-2</v>
      </c>
      <c r="J185" s="32">
        <f>SUM(J180:J184)</f>
        <v>215266</v>
      </c>
      <c r="K185" s="37">
        <f t="shared" si="42"/>
        <v>0.14792097999212522</v>
      </c>
      <c r="L185" s="32">
        <f>SUM(L180:L184)</f>
        <v>0</v>
      </c>
      <c r="M185" s="37">
        <f t="shared" si="43"/>
        <v>0</v>
      </c>
      <c r="N185" s="32">
        <f t="shared" si="44"/>
        <v>797958</v>
      </c>
      <c r="O185" s="37">
        <f t="shared" si="45"/>
        <v>0.54832035413189384</v>
      </c>
      <c r="P185" s="32">
        <f>SUM(P180:P184)</f>
        <v>444587</v>
      </c>
      <c r="Q185" s="32">
        <f>SUM(Q180:Q184)</f>
        <v>1313158</v>
      </c>
      <c r="R185" s="32">
        <f>SUM(R180:R184)</f>
        <v>1047161</v>
      </c>
      <c r="S185" s="32">
        <f>SUM(S180:S184)</f>
        <v>1383014</v>
      </c>
      <c r="T185" s="37">
        <f t="shared" si="46"/>
        <v>1.320727185217937</v>
      </c>
      <c r="U185" s="37">
        <f t="shared" si="47"/>
        <v>-0.5158068049673068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7143345</v>
      </c>
      <c r="E186" s="31">
        <v>5618514</v>
      </c>
      <c r="F186" s="31">
        <v>462585</v>
      </c>
      <c r="G186" s="36">
        <f t="shared" si="40"/>
        <v>6.4757477064316504E-2</v>
      </c>
      <c r="H186" s="31">
        <v>678386</v>
      </c>
      <c r="I186" s="36">
        <f t="shared" si="41"/>
        <v>9.4967553716081191E-2</v>
      </c>
      <c r="J186" s="31">
        <v>531898</v>
      </c>
      <c r="K186" s="36">
        <f t="shared" si="42"/>
        <v>9.4668803886579264E-2</v>
      </c>
      <c r="L186" s="31">
        <v>0</v>
      </c>
      <c r="M186" s="36">
        <f t="shared" si="43"/>
        <v>0</v>
      </c>
      <c r="N186" s="31">
        <f t="shared" si="44"/>
        <v>1672869</v>
      </c>
      <c r="O186" s="36">
        <f t="shared" si="45"/>
        <v>0.29774224999706328</v>
      </c>
      <c r="P186" s="31">
        <v>260848</v>
      </c>
      <c r="Q186" s="31">
        <v>6818500</v>
      </c>
      <c r="R186" s="31">
        <v>6818500</v>
      </c>
      <c r="S186" s="31">
        <v>1851656</v>
      </c>
      <c r="T186" s="36">
        <f t="shared" si="46"/>
        <v>0.27156354036811614</v>
      </c>
      <c r="U186" s="36">
        <f t="shared" si="47"/>
        <v>1.0391108998343861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12479469</v>
      </c>
      <c r="E187" s="31">
        <v>12479469</v>
      </c>
      <c r="F187" s="31">
        <v>2005288</v>
      </c>
      <c r="G187" s="36">
        <f t="shared" si="40"/>
        <v>0.16068696512648095</v>
      </c>
      <c r="H187" s="31">
        <v>3216548</v>
      </c>
      <c r="I187" s="36">
        <f t="shared" si="41"/>
        <v>0.25774718459575485</v>
      </c>
      <c r="J187" s="31">
        <v>3065888</v>
      </c>
      <c r="K187" s="36">
        <f t="shared" si="42"/>
        <v>0.2456745555439899</v>
      </c>
      <c r="L187" s="31">
        <v>0</v>
      </c>
      <c r="M187" s="36">
        <f t="shared" si="43"/>
        <v>0</v>
      </c>
      <c r="N187" s="31">
        <f t="shared" si="44"/>
        <v>8287724</v>
      </c>
      <c r="O187" s="36">
        <f t="shared" si="45"/>
        <v>0.66410870526622567</v>
      </c>
      <c r="P187" s="31">
        <v>2767398</v>
      </c>
      <c r="Q187" s="31">
        <v>24244252</v>
      </c>
      <c r="R187" s="31">
        <v>22617491</v>
      </c>
      <c r="S187" s="31">
        <v>6976221</v>
      </c>
      <c r="T187" s="36">
        <f t="shared" si="46"/>
        <v>0.30844362887112459</v>
      </c>
      <c r="U187" s="36">
        <f t="shared" si="47"/>
        <v>0.10785944052861218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395519</v>
      </c>
      <c r="E188" s="31">
        <v>395519</v>
      </c>
      <c r="F188" s="31">
        <v>0</v>
      </c>
      <c r="G188" s="36">
        <f t="shared" si="40"/>
        <v>0</v>
      </c>
      <c r="H188" s="31">
        <v>23</v>
      </c>
      <c r="I188" s="36">
        <f t="shared" si="41"/>
        <v>5.8151441523668903E-5</v>
      </c>
      <c r="J188" s="31">
        <v>676</v>
      </c>
      <c r="K188" s="36">
        <f t="shared" si="42"/>
        <v>1.7091467160869642E-3</v>
      </c>
      <c r="L188" s="31">
        <v>0</v>
      </c>
      <c r="M188" s="36">
        <f t="shared" si="43"/>
        <v>0</v>
      </c>
      <c r="N188" s="31">
        <f t="shared" si="44"/>
        <v>699</v>
      </c>
      <c r="O188" s="36">
        <f t="shared" si="45"/>
        <v>1.7672981576106331E-3</v>
      </c>
      <c r="P188" s="31">
        <v>104490</v>
      </c>
      <c r="Q188" s="31">
        <v>132531</v>
      </c>
      <c r="R188" s="31">
        <v>373131</v>
      </c>
      <c r="S188" s="31">
        <v>130451</v>
      </c>
      <c r="T188" s="36">
        <f t="shared" si="46"/>
        <v>0.34961179853724295</v>
      </c>
      <c r="U188" s="36">
        <f t="shared" si="47"/>
        <v>-0.9935304813857786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432480</v>
      </c>
      <c r="E189" s="31">
        <v>262480</v>
      </c>
      <c r="F189" s="31">
        <v>37115</v>
      </c>
      <c r="G189" s="36">
        <f t="shared" si="40"/>
        <v>8.581899741028487E-2</v>
      </c>
      <c r="H189" s="31">
        <v>29952</v>
      </c>
      <c r="I189" s="36">
        <f t="shared" si="41"/>
        <v>6.9256381798002226E-2</v>
      </c>
      <c r="J189" s="31">
        <v>40060</v>
      </c>
      <c r="K189" s="36">
        <f t="shared" si="42"/>
        <v>0.15262115208777813</v>
      </c>
      <c r="L189" s="31">
        <v>0</v>
      </c>
      <c r="M189" s="36">
        <f t="shared" si="43"/>
        <v>0</v>
      </c>
      <c r="N189" s="31">
        <f t="shared" si="44"/>
        <v>107127</v>
      </c>
      <c r="O189" s="36">
        <f t="shared" si="45"/>
        <v>0.40813395306309053</v>
      </c>
      <c r="P189" s="31">
        <v>82200</v>
      </c>
      <c r="Q189" s="31">
        <v>781427</v>
      </c>
      <c r="R189" s="31">
        <v>414650</v>
      </c>
      <c r="S189" s="31">
        <v>153345</v>
      </c>
      <c r="T189" s="36">
        <f t="shared" si="46"/>
        <v>0.36981791872663694</v>
      </c>
      <c r="U189" s="36">
        <f t="shared" si="47"/>
        <v>-0.51265206812652075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58292000</v>
      </c>
      <c r="E190" s="31">
        <v>53712000</v>
      </c>
      <c r="F190" s="31">
        <v>24288367</v>
      </c>
      <c r="G190" s="36">
        <f t="shared" si="40"/>
        <v>0.41666724421876072</v>
      </c>
      <c r="H190" s="31">
        <v>19430667</v>
      </c>
      <c r="I190" s="36">
        <f t="shared" si="41"/>
        <v>0.3333333390516709</v>
      </c>
      <c r="J190" s="31">
        <v>14572966</v>
      </c>
      <c r="K190" s="36">
        <f t="shared" si="42"/>
        <v>0.27131676347929701</v>
      </c>
      <c r="L190" s="31">
        <v>0</v>
      </c>
      <c r="M190" s="36">
        <f t="shared" si="43"/>
        <v>0</v>
      </c>
      <c r="N190" s="31">
        <f t="shared" si="44"/>
        <v>58292000</v>
      </c>
      <c r="O190" s="36">
        <f t="shared" si="45"/>
        <v>1.0852695859398271</v>
      </c>
      <c r="P190" s="31">
        <v>14325465</v>
      </c>
      <c r="Q190" s="31">
        <v>57302000</v>
      </c>
      <c r="R190" s="31">
        <v>54452000</v>
      </c>
      <c r="S190" s="31">
        <v>57302001</v>
      </c>
      <c r="T190" s="36">
        <f t="shared" si="46"/>
        <v>1.0523396936751634</v>
      </c>
      <c r="U190" s="36">
        <f t="shared" si="47"/>
        <v>1.7276995895072256E-2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78742813</v>
      </c>
      <c r="E191" s="32">
        <f>SUM(E186:E190)</f>
        <v>72467982</v>
      </c>
      <c r="F191" s="32">
        <f>SUM(F186:F190)</f>
        <v>26793355</v>
      </c>
      <c r="G191" s="37">
        <f t="shared" si="40"/>
        <v>0.34026413305808623</v>
      </c>
      <c r="H191" s="32">
        <f>SUM(H186:H190)</f>
        <v>23355576</v>
      </c>
      <c r="I191" s="37">
        <f t="shared" si="41"/>
        <v>0.29660581213932502</v>
      </c>
      <c r="J191" s="32">
        <f>SUM(J186:J190)</f>
        <v>18211488</v>
      </c>
      <c r="K191" s="37">
        <f t="shared" si="42"/>
        <v>0.25130392067492646</v>
      </c>
      <c r="L191" s="32">
        <f>SUM(L186:L190)</f>
        <v>0</v>
      </c>
      <c r="M191" s="37">
        <f t="shared" si="43"/>
        <v>0</v>
      </c>
      <c r="N191" s="32">
        <f t="shared" si="44"/>
        <v>68360419</v>
      </c>
      <c r="O191" s="37">
        <f t="shared" si="45"/>
        <v>0.94331892669510242</v>
      </c>
      <c r="P191" s="32">
        <f>SUM(P186:P190)</f>
        <v>17540401</v>
      </c>
      <c r="Q191" s="32">
        <f>SUM(Q186:Q190)</f>
        <v>89278710</v>
      </c>
      <c r="R191" s="32">
        <f>SUM(R186:R190)</f>
        <v>84675772</v>
      </c>
      <c r="S191" s="32">
        <f>SUM(S186:S190)</f>
        <v>66413674</v>
      </c>
      <c r="T191" s="37">
        <f t="shared" si="46"/>
        <v>0.78432912309320313</v>
      </c>
      <c r="U191" s="37">
        <f t="shared" si="47"/>
        <v>3.8259501592922573E-2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5545209</v>
      </c>
      <c r="E192" s="31">
        <v>5690209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5281152</v>
      </c>
      <c r="R192" s="31">
        <v>5281152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5793894</v>
      </c>
      <c r="E193" s="31">
        <v>4793894</v>
      </c>
      <c r="F193" s="31">
        <v>152250</v>
      </c>
      <c r="G193" s="36">
        <f t="shared" si="40"/>
        <v>2.6277664037346903E-2</v>
      </c>
      <c r="H193" s="31">
        <v>571573</v>
      </c>
      <c r="I193" s="36">
        <f t="shared" si="41"/>
        <v>9.865092457680448E-2</v>
      </c>
      <c r="J193" s="31">
        <v>833775</v>
      </c>
      <c r="K193" s="36">
        <f t="shared" si="42"/>
        <v>0.17392437129398355</v>
      </c>
      <c r="L193" s="31">
        <v>0</v>
      </c>
      <c r="M193" s="36">
        <f t="shared" si="43"/>
        <v>0</v>
      </c>
      <c r="N193" s="31">
        <f t="shared" si="44"/>
        <v>1557598</v>
      </c>
      <c r="O193" s="36">
        <f t="shared" si="45"/>
        <v>0.32491289961772202</v>
      </c>
      <c r="P193" s="31">
        <v>222350</v>
      </c>
      <c r="Q193" s="31">
        <v>665195</v>
      </c>
      <c r="R193" s="31">
        <v>3063269</v>
      </c>
      <c r="S193" s="31">
        <v>659018</v>
      </c>
      <c r="T193" s="36">
        <f t="shared" si="46"/>
        <v>0.21513553004976058</v>
      </c>
      <c r="U193" s="36">
        <f t="shared" si="47"/>
        <v>2.7498313469754891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9427708</v>
      </c>
      <c r="E194" s="31">
        <v>9427656</v>
      </c>
      <c r="F194" s="31">
        <v>2164934</v>
      </c>
      <c r="G194" s="36">
        <f t="shared" si="40"/>
        <v>0.22963524114238582</v>
      </c>
      <c r="H194" s="31">
        <v>2110106</v>
      </c>
      <c r="I194" s="36">
        <f t="shared" si="41"/>
        <v>0.22381961766316905</v>
      </c>
      <c r="J194" s="31">
        <v>1724364</v>
      </c>
      <c r="K194" s="36">
        <f t="shared" si="42"/>
        <v>0.18290484930718728</v>
      </c>
      <c r="L194" s="31">
        <v>0</v>
      </c>
      <c r="M194" s="36">
        <f t="shared" si="43"/>
        <v>0</v>
      </c>
      <c r="N194" s="31">
        <f t="shared" si="44"/>
        <v>5999404</v>
      </c>
      <c r="O194" s="36">
        <f t="shared" si="45"/>
        <v>0.63636220922782927</v>
      </c>
      <c r="P194" s="31">
        <v>1316964</v>
      </c>
      <c r="Q194" s="31">
        <v>6967212</v>
      </c>
      <c r="R194" s="31">
        <v>7316908</v>
      </c>
      <c r="S194" s="31">
        <v>4818717</v>
      </c>
      <c r="T194" s="36">
        <f t="shared" si="46"/>
        <v>0.65857285618460693</v>
      </c>
      <c r="U194" s="36">
        <f t="shared" si="47"/>
        <v>0.30934786372292633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39401</v>
      </c>
      <c r="E195" s="31">
        <v>419591</v>
      </c>
      <c r="F195" s="31">
        <v>95457</v>
      </c>
      <c r="G195" s="36">
        <f t="shared" si="40"/>
        <v>2.4227050074871195</v>
      </c>
      <c r="H195" s="31">
        <v>46515</v>
      </c>
      <c r="I195" s="36">
        <f t="shared" si="41"/>
        <v>1.1805537930509378</v>
      </c>
      <c r="J195" s="31">
        <v>1470</v>
      </c>
      <c r="K195" s="36">
        <f t="shared" si="42"/>
        <v>3.5034116556360837E-3</v>
      </c>
      <c r="L195" s="31">
        <v>0</v>
      </c>
      <c r="M195" s="36">
        <f t="shared" si="43"/>
        <v>0</v>
      </c>
      <c r="N195" s="31">
        <f t="shared" si="44"/>
        <v>143442</v>
      </c>
      <c r="O195" s="36">
        <f t="shared" si="45"/>
        <v>0.34186147939302797</v>
      </c>
      <c r="P195" s="31">
        <v>67498</v>
      </c>
      <c r="Q195" s="31">
        <v>17173</v>
      </c>
      <c r="R195" s="31">
        <v>37768</v>
      </c>
      <c r="S195" s="31">
        <v>97984</v>
      </c>
      <c r="T195" s="36">
        <f t="shared" si="46"/>
        <v>2.5943656005083668</v>
      </c>
      <c r="U195" s="36">
        <f t="shared" si="47"/>
        <v>-0.97822157693561296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13653264</v>
      </c>
      <c r="E196" s="31">
        <v>13372264</v>
      </c>
      <c r="F196" s="31">
        <v>3647648</v>
      </c>
      <c r="G196" s="36">
        <f t="shared" si="40"/>
        <v>0.26716307543749246</v>
      </c>
      <c r="H196" s="31">
        <v>348595</v>
      </c>
      <c r="I196" s="36">
        <f t="shared" si="41"/>
        <v>2.553199000619925E-2</v>
      </c>
      <c r="J196" s="31">
        <v>3419007</v>
      </c>
      <c r="K196" s="36">
        <f t="shared" si="42"/>
        <v>0.25567899347485212</v>
      </c>
      <c r="L196" s="31">
        <v>0</v>
      </c>
      <c r="M196" s="36">
        <f t="shared" si="43"/>
        <v>0</v>
      </c>
      <c r="N196" s="31">
        <f t="shared" si="44"/>
        <v>7415250</v>
      </c>
      <c r="O196" s="36">
        <f t="shared" si="45"/>
        <v>0.55452464893005404</v>
      </c>
      <c r="P196" s="31">
        <v>3927930</v>
      </c>
      <c r="Q196" s="31">
        <v>11176032</v>
      </c>
      <c r="R196" s="31">
        <v>11176032</v>
      </c>
      <c r="S196" s="31">
        <v>8787275</v>
      </c>
      <c r="T196" s="36">
        <f t="shared" si="46"/>
        <v>0.7862607229471068</v>
      </c>
      <c r="U196" s="36">
        <f t="shared" si="47"/>
        <v>-0.12956519082570206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72393</v>
      </c>
      <c r="E197" s="31">
        <v>72393</v>
      </c>
      <c r="F197" s="31">
        <v>119480</v>
      </c>
      <c r="G197" s="36">
        <f t="shared" si="40"/>
        <v>1.6504358156175321</v>
      </c>
      <c r="H197" s="31">
        <v>41895</v>
      </c>
      <c r="I197" s="36">
        <f t="shared" si="41"/>
        <v>0.57871617421573907</v>
      </c>
      <c r="J197" s="31">
        <v>627892</v>
      </c>
      <c r="K197" s="36">
        <f t="shared" si="42"/>
        <v>8.6733800229303935</v>
      </c>
      <c r="L197" s="31">
        <v>0</v>
      </c>
      <c r="M197" s="36">
        <f t="shared" si="43"/>
        <v>0</v>
      </c>
      <c r="N197" s="31">
        <f t="shared" si="44"/>
        <v>789267</v>
      </c>
      <c r="O197" s="36">
        <f t="shared" si="45"/>
        <v>10.902532012763665</v>
      </c>
      <c r="P197" s="31">
        <v>62699</v>
      </c>
      <c r="Q197" s="31">
        <v>65812</v>
      </c>
      <c r="R197" s="31">
        <v>65812</v>
      </c>
      <c r="S197" s="31">
        <v>96776</v>
      </c>
      <c r="T197" s="36">
        <f t="shared" si="46"/>
        <v>1.4704917036406735</v>
      </c>
      <c r="U197" s="36">
        <f t="shared" si="47"/>
        <v>9.0143861943571668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34531869</v>
      </c>
      <c r="E198" s="32">
        <f>SUM(E192:E197)</f>
        <v>33776007</v>
      </c>
      <c r="F198" s="32">
        <f>SUM(F192:F197)</f>
        <v>6179769</v>
      </c>
      <c r="G198" s="37">
        <f t="shared" si="40"/>
        <v>0.17895842822755989</v>
      </c>
      <c r="H198" s="32">
        <f>SUM(H192:H197)</f>
        <v>3118684</v>
      </c>
      <c r="I198" s="37">
        <f t="shared" si="41"/>
        <v>9.0313211833393664E-2</v>
      </c>
      <c r="J198" s="32">
        <f>SUM(J192:J197)</f>
        <v>6606508</v>
      </c>
      <c r="K198" s="37">
        <f t="shared" si="42"/>
        <v>0.19559766197348313</v>
      </c>
      <c r="L198" s="32">
        <f>SUM(L192:L197)</f>
        <v>0</v>
      </c>
      <c r="M198" s="37">
        <f t="shared" si="43"/>
        <v>0</v>
      </c>
      <c r="N198" s="32">
        <f t="shared" si="44"/>
        <v>15904961</v>
      </c>
      <c r="O198" s="37">
        <f t="shared" si="45"/>
        <v>0.47089524229433039</v>
      </c>
      <c r="P198" s="32">
        <f>SUM(P192:P197)</f>
        <v>5597441</v>
      </c>
      <c r="Q198" s="32">
        <f>SUM(Q192:Q197)</f>
        <v>24172576</v>
      </c>
      <c r="R198" s="32">
        <f>SUM(R192:R197)</f>
        <v>26940941</v>
      </c>
      <c r="S198" s="32">
        <f>SUM(S192:S197)</f>
        <v>14459770</v>
      </c>
      <c r="T198" s="37">
        <f t="shared" si="46"/>
        <v>0.53672104474747184</v>
      </c>
      <c r="U198" s="37">
        <f t="shared" si="47"/>
        <v>0.18027291399766421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-1500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1500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54971216</v>
      </c>
      <c r="Q200" s="31">
        <v>0</v>
      </c>
      <c r="R200" s="31">
        <v>0</v>
      </c>
      <c r="S200" s="31">
        <v>63587830</v>
      </c>
      <c r="T200" s="36">
        <f t="shared" si="46"/>
        <v>0</v>
      </c>
      <c r="U200" s="36">
        <f t="shared" si="47"/>
        <v>-0.99997271299219581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20515932</v>
      </c>
      <c r="E202" s="31">
        <v>17560583</v>
      </c>
      <c r="F202" s="31">
        <v>3220534</v>
      </c>
      <c r="G202" s="36">
        <f t="shared" si="40"/>
        <v>0.1569772214101704</v>
      </c>
      <c r="H202" s="31">
        <v>5559759</v>
      </c>
      <c r="I202" s="36">
        <f t="shared" si="41"/>
        <v>0.27099714504805339</v>
      </c>
      <c r="J202" s="31">
        <v>4330377</v>
      </c>
      <c r="K202" s="36">
        <f t="shared" si="42"/>
        <v>0.2465964256425883</v>
      </c>
      <c r="L202" s="31">
        <v>0</v>
      </c>
      <c r="M202" s="36">
        <f t="shared" si="43"/>
        <v>0</v>
      </c>
      <c r="N202" s="31">
        <f t="shared" si="44"/>
        <v>13110670</v>
      </c>
      <c r="O202" s="36">
        <f t="shared" si="45"/>
        <v>0.74659651106116465</v>
      </c>
      <c r="P202" s="31">
        <v>4083530</v>
      </c>
      <c r="Q202" s="31">
        <v>18424315</v>
      </c>
      <c r="R202" s="31">
        <v>20199315</v>
      </c>
      <c r="S202" s="31">
        <v>12362541</v>
      </c>
      <c r="T202" s="36">
        <f t="shared" si="46"/>
        <v>0.6120277346038715</v>
      </c>
      <c r="U202" s="36">
        <f t="shared" si="47"/>
        <v>6.0449415089395719E-2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20515932</v>
      </c>
      <c r="E204" s="32">
        <f>SUM(E199:E203)</f>
        <v>17560583</v>
      </c>
      <c r="F204" s="32">
        <f>SUM(F199:F203)</f>
        <v>3219034</v>
      </c>
      <c r="G204" s="37">
        <f t="shared" si="40"/>
        <v>0.1569041075004538</v>
      </c>
      <c r="H204" s="32">
        <f>SUM(H199:H203)</f>
        <v>5559759</v>
      </c>
      <c r="I204" s="37">
        <f t="shared" si="41"/>
        <v>0.27099714504805339</v>
      </c>
      <c r="J204" s="32">
        <f>SUM(J199:J203)</f>
        <v>4331877</v>
      </c>
      <c r="K204" s="37">
        <f t="shared" si="42"/>
        <v>0.24668184421895331</v>
      </c>
      <c r="L204" s="32">
        <f>SUM(L199:L203)</f>
        <v>0</v>
      </c>
      <c r="M204" s="37">
        <f t="shared" si="43"/>
        <v>0</v>
      </c>
      <c r="N204" s="32">
        <f t="shared" si="44"/>
        <v>13110670</v>
      </c>
      <c r="O204" s="37">
        <f t="shared" si="45"/>
        <v>0.74659651106116465</v>
      </c>
      <c r="P204" s="32">
        <f>SUM(P199:P203)</f>
        <v>59054746</v>
      </c>
      <c r="Q204" s="32">
        <f>SUM(Q199:Q203)</f>
        <v>18424315</v>
      </c>
      <c r="R204" s="32">
        <f>SUM(R199:R203)</f>
        <v>20199315</v>
      </c>
      <c r="S204" s="32">
        <f>SUM(S199:S203)</f>
        <v>75950371</v>
      </c>
      <c r="T204" s="37">
        <f t="shared" si="46"/>
        <v>3.7600468629753037</v>
      </c>
      <c r="U204" s="37">
        <f t="shared" si="47"/>
        <v>-0.92664642059420588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153283008</v>
      </c>
      <c r="E205" s="32">
        <f>SUM(E173:E178,E180:E184,E186:E190,E192:E197,E199:E203)</f>
        <v>150410049</v>
      </c>
      <c r="F205" s="32">
        <f>SUM(F173:F178,F180:F184,F186:F190,F192:F197,F199:F203)</f>
        <v>42787083</v>
      </c>
      <c r="G205" s="37">
        <f t="shared" si="40"/>
        <v>0.27913780893443846</v>
      </c>
      <c r="H205" s="32">
        <f>SUM(H173:H178,H180:H184,H186:H190,H192:H197,H199:H203)</f>
        <v>36111346</v>
      </c>
      <c r="I205" s="37">
        <f t="shared" si="41"/>
        <v>0.23558609966735516</v>
      </c>
      <c r="J205" s="32">
        <f>SUM(J173:J178,J180:J184,J186:J190,J192:J197,J199:J203)</f>
        <v>33980809</v>
      </c>
      <c r="K205" s="37">
        <f t="shared" si="42"/>
        <v>0.22592113509649878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112879238</v>
      </c>
      <c r="O205" s="37">
        <f t="shared" si="45"/>
        <v>0.75047670518344156</v>
      </c>
      <c r="P205" s="32">
        <f>SUM(P173:P178,P180:P184,P186:P190,P192:P197,P199:P203)</f>
        <v>83944080</v>
      </c>
      <c r="Q205" s="32">
        <f>SUM(Q173:Q178,Q180:Q184,Q186:Q190,Q192:Q197,Q199:Q203)</f>
        <v>143139142</v>
      </c>
      <c r="R205" s="32">
        <f>SUM(R173:R178,R180:R184,R186:R190,R192:R197,R199:R203)</f>
        <v>142814572</v>
      </c>
      <c r="S205" s="32">
        <f>SUM(S173:S178,S180:S184,S186:S190,S192:S197,S199:S203)</f>
        <v>159880041</v>
      </c>
      <c r="T205" s="37">
        <f t="shared" si="46"/>
        <v>1.1194938917017516</v>
      </c>
      <c r="U205" s="37">
        <f t="shared" si="47"/>
        <v>-0.59519707643469322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1223124</v>
      </c>
      <c r="E208" s="31">
        <v>1223124</v>
      </c>
      <c r="F208" s="31">
        <v>302942</v>
      </c>
      <c r="G208" s="36">
        <f t="shared" ref="G208:G231" si="48">IF(($D208     =0),0,($F208     /$D208     ))</f>
        <v>0.24767889437211599</v>
      </c>
      <c r="H208" s="31">
        <v>186441</v>
      </c>
      <c r="I208" s="36">
        <f t="shared" ref="I208:I231" si="49">IF(($D208     =0),0,($H208     /$D208     ))</f>
        <v>0.15243017061230096</v>
      </c>
      <c r="J208" s="31">
        <v>440404</v>
      </c>
      <c r="K208" s="36">
        <f t="shared" ref="K208:K231" si="50">IF(($E208     =0),0,($J208     /$E208     ))</f>
        <v>0.36006488303720635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929787</v>
      </c>
      <c r="O208" s="36">
        <f t="shared" ref="O208:O231" si="53">IF(($E208     =0),0,($N208     /$E208     ))</f>
        <v>0.7601739480216233</v>
      </c>
      <c r="P208" s="31">
        <v>278826</v>
      </c>
      <c r="Q208" s="31">
        <v>1070664</v>
      </c>
      <c r="R208" s="31">
        <v>2070664</v>
      </c>
      <c r="S208" s="31">
        <v>596112</v>
      </c>
      <c r="T208" s="36">
        <f t="shared" ref="T208:T231" si="54">IF(($R208     =0),0,($S208     /$R208     ))</f>
        <v>0.28788446604567425</v>
      </c>
      <c r="U208" s="36">
        <f t="shared" ref="U208:U231" si="55">IF(($P208     =0),0,(($J208     /$P208     )-1))</f>
        <v>0.57949402136099226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54991153</v>
      </c>
      <c r="E209" s="31">
        <v>61886122</v>
      </c>
      <c r="F209" s="31">
        <v>260194</v>
      </c>
      <c r="G209" s="36">
        <f t="shared" si="48"/>
        <v>4.7315610931089221E-3</v>
      </c>
      <c r="H209" s="31">
        <v>365941</v>
      </c>
      <c r="I209" s="36">
        <f t="shared" si="49"/>
        <v>6.6545431407848462E-3</v>
      </c>
      <c r="J209" s="31">
        <v>147433</v>
      </c>
      <c r="K209" s="36">
        <f t="shared" si="50"/>
        <v>2.382327333420569E-3</v>
      </c>
      <c r="L209" s="31">
        <v>0</v>
      </c>
      <c r="M209" s="36">
        <f t="shared" si="51"/>
        <v>0</v>
      </c>
      <c r="N209" s="31">
        <f t="shared" si="52"/>
        <v>773568</v>
      </c>
      <c r="O209" s="36">
        <f t="shared" si="53"/>
        <v>1.2499862246983257E-2</v>
      </c>
      <c r="P209" s="31">
        <v>350447</v>
      </c>
      <c r="Q209" s="31">
        <v>11247000</v>
      </c>
      <c r="R209" s="31">
        <v>52724015</v>
      </c>
      <c r="S209" s="31">
        <v>3407881</v>
      </c>
      <c r="T209" s="36">
        <f t="shared" si="54"/>
        <v>6.4636219377450677E-2</v>
      </c>
      <c r="U209" s="36">
        <f t="shared" si="55"/>
        <v>-0.57930015095007237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6250743</v>
      </c>
      <c r="E210" s="31">
        <v>6280743</v>
      </c>
      <c r="F210" s="31">
        <v>320312</v>
      </c>
      <c r="G210" s="36">
        <f t="shared" si="48"/>
        <v>5.1243828133711464E-2</v>
      </c>
      <c r="H210" s="31">
        <v>366271</v>
      </c>
      <c r="I210" s="36">
        <f t="shared" si="49"/>
        <v>5.8596394060674066E-2</v>
      </c>
      <c r="J210" s="31">
        <v>565146</v>
      </c>
      <c r="K210" s="36">
        <f t="shared" si="50"/>
        <v>8.9980755461575163E-2</v>
      </c>
      <c r="L210" s="31">
        <v>0</v>
      </c>
      <c r="M210" s="36">
        <f t="shared" si="51"/>
        <v>0</v>
      </c>
      <c r="N210" s="31">
        <f t="shared" si="52"/>
        <v>1251729</v>
      </c>
      <c r="O210" s="36">
        <f t="shared" si="53"/>
        <v>0.19929632529145039</v>
      </c>
      <c r="P210" s="31">
        <v>548414</v>
      </c>
      <c r="Q210" s="31">
        <v>5869247</v>
      </c>
      <c r="R210" s="31">
        <v>5869247</v>
      </c>
      <c r="S210" s="31">
        <v>1447552</v>
      </c>
      <c r="T210" s="36">
        <f t="shared" si="54"/>
        <v>0.24663334155130973</v>
      </c>
      <c r="U210" s="36">
        <f t="shared" si="55"/>
        <v>3.0509797342883394E-2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11141678</v>
      </c>
      <c r="E211" s="31">
        <v>11141678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10795484</v>
      </c>
      <c r="R211" s="31">
        <v>10795484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4116088</v>
      </c>
      <c r="E212" s="31">
        <v>659808</v>
      </c>
      <c r="F212" s="31">
        <v>433948</v>
      </c>
      <c r="G212" s="36">
        <f t="shared" si="48"/>
        <v>0.10542728921247553</v>
      </c>
      <c r="H212" s="31">
        <v>353486</v>
      </c>
      <c r="I212" s="36">
        <f t="shared" si="49"/>
        <v>8.5879116287115337E-2</v>
      </c>
      <c r="J212" s="31">
        <v>3267448</v>
      </c>
      <c r="K212" s="36">
        <f t="shared" si="50"/>
        <v>4.9521194044328043</v>
      </c>
      <c r="L212" s="31">
        <v>0</v>
      </c>
      <c r="M212" s="36">
        <f t="shared" si="51"/>
        <v>0</v>
      </c>
      <c r="N212" s="31">
        <f t="shared" si="52"/>
        <v>4054882</v>
      </c>
      <c r="O212" s="36">
        <f t="shared" si="53"/>
        <v>6.145548401959358</v>
      </c>
      <c r="P212" s="31">
        <v>198977</v>
      </c>
      <c r="Q212" s="31">
        <v>2882236</v>
      </c>
      <c r="R212" s="31">
        <v>4088280</v>
      </c>
      <c r="S212" s="31">
        <v>777536</v>
      </c>
      <c r="T212" s="36">
        <f t="shared" si="54"/>
        <v>0.19018658213233927</v>
      </c>
      <c r="U212" s="36">
        <f t="shared" si="55"/>
        <v>15.421234615056012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14474360</v>
      </c>
      <c r="E213" s="31">
        <v>17221188</v>
      </c>
      <c r="F213" s="31">
        <v>131912</v>
      </c>
      <c r="G213" s="36">
        <f t="shared" si="48"/>
        <v>9.1134944826576098E-3</v>
      </c>
      <c r="H213" s="31">
        <v>853012</v>
      </c>
      <c r="I213" s="36">
        <f t="shared" si="49"/>
        <v>5.8932622927714937E-2</v>
      </c>
      <c r="J213" s="31">
        <v>1014479</v>
      </c>
      <c r="K213" s="36">
        <f t="shared" si="50"/>
        <v>5.8908769824706636E-2</v>
      </c>
      <c r="L213" s="31">
        <v>0</v>
      </c>
      <c r="M213" s="36">
        <f t="shared" si="51"/>
        <v>0</v>
      </c>
      <c r="N213" s="31">
        <f t="shared" si="52"/>
        <v>1999403</v>
      </c>
      <c r="O213" s="36">
        <f t="shared" si="53"/>
        <v>0.11610133981465158</v>
      </c>
      <c r="P213" s="31">
        <v>263465</v>
      </c>
      <c r="Q213" s="31">
        <v>9365476</v>
      </c>
      <c r="R213" s="31">
        <v>38650814</v>
      </c>
      <c r="S213" s="31">
        <v>1457727</v>
      </c>
      <c r="T213" s="36">
        <f t="shared" si="54"/>
        <v>3.7715298829152734E-2</v>
      </c>
      <c r="U213" s="36">
        <f t="shared" si="55"/>
        <v>2.8505266354164691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16451937</v>
      </c>
      <c r="E214" s="31">
        <v>19381951</v>
      </c>
      <c r="F214" s="31">
        <v>2190754</v>
      </c>
      <c r="G214" s="36">
        <f t="shared" si="48"/>
        <v>0.13316085516252585</v>
      </c>
      <c r="H214" s="31">
        <v>1416636</v>
      </c>
      <c r="I214" s="36">
        <f t="shared" si="49"/>
        <v>8.6107550740073951E-2</v>
      </c>
      <c r="J214" s="31">
        <v>25101178</v>
      </c>
      <c r="K214" s="36">
        <f t="shared" si="50"/>
        <v>1.2950800463792318</v>
      </c>
      <c r="L214" s="31">
        <v>0</v>
      </c>
      <c r="M214" s="36">
        <f t="shared" si="51"/>
        <v>0</v>
      </c>
      <c r="N214" s="31">
        <f t="shared" si="52"/>
        <v>28708568</v>
      </c>
      <c r="O214" s="36">
        <f t="shared" si="53"/>
        <v>1.481201144301727</v>
      </c>
      <c r="P214" s="31">
        <v>1497163</v>
      </c>
      <c r="Q214" s="31">
        <v>24083195</v>
      </c>
      <c r="R214" s="31">
        <v>19084195</v>
      </c>
      <c r="S214" s="31">
        <v>6145732</v>
      </c>
      <c r="T214" s="36">
        <f t="shared" si="54"/>
        <v>0.32203255101931205</v>
      </c>
      <c r="U214" s="36">
        <f t="shared" si="55"/>
        <v>15.765828436850228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108649083</v>
      </c>
      <c r="E216" s="32">
        <f>SUM(E208:E215)</f>
        <v>117794614</v>
      </c>
      <c r="F216" s="32">
        <f>SUM(F208:F215)</f>
        <v>3640062</v>
      </c>
      <c r="G216" s="37">
        <f t="shared" si="48"/>
        <v>3.3502924272264679E-2</v>
      </c>
      <c r="H216" s="32">
        <f>SUM(H208:H215)</f>
        <v>3541787</v>
      </c>
      <c r="I216" s="37">
        <f t="shared" si="49"/>
        <v>3.2598406744031146E-2</v>
      </c>
      <c r="J216" s="32">
        <f>SUM(J208:J215)</f>
        <v>30536088</v>
      </c>
      <c r="K216" s="37">
        <f t="shared" si="50"/>
        <v>0.25923161478333806</v>
      </c>
      <c r="L216" s="32">
        <f>SUM(L208:L215)</f>
        <v>0</v>
      </c>
      <c r="M216" s="37">
        <f t="shared" si="51"/>
        <v>0</v>
      </c>
      <c r="N216" s="32">
        <f t="shared" si="52"/>
        <v>37717937</v>
      </c>
      <c r="O216" s="37">
        <f t="shared" si="53"/>
        <v>0.32020086249444307</v>
      </c>
      <c r="P216" s="32">
        <f>SUM(P208:P215)</f>
        <v>3137292</v>
      </c>
      <c r="Q216" s="32">
        <f>SUM(Q208:Q215)</f>
        <v>65313302</v>
      </c>
      <c r="R216" s="32">
        <f>SUM(R208:R215)</f>
        <v>133282699</v>
      </c>
      <c r="S216" s="32">
        <f>SUM(S208:S215)</f>
        <v>13832540</v>
      </c>
      <c r="T216" s="37">
        <f t="shared" si="54"/>
        <v>0.10378346254827868</v>
      </c>
      <c r="U216" s="37">
        <f t="shared" si="55"/>
        <v>8.7332629541655677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3510589</v>
      </c>
      <c r="E217" s="31">
        <v>3510589</v>
      </c>
      <c r="F217" s="31">
        <v>608076</v>
      </c>
      <c r="G217" s="36">
        <f t="shared" si="48"/>
        <v>0.17321195958854768</v>
      </c>
      <c r="H217" s="31">
        <v>621042</v>
      </c>
      <c r="I217" s="36">
        <f t="shared" si="49"/>
        <v>0.17690535690734518</v>
      </c>
      <c r="J217" s="31">
        <v>1140785</v>
      </c>
      <c r="K217" s="36">
        <f t="shared" si="50"/>
        <v>0.32495544195005455</v>
      </c>
      <c r="L217" s="31">
        <v>0</v>
      </c>
      <c r="M217" s="36">
        <f t="shared" si="51"/>
        <v>0</v>
      </c>
      <c r="N217" s="31">
        <f t="shared" si="52"/>
        <v>2369903</v>
      </c>
      <c r="O217" s="36">
        <f t="shared" si="53"/>
        <v>0.67507275844594739</v>
      </c>
      <c r="P217" s="31">
        <v>915985</v>
      </c>
      <c r="Q217" s="31">
        <v>3362633</v>
      </c>
      <c r="R217" s="31">
        <v>3362633</v>
      </c>
      <c r="S217" s="31">
        <v>1617232</v>
      </c>
      <c r="T217" s="36">
        <f t="shared" si="54"/>
        <v>0.48094216645111137</v>
      </c>
      <c r="U217" s="36">
        <f t="shared" si="55"/>
        <v>0.24541886602946561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22285958</v>
      </c>
      <c r="E218" s="31">
        <v>22202942</v>
      </c>
      <c r="F218" s="31">
        <v>389839</v>
      </c>
      <c r="G218" s="36">
        <f t="shared" si="48"/>
        <v>1.7492584343917369E-2</v>
      </c>
      <c r="H218" s="31">
        <v>481174</v>
      </c>
      <c r="I218" s="36">
        <f t="shared" si="49"/>
        <v>2.1590904909719384E-2</v>
      </c>
      <c r="J218" s="31">
        <v>494302</v>
      </c>
      <c r="K218" s="36">
        <f t="shared" si="50"/>
        <v>2.2262905519457737E-2</v>
      </c>
      <c r="L218" s="31">
        <v>0</v>
      </c>
      <c r="M218" s="36">
        <f t="shared" si="51"/>
        <v>0</v>
      </c>
      <c r="N218" s="31">
        <f t="shared" si="52"/>
        <v>1365315</v>
      </c>
      <c r="O218" s="36">
        <f t="shared" si="53"/>
        <v>6.149252653094351E-2</v>
      </c>
      <c r="P218" s="31">
        <v>1974251</v>
      </c>
      <c r="Q218" s="31">
        <v>27595024</v>
      </c>
      <c r="R218" s="31">
        <v>21365853</v>
      </c>
      <c r="S218" s="31">
        <v>13157161</v>
      </c>
      <c r="T218" s="36">
        <f t="shared" si="54"/>
        <v>0.61580321646882064</v>
      </c>
      <c r="U218" s="36">
        <f t="shared" si="55"/>
        <v>-0.74962555419751586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21955392</v>
      </c>
      <c r="E219" s="31">
        <v>21955392</v>
      </c>
      <c r="F219" s="31">
        <v>780624</v>
      </c>
      <c r="G219" s="36">
        <f t="shared" si="48"/>
        <v>3.5555001705275861E-2</v>
      </c>
      <c r="H219" s="31">
        <v>1178327</v>
      </c>
      <c r="I219" s="36">
        <f t="shared" si="49"/>
        <v>5.3669139681040541E-2</v>
      </c>
      <c r="J219" s="31">
        <v>283099</v>
      </c>
      <c r="K219" s="36">
        <f t="shared" si="50"/>
        <v>1.2894281277237045E-2</v>
      </c>
      <c r="L219" s="31">
        <v>0</v>
      </c>
      <c r="M219" s="36">
        <f t="shared" si="51"/>
        <v>0</v>
      </c>
      <c r="N219" s="31">
        <f t="shared" si="52"/>
        <v>2242050</v>
      </c>
      <c r="O219" s="36">
        <f t="shared" si="53"/>
        <v>0.10211842266355345</v>
      </c>
      <c r="P219" s="31">
        <v>662927</v>
      </c>
      <c r="Q219" s="31">
        <v>21030079</v>
      </c>
      <c r="R219" s="31">
        <v>21030079</v>
      </c>
      <c r="S219" s="31">
        <v>2577314</v>
      </c>
      <c r="T219" s="36">
        <f t="shared" si="54"/>
        <v>0.12255370034511046</v>
      </c>
      <c r="U219" s="36">
        <f t="shared" si="55"/>
        <v>-0.57295599666328267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24137856</v>
      </c>
      <c r="E220" s="31">
        <v>172137856</v>
      </c>
      <c r="F220" s="31">
        <v>3592</v>
      </c>
      <c r="G220" s="36">
        <f t="shared" si="48"/>
        <v>1.4881189116382169E-4</v>
      </c>
      <c r="H220" s="31">
        <v>9087</v>
      </c>
      <c r="I220" s="36">
        <f t="shared" si="49"/>
        <v>3.7646259883230724E-4</v>
      </c>
      <c r="J220" s="31">
        <v>1834</v>
      </c>
      <c r="K220" s="36">
        <f t="shared" si="50"/>
        <v>1.0654251439032679E-5</v>
      </c>
      <c r="L220" s="31">
        <v>0</v>
      </c>
      <c r="M220" s="36">
        <f t="shared" si="51"/>
        <v>0</v>
      </c>
      <c r="N220" s="31">
        <f t="shared" si="52"/>
        <v>14513</v>
      </c>
      <c r="O220" s="36">
        <f t="shared" si="53"/>
        <v>8.4310333225017049E-5</v>
      </c>
      <c r="P220" s="31">
        <v>3748918</v>
      </c>
      <c r="Q220" s="31">
        <v>12633264</v>
      </c>
      <c r="R220" s="31">
        <v>22322164</v>
      </c>
      <c r="S220" s="31">
        <v>13993390</v>
      </c>
      <c r="T220" s="36">
        <f t="shared" si="54"/>
        <v>0.62688321795324142</v>
      </c>
      <c r="U220" s="36">
        <f t="shared" si="55"/>
        <v>-0.99951079218057048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6048920</v>
      </c>
      <c r="E222" s="31">
        <v>5891520</v>
      </c>
      <c r="F222" s="31">
        <v>40364</v>
      </c>
      <c r="G222" s="36">
        <f t="shared" si="48"/>
        <v>6.6729267373349293E-3</v>
      </c>
      <c r="H222" s="31">
        <v>222136</v>
      </c>
      <c r="I222" s="36">
        <f t="shared" si="49"/>
        <v>3.6723249770206912E-2</v>
      </c>
      <c r="J222" s="31">
        <v>368077</v>
      </c>
      <c r="K222" s="36">
        <f t="shared" si="50"/>
        <v>6.247572782575634E-2</v>
      </c>
      <c r="L222" s="31">
        <v>0</v>
      </c>
      <c r="M222" s="36">
        <f t="shared" si="51"/>
        <v>0</v>
      </c>
      <c r="N222" s="31">
        <f t="shared" si="52"/>
        <v>630577</v>
      </c>
      <c r="O222" s="36">
        <f t="shared" si="53"/>
        <v>0.10703129243387105</v>
      </c>
      <c r="P222" s="31">
        <v>27530</v>
      </c>
      <c r="Q222" s="31">
        <v>5816270</v>
      </c>
      <c r="R222" s="31">
        <v>5716270</v>
      </c>
      <c r="S222" s="31">
        <v>314769</v>
      </c>
      <c r="T222" s="36">
        <f t="shared" si="54"/>
        <v>5.506545352126474E-2</v>
      </c>
      <c r="U222" s="36">
        <f t="shared" si="55"/>
        <v>12.370032691609154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750000</v>
      </c>
      <c r="E223" s="31">
        <v>750000</v>
      </c>
      <c r="F223" s="31">
        <v>129719</v>
      </c>
      <c r="G223" s="36">
        <f t="shared" si="48"/>
        <v>0.17295866666666668</v>
      </c>
      <c r="H223" s="31">
        <v>84444</v>
      </c>
      <c r="I223" s="36">
        <f t="shared" si="49"/>
        <v>0.112592</v>
      </c>
      <c r="J223" s="31">
        <v>301988</v>
      </c>
      <c r="K223" s="36">
        <f t="shared" si="50"/>
        <v>0.40265066666666666</v>
      </c>
      <c r="L223" s="31">
        <v>0</v>
      </c>
      <c r="M223" s="36">
        <f t="shared" si="51"/>
        <v>0</v>
      </c>
      <c r="N223" s="31">
        <f t="shared" si="52"/>
        <v>516151</v>
      </c>
      <c r="O223" s="36">
        <f t="shared" si="53"/>
        <v>0.68820133333333333</v>
      </c>
      <c r="P223" s="31">
        <v>586236</v>
      </c>
      <c r="Q223" s="31">
        <v>681000</v>
      </c>
      <c r="R223" s="31">
        <v>681000</v>
      </c>
      <c r="S223" s="31">
        <v>770779</v>
      </c>
      <c r="T223" s="36">
        <f t="shared" si="54"/>
        <v>1.1318340675477239</v>
      </c>
      <c r="U223" s="36">
        <f t="shared" si="55"/>
        <v>-0.48486957471052616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78688715</v>
      </c>
      <c r="E224" s="32">
        <f>SUM(E217:E223)</f>
        <v>226448299</v>
      </c>
      <c r="F224" s="32">
        <f>SUM(F217:F223)</f>
        <v>1952214</v>
      </c>
      <c r="G224" s="37">
        <f t="shared" si="48"/>
        <v>2.4809326216599165E-2</v>
      </c>
      <c r="H224" s="32">
        <f>SUM(H217:H223)</f>
        <v>2596210</v>
      </c>
      <c r="I224" s="37">
        <f t="shared" si="49"/>
        <v>3.2993422246125129E-2</v>
      </c>
      <c r="J224" s="32">
        <f>SUM(J217:J223)</f>
        <v>2590085</v>
      </c>
      <c r="K224" s="37">
        <f t="shared" si="50"/>
        <v>1.1437864675680342E-2</v>
      </c>
      <c r="L224" s="32">
        <f>SUM(L217:L223)</f>
        <v>0</v>
      </c>
      <c r="M224" s="37">
        <f t="shared" si="51"/>
        <v>0</v>
      </c>
      <c r="N224" s="32">
        <f t="shared" si="52"/>
        <v>7138509</v>
      </c>
      <c r="O224" s="37">
        <f t="shared" si="53"/>
        <v>3.1523791662484514E-2</v>
      </c>
      <c r="P224" s="32">
        <f>SUM(P217:P223)</f>
        <v>7915847</v>
      </c>
      <c r="Q224" s="32">
        <f>SUM(Q217:Q223)</f>
        <v>71118270</v>
      </c>
      <c r="R224" s="32">
        <f>SUM(R217:R223)</f>
        <v>74477999</v>
      </c>
      <c r="S224" s="32">
        <f>SUM(S217:S223)</f>
        <v>32430645</v>
      </c>
      <c r="T224" s="37">
        <f t="shared" si="54"/>
        <v>0.43543926307687186</v>
      </c>
      <c r="U224" s="37">
        <f t="shared" si="55"/>
        <v>-0.67279749090653218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8328040</v>
      </c>
      <c r="E225" s="31">
        <v>8328040</v>
      </c>
      <c r="F225" s="31">
        <v>275310</v>
      </c>
      <c r="G225" s="36">
        <f t="shared" si="48"/>
        <v>3.3058198567730221E-2</v>
      </c>
      <c r="H225" s="31">
        <v>112181</v>
      </c>
      <c r="I225" s="36">
        <f t="shared" si="49"/>
        <v>1.3470276319518158E-2</v>
      </c>
      <c r="J225" s="31">
        <v>137144</v>
      </c>
      <c r="K225" s="36">
        <f t="shared" si="50"/>
        <v>1.6467740308644049E-2</v>
      </c>
      <c r="L225" s="31">
        <v>0</v>
      </c>
      <c r="M225" s="36">
        <f t="shared" si="51"/>
        <v>0</v>
      </c>
      <c r="N225" s="31">
        <f t="shared" si="52"/>
        <v>524635</v>
      </c>
      <c r="O225" s="36">
        <f t="shared" si="53"/>
        <v>6.2996215195892435E-2</v>
      </c>
      <c r="P225" s="31">
        <v>281046</v>
      </c>
      <c r="Q225" s="31">
        <v>4249000</v>
      </c>
      <c r="R225" s="31">
        <v>7488862</v>
      </c>
      <c r="S225" s="31">
        <v>1193844</v>
      </c>
      <c r="T225" s="36">
        <f t="shared" si="54"/>
        <v>0.15941594330353531</v>
      </c>
      <c r="U225" s="36">
        <f t="shared" si="55"/>
        <v>-0.51202294286344585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4244197</v>
      </c>
      <c r="E226" s="31">
        <v>3174257</v>
      </c>
      <c r="F226" s="31">
        <v>40394</v>
      </c>
      <c r="G226" s="36">
        <f t="shared" si="48"/>
        <v>9.5174658480744415E-3</v>
      </c>
      <c r="H226" s="31">
        <v>130448</v>
      </c>
      <c r="I226" s="36">
        <f t="shared" si="49"/>
        <v>3.0735613827539109E-2</v>
      </c>
      <c r="J226" s="31">
        <v>205342</v>
      </c>
      <c r="K226" s="36">
        <f t="shared" si="50"/>
        <v>6.4689784097506919E-2</v>
      </c>
      <c r="L226" s="31">
        <v>0</v>
      </c>
      <c r="M226" s="36">
        <f t="shared" si="51"/>
        <v>0</v>
      </c>
      <c r="N226" s="31">
        <f t="shared" si="52"/>
        <v>376184</v>
      </c>
      <c r="O226" s="36">
        <f t="shared" si="53"/>
        <v>0.11851088301923883</v>
      </c>
      <c r="P226" s="31">
        <v>29637</v>
      </c>
      <c r="Q226" s="31">
        <v>3988907</v>
      </c>
      <c r="R226" s="31">
        <v>3988907</v>
      </c>
      <c r="S226" s="31">
        <v>86475</v>
      </c>
      <c r="T226" s="36">
        <f t="shared" si="54"/>
        <v>2.1678870928803304E-2</v>
      </c>
      <c r="U226" s="36">
        <f t="shared" si="55"/>
        <v>5.9285690184566588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11170</v>
      </c>
      <c r="E227" s="31">
        <v>11170</v>
      </c>
      <c r="F227" s="31">
        <v>38789</v>
      </c>
      <c r="G227" s="36">
        <f t="shared" si="48"/>
        <v>3.4726051924798567</v>
      </c>
      <c r="H227" s="31">
        <v>3774863</v>
      </c>
      <c r="I227" s="36">
        <f t="shared" si="49"/>
        <v>337.94655326768128</v>
      </c>
      <c r="J227" s="31">
        <v>27196</v>
      </c>
      <c r="K227" s="36">
        <f t="shared" si="50"/>
        <v>2.4347358997314235</v>
      </c>
      <c r="L227" s="31">
        <v>0</v>
      </c>
      <c r="M227" s="36">
        <f t="shared" si="51"/>
        <v>0</v>
      </c>
      <c r="N227" s="31">
        <f t="shared" si="52"/>
        <v>3840848</v>
      </c>
      <c r="O227" s="36">
        <f t="shared" si="53"/>
        <v>343.85389435989259</v>
      </c>
      <c r="P227" s="31">
        <v>6467</v>
      </c>
      <c r="Q227" s="31">
        <v>11170</v>
      </c>
      <c r="R227" s="31">
        <v>11170</v>
      </c>
      <c r="S227" s="31">
        <v>2862528</v>
      </c>
      <c r="T227" s="36">
        <f t="shared" si="54"/>
        <v>256.26929274843332</v>
      </c>
      <c r="U227" s="36">
        <f t="shared" si="55"/>
        <v>3.2053502396783671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3886694</v>
      </c>
      <c r="E228" s="31">
        <v>4954422</v>
      </c>
      <c r="F228" s="31">
        <v>802886</v>
      </c>
      <c r="G228" s="36">
        <f t="shared" si="48"/>
        <v>0.20657298979544056</v>
      </c>
      <c r="H228" s="31">
        <v>745682</v>
      </c>
      <c r="I228" s="36">
        <f t="shared" si="49"/>
        <v>0.19185508300885021</v>
      </c>
      <c r="J228" s="31">
        <v>1104323</v>
      </c>
      <c r="K228" s="36">
        <f t="shared" si="50"/>
        <v>0.22289643474052068</v>
      </c>
      <c r="L228" s="31">
        <v>0</v>
      </c>
      <c r="M228" s="36">
        <f t="shared" si="51"/>
        <v>0</v>
      </c>
      <c r="N228" s="31">
        <f t="shared" si="52"/>
        <v>2652891</v>
      </c>
      <c r="O228" s="36">
        <f t="shared" si="53"/>
        <v>0.53545923217683111</v>
      </c>
      <c r="P228" s="31">
        <v>945597</v>
      </c>
      <c r="Q228" s="31">
        <v>2683352</v>
      </c>
      <c r="R228" s="31">
        <v>6869720</v>
      </c>
      <c r="S228" s="31">
        <v>2482676</v>
      </c>
      <c r="T228" s="36">
        <f t="shared" si="54"/>
        <v>0.3613940597287808</v>
      </c>
      <c r="U228" s="36">
        <f t="shared" si="55"/>
        <v>0.16785797755280529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16470101</v>
      </c>
      <c r="E230" s="32">
        <f>SUM(E225:E229)</f>
        <v>16467889</v>
      </c>
      <c r="F230" s="32">
        <f>SUM(F225:F229)</f>
        <v>1157379</v>
      </c>
      <c r="G230" s="37">
        <f t="shared" si="48"/>
        <v>7.0271518067800562E-2</v>
      </c>
      <c r="H230" s="32">
        <f>SUM(H225:H229)</f>
        <v>4763174</v>
      </c>
      <c r="I230" s="37">
        <f t="shared" si="49"/>
        <v>0.28920126233591403</v>
      </c>
      <c r="J230" s="32">
        <f>SUM(J225:J229)</f>
        <v>1474005</v>
      </c>
      <c r="K230" s="37">
        <f t="shared" si="50"/>
        <v>8.9507829449178331E-2</v>
      </c>
      <c r="L230" s="32">
        <f>SUM(L225:L229)</f>
        <v>0</v>
      </c>
      <c r="M230" s="37">
        <f t="shared" si="51"/>
        <v>0</v>
      </c>
      <c r="N230" s="32">
        <f t="shared" si="52"/>
        <v>7394558</v>
      </c>
      <c r="O230" s="37">
        <f t="shared" si="53"/>
        <v>0.44902889496036802</v>
      </c>
      <c r="P230" s="32">
        <f>SUM(P225:P229)</f>
        <v>1262747</v>
      </c>
      <c r="Q230" s="32">
        <f>SUM(Q225:Q229)</f>
        <v>10932429</v>
      </c>
      <c r="R230" s="32">
        <f>SUM(R225:R229)</f>
        <v>18358659</v>
      </c>
      <c r="S230" s="32">
        <f>SUM(S225:S229)</f>
        <v>6625523</v>
      </c>
      <c r="T230" s="37">
        <f t="shared" si="54"/>
        <v>0.36089362518253648</v>
      </c>
      <c r="U230" s="37">
        <f t="shared" si="55"/>
        <v>0.16730033807247224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203807899</v>
      </c>
      <c r="E231" s="32">
        <f>SUM(E208:E215,E217:E223,E225:E229)</f>
        <v>360710802</v>
      </c>
      <c r="F231" s="32">
        <f>SUM(F208:F215,F217:F223,F225:F229)</f>
        <v>6749655</v>
      </c>
      <c r="G231" s="37">
        <f t="shared" si="48"/>
        <v>3.3117730142539763E-2</v>
      </c>
      <c r="H231" s="32">
        <f>SUM(H208:H215,H217:H223,H225:H229)</f>
        <v>10901171</v>
      </c>
      <c r="I231" s="37">
        <f t="shared" si="49"/>
        <v>5.3487480384653785E-2</v>
      </c>
      <c r="J231" s="32">
        <f>SUM(J208:J215,J217:J223,J225:J229)</f>
        <v>34600178</v>
      </c>
      <c r="K231" s="37">
        <f t="shared" si="50"/>
        <v>9.5922211944182365E-2</v>
      </c>
      <c r="L231" s="32">
        <f>SUM(L208:L215,L217:L223,L225:L229)</f>
        <v>0</v>
      </c>
      <c r="M231" s="37">
        <f t="shared" si="51"/>
        <v>0</v>
      </c>
      <c r="N231" s="32">
        <f t="shared" si="52"/>
        <v>52251004</v>
      </c>
      <c r="O231" s="37">
        <f t="shared" si="53"/>
        <v>0.14485566750507239</v>
      </c>
      <c r="P231" s="32">
        <f>SUM(P208:P215,P217:P223,P225:P229)</f>
        <v>12315886</v>
      </c>
      <c r="Q231" s="32">
        <f>SUM(Q208:Q215,Q217:Q223,Q225:Q229)</f>
        <v>147364001</v>
      </c>
      <c r="R231" s="32">
        <f>SUM(R208:R215,R217:R223,R225:R229)</f>
        <v>226119357</v>
      </c>
      <c r="S231" s="32">
        <f>SUM(S208:S215,S217:S223,S225:S229)</f>
        <v>52888708</v>
      </c>
      <c r="T231" s="37">
        <f t="shared" si="54"/>
        <v>0.23389730406848805</v>
      </c>
      <c r="U231" s="37">
        <f t="shared" si="55"/>
        <v>1.809394143466414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2900958</v>
      </c>
      <c r="E235" s="31">
        <v>3064855</v>
      </c>
      <c r="F235" s="31">
        <v>100569</v>
      </c>
      <c r="G235" s="36">
        <f t="shared" si="56"/>
        <v>3.4667513283542888E-2</v>
      </c>
      <c r="H235" s="31">
        <v>71273</v>
      </c>
      <c r="I235" s="36">
        <f t="shared" si="57"/>
        <v>2.4568780382204777E-2</v>
      </c>
      <c r="J235" s="31">
        <v>2566391</v>
      </c>
      <c r="K235" s="36">
        <f t="shared" si="58"/>
        <v>0.83736131073085018</v>
      </c>
      <c r="L235" s="31">
        <v>0</v>
      </c>
      <c r="M235" s="36">
        <f t="shared" si="59"/>
        <v>0</v>
      </c>
      <c r="N235" s="31">
        <f t="shared" si="60"/>
        <v>2738233</v>
      </c>
      <c r="O235" s="36">
        <f t="shared" si="61"/>
        <v>0.89342986862347484</v>
      </c>
      <c r="P235" s="31">
        <v>2688209</v>
      </c>
      <c r="Q235" s="31">
        <v>8999651</v>
      </c>
      <c r="R235" s="31">
        <v>5167651</v>
      </c>
      <c r="S235" s="31">
        <v>2776976</v>
      </c>
      <c r="T235" s="36">
        <f t="shared" si="62"/>
        <v>0.53737684684975828</v>
      </c>
      <c r="U235" s="36">
        <f t="shared" si="63"/>
        <v>-4.5315673000127621E-2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173867420</v>
      </c>
      <c r="E236" s="31">
        <v>173867420</v>
      </c>
      <c r="F236" s="31">
        <v>8163324</v>
      </c>
      <c r="G236" s="36">
        <f t="shared" si="56"/>
        <v>4.6951430003389936E-2</v>
      </c>
      <c r="H236" s="31">
        <v>17625050</v>
      </c>
      <c r="I236" s="36">
        <f t="shared" si="57"/>
        <v>0.10137063056436911</v>
      </c>
      <c r="J236" s="31">
        <v>39250814</v>
      </c>
      <c r="K236" s="36">
        <f t="shared" si="58"/>
        <v>0.22575140299430452</v>
      </c>
      <c r="L236" s="31">
        <v>0</v>
      </c>
      <c r="M236" s="36">
        <f t="shared" si="59"/>
        <v>0</v>
      </c>
      <c r="N236" s="31">
        <f t="shared" si="60"/>
        <v>65039188</v>
      </c>
      <c r="O236" s="36">
        <f t="shared" si="61"/>
        <v>0.37407346356206356</v>
      </c>
      <c r="P236" s="31">
        <v>35347641</v>
      </c>
      <c r="Q236" s="31">
        <v>136599120</v>
      </c>
      <c r="R236" s="31">
        <v>144599120</v>
      </c>
      <c r="S236" s="31">
        <v>100331510</v>
      </c>
      <c r="T236" s="36">
        <f t="shared" si="62"/>
        <v>0.69385975516310194</v>
      </c>
      <c r="U236" s="36">
        <f t="shared" si="63"/>
        <v>0.11042244657854261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5226800</v>
      </c>
      <c r="E238" s="31">
        <v>5226800</v>
      </c>
      <c r="F238" s="31">
        <v>127681</v>
      </c>
      <c r="G238" s="36">
        <f t="shared" si="56"/>
        <v>2.4428139588275808E-2</v>
      </c>
      <c r="H238" s="31">
        <v>135894</v>
      </c>
      <c r="I238" s="36">
        <f t="shared" si="57"/>
        <v>2.5999464299380118E-2</v>
      </c>
      <c r="J238" s="31">
        <v>4115992</v>
      </c>
      <c r="K238" s="36">
        <f t="shared" si="58"/>
        <v>0.7874783806535548</v>
      </c>
      <c r="L238" s="31">
        <v>0</v>
      </c>
      <c r="M238" s="36">
        <f t="shared" si="59"/>
        <v>0</v>
      </c>
      <c r="N238" s="31">
        <f t="shared" si="60"/>
        <v>4379567</v>
      </c>
      <c r="O238" s="36">
        <f t="shared" si="61"/>
        <v>0.83790598454121068</v>
      </c>
      <c r="P238" s="31">
        <v>3114877</v>
      </c>
      <c r="Q238" s="31">
        <v>3300000</v>
      </c>
      <c r="R238" s="31">
        <v>3300000</v>
      </c>
      <c r="S238" s="31">
        <v>3558781</v>
      </c>
      <c r="T238" s="36">
        <f t="shared" si="62"/>
        <v>1.0784184848484848</v>
      </c>
      <c r="U238" s="36">
        <f t="shared" si="63"/>
        <v>0.32139792357772068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181995178</v>
      </c>
      <c r="E240" s="32">
        <f>SUM(E234:E239)</f>
        <v>182159075</v>
      </c>
      <c r="F240" s="32">
        <f>SUM(F234:F239)</f>
        <v>8391574</v>
      </c>
      <c r="G240" s="37">
        <f t="shared" si="56"/>
        <v>4.6108771079638164E-2</v>
      </c>
      <c r="H240" s="32">
        <f>SUM(H234:H239)</f>
        <v>17832217</v>
      </c>
      <c r="I240" s="37">
        <f t="shared" si="57"/>
        <v>9.7981810265324723E-2</v>
      </c>
      <c r="J240" s="32">
        <f>SUM(J234:J239)</f>
        <v>45933197</v>
      </c>
      <c r="K240" s="37">
        <f t="shared" si="58"/>
        <v>0.25215980592786824</v>
      </c>
      <c r="L240" s="32">
        <f>SUM(L234:L239)</f>
        <v>0</v>
      </c>
      <c r="M240" s="37">
        <f t="shared" si="59"/>
        <v>0</v>
      </c>
      <c r="N240" s="32">
        <f t="shared" si="60"/>
        <v>72156988</v>
      </c>
      <c r="O240" s="37">
        <f t="shared" si="61"/>
        <v>0.39612074226881094</v>
      </c>
      <c r="P240" s="32">
        <f>SUM(P234:P239)</f>
        <v>41150727</v>
      </c>
      <c r="Q240" s="32">
        <f>SUM(Q234:Q239)</f>
        <v>148898771</v>
      </c>
      <c r="R240" s="32">
        <f>SUM(R234:R239)</f>
        <v>153066771</v>
      </c>
      <c r="S240" s="32">
        <f>SUM(S234:S239)</f>
        <v>106667267</v>
      </c>
      <c r="T240" s="37">
        <f t="shared" si="62"/>
        <v>0.69686755853757443</v>
      </c>
      <c r="U240" s="37">
        <f t="shared" si="63"/>
        <v>0.11621835988462603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22324152</v>
      </c>
      <c r="E241" s="31">
        <v>22287768</v>
      </c>
      <c r="F241" s="31">
        <v>9089250</v>
      </c>
      <c r="G241" s="36">
        <f t="shared" si="56"/>
        <v>0.40714872394705071</v>
      </c>
      <c r="H241" s="31">
        <v>7224465</v>
      </c>
      <c r="I241" s="36">
        <f t="shared" si="57"/>
        <v>0.32361654767446485</v>
      </c>
      <c r="J241" s="31">
        <v>5503985</v>
      </c>
      <c r="K241" s="36">
        <f t="shared" si="58"/>
        <v>0.24695092841957078</v>
      </c>
      <c r="L241" s="31">
        <v>0</v>
      </c>
      <c r="M241" s="36">
        <f t="shared" si="59"/>
        <v>0</v>
      </c>
      <c r="N241" s="31">
        <f t="shared" si="60"/>
        <v>21817700</v>
      </c>
      <c r="O241" s="36">
        <f t="shared" si="61"/>
        <v>0.97890914873126822</v>
      </c>
      <c r="P241" s="31">
        <v>2289104</v>
      </c>
      <c r="Q241" s="31">
        <v>21517800</v>
      </c>
      <c r="R241" s="31">
        <v>21061872</v>
      </c>
      <c r="S241" s="31">
        <v>9371552</v>
      </c>
      <c r="T241" s="36">
        <f t="shared" si="62"/>
        <v>0.44495342104443519</v>
      </c>
      <c r="U241" s="36">
        <f t="shared" si="63"/>
        <v>1.4044276712635164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6197712</v>
      </c>
      <c r="E243" s="31">
        <v>6197712</v>
      </c>
      <c r="F243" s="31">
        <v>248588</v>
      </c>
      <c r="G243" s="36">
        <f t="shared" si="56"/>
        <v>4.0109640460866847E-2</v>
      </c>
      <c r="H243" s="31">
        <v>264847</v>
      </c>
      <c r="I243" s="36">
        <f t="shared" si="57"/>
        <v>4.2733027930307185E-2</v>
      </c>
      <c r="J243" s="31">
        <v>205634</v>
      </c>
      <c r="K243" s="36">
        <f t="shared" si="58"/>
        <v>3.3179018321599973E-2</v>
      </c>
      <c r="L243" s="31">
        <v>0</v>
      </c>
      <c r="M243" s="36">
        <f t="shared" si="59"/>
        <v>0</v>
      </c>
      <c r="N243" s="31">
        <f t="shared" si="60"/>
        <v>719069</v>
      </c>
      <c r="O243" s="36">
        <f t="shared" si="61"/>
        <v>0.11602168671277401</v>
      </c>
      <c r="P243" s="31">
        <v>153542</v>
      </c>
      <c r="Q243" s="31">
        <v>1419852</v>
      </c>
      <c r="R243" s="31">
        <v>1419852</v>
      </c>
      <c r="S243" s="31">
        <v>434078</v>
      </c>
      <c r="T243" s="36">
        <f t="shared" si="62"/>
        <v>0.30572059623115649</v>
      </c>
      <c r="U243" s="36">
        <f t="shared" si="63"/>
        <v>0.33926873428768678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19919789</v>
      </c>
      <c r="E245" s="31">
        <v>19919790</v>
      </c>
      <c r="F245" s="31">
        <v>3870020</v>
      </c>
      <c r="G245" s="36">
        <f t="shared" si="56"/>
        <v>0.19428017033714565</v>
      </c>
      <c r="H245" s="31">
        <v>652732</v>
      </c>
      <c r="I245" s="36">
        <f t="shared" si="57"/>
        <v>3.276801777368224E-2</v>
      </c>
      <c r="J245" s="31">
        <v>836915</v>
      </c>
      <c r="K245" s="36">
        <f t="shared" si="58"/>
        <v>4.2014248142174186E-2</v>
      </c>
      <c r="L245" s="31">
        <v>0</v>
      </c>
      <c r="M245" s="36">
        <f t="shared" si="59"/>
        <v>0</v>
      </c>
      <c r="N245" s="31">
        <f t="shared" si="60"/>
        <v>5359667</v>
      </c>
      <c r="O245" s="36">
        <f t="shared" si="61"/>
        <v>0.26906242485488052</v>
      </c>
      <c r="P245" s="31">
        <v>5270009</v>
      </c>
      <c r="Q245" s="31">
        <v>39144207</v>
      </c>
      <c r="R245" s="31">
        <v>28196207</v>
      </c>
      <c r="S245" s="31">
        <v>11973453</v>
      </c>
      <c r="T245" s="36">
        <f t="shared" si="62"/>
        <v>0.42464764852946357</v>
      </c>
      <c r="U245" s="36">
        <f t="shared" si="63"/>
        <v>-0.84119287082811434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48441653</v>
      </c>
      <c r="E247" s="32">
        <f>SUM(E241:E246)</f>
        <v>48405270</v>
      </c>
      <c r="F247" s="32">
        <f>SUM(F241:F246)</f>
        <v>13207858</v>
      </c>
      <c r="G247" s="37">
        <f t="shared" si="56"/>
        <v>0.27265498144747458</v>
      </c>
      <c r="H247" s="32">
        <f>SUM(H241:H246)</f>
        <v>8142044</v>
      </c>
      <c r="I247" s="37">
        <f t="shared" si="57"/>
        <v>0.16807940059353466</v>
      </c>
      <c r="J247" s="32">
        <f>SUM(J241:J246)</f>
        <v>6546534</v>
      </c>
      <c r="K247" s="37">
        <f t="shared" si="58"/>
        <v>0.13524424096797724</v>
      </c>
      <c r="L247" s="32">
        <f>SUM(L241:L246)</f>
        <v>0</v>
      </c>
      <c r="M247" s="37">
        <f t="shared" si="59"/>
        <v>0</v>
      </c>
      <c r="N247" s="32">
        <f t="shared" si="60"/>
        <v>27896436</v>
      </c>
      <c r="O247" s="37">
        <f t="shared" si="61"/>
        <v>0.57630989353018791</v>
      </c>
      <c r="P247" s="32">
        <f>SUM(P241:P246)</f>
        <v>7712655</v>
      </c>
      <c r="Q247" s="32">
        <f>SUM(Q241:Q246)</f>
        <v>62081859</v>
      </c>
      <c r="R247" s="32">
        <f>SUM(R241:R246)</f>
        <v>50677931</v>
      </c>
      <c r="S247" s="32">
        <f>SUM(S241:S246)</f>
        <v>21779083</v>
      </c>
      <c r="T247" s="37">
        <f t="shared" si="62"/>
        <v>0.42975477826827618</v>
      </c>
      <c r="U247" s="37">
        <f t="shared" si="63"/>
        <v>-0.15119579444432563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1090860</v>
      </c>
      <c r="E249" s="31">
        <v>1090860</v>
      </c>
      <c r="F249" s="31">
        <v>109063</v>
      </c>
      <c r="G249" s="36">
        <f t="shared" si="56"/>
        <v>9.997891571787397E-2</v>
      </c>
      <c r="H249" s="31">
        <v>127860</v>
      </c>
      <c r="I249" s="36">
        <f t="shared" si="57"/>
        <v>0.1172102744623508</v>
      </c>
      <c r="J249" s="31">
        <v>270990</v>
      </c>
      <c r="K249" s="36">
        <f t="shared" si="58"/>
        <v>0.24841867884054783</v>
      </c>
      <c r="L249" s="31">
        <v>0</v>
      </c>
      <c r="M249" s="36">
        <f t="shared" si="59"/>
        <v>0</v>
      </c>
      <c r="N249" s="31">
        <f t="shared" si="60"/>
        <v>507913</v>
      </c>
      <c r="O249" s="36">
        <f t="shared" si="61"/>
        <v>0.46560786902077261</v>
      </c>
      <c r="P249" s="31">
        <v>84839</v>
      </c>
      <c r="Q249" s="31">
        <v>3641883</v>
      </c>
      <c r="R249" s="31">
        <v>4326812</v>
      </c>
      <c r="S249" s="31">
        <v>624476</v>
      </c>
      <c r="T249" s="36">
        <f t="shared" si="62"/>
        <v>0.14432704725788872</v>
      </c>
      <c r="U249" s="36">
        <f t="shared" si="63"/>
        <v>2.1941677766121712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1355000</v>
      </c>
      <c r="E251" s="31">
        <v>1355000</v>
      </c>
      <c r="F251" s="31">
        <v>305612</v>
      </c>
      <c r="G251" s="36">
        <f t="shared" si="56"/>
        <v>0.2255439114391144</v>
      </c>
      <c r="H251" s="31">
        <v>198638</v>
      </c>
      <c r="I251" s="36">
        <f t="shared" si="57"/>
        <v>0.14659630996309964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504250</v>
      </c>
      <c r="O251" s="36">
        <f t="shared" si="61"/>
        <v>0.37214022140221403</v>
      </c>
      <c r="P251" s="31">
        <v>576448</v>
      </c>
      <c r="Q251" s="31">
        <v>1200000</v>
      </c>
      <c r="R251" s="31">
        <v>1200000</v>
      </c>
      <c r="S251" s="31">
        <v>1255223</v>
      </c>
      <c r="T251" s="36">
        <f t="shared" si="62"/>
        <v>1.0460191666666667</v>
      </c>
      <c r="U251" s="36">
        <f t="shared" si="63"/>
        <v>-1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20072904</v>
      </c>
      <c r="E252" s="31">
        <v>20072904</v>
      </c>
      <c r="F252" s="31">
        <v>8358250</v>
      </c>
      <c r="G252" s="36">
        <f t="shared" si="56"/>
        <v>0.4163946581919587</v>
      </c>
      <c r="H252" s="31">
        <v>8971653</v>
      </c>
      <c r="I252" s="36">
        <f t="shared" si="57"/>
        <v>0.44695341541014694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17329903</v>
      </c>
      <c r="O252" s="36">
        <f t="shared" si="61"/>
        <v>0.86334807360210564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46627251</v>
      </c>
      <c r="E253" s="31">
        <v>46627251</v>
      </c>
      <c r="F253" s="31">
        <v>19428050</v>
      </c>
      <c r="G253" s="36">
        <f t="shared" si="56"/>
        <v>0.41666728325888225</v>
      </c>
      <c r="H253" s="31">
        <v>15542388</v>
      </c>
      <c r="I253" s="36">
        <f t="shared" si="57"/>
        <v>0.33333271137944631</v>
      </c>
      <c r="J253" s="31">
        <v>11656813</v>
      </c>
      <c r="K253" s="36">
        <f t="shared" si="58"/>
        <v>0.25000000536167144</v>
      </c>
      <c r="L253" s="31">
        <v>0</v>
      </c>
      <c r="M253" s="36">
        <f t="shared" si="59"/>
        <v>0</v>
      </c>
      <c r="N253" s="31">
        <f t="shared" si="60"/>
        <v>46627251</v>
      </c>
      <c r="O253" s="36">
        <f t="shared" si="61"/>
        <v>1</v>
      </c>
      <c r="P253" s="31">
        <v>11019934</v>
      </c>
      <c r="Q253" s="31">
        <v>44079476</v>
      </c>
      <c r="R253" s="31">
        <v>44079476</v>
      </c>
      <c r="S253" s="31">
        <v>44079476</v>
      </c>
      <c r="T253" s="36">
        <f t="shared" si="62"/>
        <v>1</v>
      </c>
      <c r="U253" s="36">
        <f t="shared" si="63"/>
        <v>5.7793358834998365E-2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69146015</v>
      </c>
      <c r="E254" s="32">
        <f>SUM(E248:E253)</f>
        <v>69146015</v>
      </c>
      <c r="F254" s="32">
        <f>SUM(F248:F253)</f>
        <v>28200975</v>
      </c>
      <c r="G254" s="37">
        <f t="shared" si="56"/>
        <v>0.40784671394295102</v>
      </c>
      <c r="H254" s="32">
        <f>SUM(H248:H253)</f>
        <v>24840539</v>
      </c>
      <c r="I254" s="37">
        <f t="shared" si="57"/>
        <v>0.35924758642996274</v>
      </c>
      <c r="J254" s="32">
        <f>SUM(J248:J253)</f>
        <v>11927803</v>
      </c>
      <c r="K254" s="37">
        <f t="shared" si="58"/>
        <v>0.17250166911281872</v>
      </c>
      <c r="L254" s="32">
        <f>SUM(L248:L253)</f>
        <v>0</v>
      </c>
      <c r="M254" s="37">
        <f t="shared" si="59"/>
        <v>0</v>
      </c>
      <c r="N254" s="32">
        <f t="shared" si="60"/>
        <v>64969317</v>
      </c>
      <c r="O254" s="37">
        <f t="shared" si="61"/>
        <v>0.93959596948573243</v>
      </c>
      <c r="P254" s="32">
        <f>SUM(P248:P253)</f>
        <v>11681221</v>
      </c>
      <c r="Q254" s="32">
        <f>SUM(Q248:Q253)</f>
        <v>48921359</v>
      </c>
      <c r="R254" s="32">
        <f>SUM(R248:R253)</f>
        <v>49606288</v>
      </c>
      <c r="S254" s="32">
        <f>SUM(S248:S253)</f>
        <v>45959175</v>
      </c>
      <c r="T254" s="37">
        <f t="shared" si="62"/>
        <v>0.92647881655648168</v>
      </c>
      <c r="U254" s="37">
        <f t="shared" si="63"/>
        <v>2.1109265889242224E-2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41174651</v>
      </c>
      <c r="E255" s="31">
        <v>41174651</v>
      </c>
      <c r="F255" s="31">
        <v>9620337</v>
      </c>
      <c r="G255" s="36">
        <f t="shared" si="56"/>
        <v>0.23364708057877648</v>
      </c>
      <c r="H255" s="31">
        <v>10509702</v>
      </c>
      <c r="I255" s="36">
        <f t="shared" si="57"/>
        <v>0.25524689936048273</v>
      </c>
      <c r="J255" s="31">
        <v>11663216</v>
      </c>
      <c r="K255" s="36">
        <f t="shared" si="58"/>
        <v>0.28326204877850697</v>
      </c>
      <c r="L255" s="31">
        <v>0</v>
      </c>
      <c r="M255" s="36">
        <f t="shared" si="59"/>
        <v>0</v>
      </c>
      <c r="N255" s="31">
        <f t="shared" si="60"/>
        <v>31793255</v>
      </c>
      <c r="O255" s="36">
        <f t="shared" si="61"/>
        <v>0.77215602871776623</v>
      </c>
      <c r="P255" s="31">
        <v>14131449</v>
      </c>
      <c r="Q255" s="31">
        <v>39398911</v>
      </c>
      <c r="R255" s="31">
        <v>39648911</v>
      </c>
      <c r="S255" s="31">
        <v>34262912</v>
      </c>
      <c r="T255" s="36">
        <f t="shared" si="62"/>
        <v>0.86415770662654523</v>
      </c>
      <c r="U255" s="36">
        <f t="shared" si="63"/>
        <v>-0.17466241430726603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16194591</v>
      </c>
      <c r="E257" s="31">
        <v>11230213</v>
      </c>
      <c r="F257" s="31">
        <v>30370</v>
      </c>
      <c r="G257" s="36">
        <f t="shared" si="56"/>
        <v>1.8753175057029843E-3</v>
      </c>
      <c r="H257" s="31">
        <v>87743</v>
      </c>
      <c r="I257" s="36">
        <f t="shared" si="57"/>
        <v>5.4180435924562715E-3</v>
      </c>
      <c r="J257" s="31">
        <v>69958</v>
      </c>
      <c r="K257" s="36">
        <f t="shared" si="58"/>
        <v>6.2294455145240788E-3</v>
      </c>
      <c r="L257" s="31">
        <v>0</v>
      </c>
      <c r="M257" s="36">
        <f t="shared" si="59"/>
        <v>0</v>
      </c>
      <c r="N257" s="31">
        <f t="shared" si="60"/>
        <v>188071</v>
      </c>
      <c r="O257" s="36">
        <f t="shared" si="61"/>
        <v>1.6746877374454072E-2</v>
      </c>
      <c r="P257" s="31">
        <v>1698032</v>
      </c>
      <c r="Q257" s="31">
        <v>11465089</v>
      </c>
      <c r="R257" s="31">
        <v>7088156</v>
      </c>
      <c r="S257" s="31">
        <v>5242108</v>
      </c>
      <c r="T257" s="36">
        <f t="shared" si="62"/>
        <v>0.73955877946252879</v>
      </c>
      <c r="U257" s="36">
        <f t="shared" si="63"/>
        <v>-0.95880054086142075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57369242</v>
      </c>
      <c r="E259" s="32">
        <f>SUM(E255:E258)</f>
        <v>52404864</v>
      </c>
      <c r="F259" s="32">
        <f>SUM(F255:F258)</f>
        <v>9650707</v>
      </c>
      <c r="G259" s="37">
        <f t="shared" si="56"/>
        <v>0.16822092577064204</v>
      </c>
      <c r="H259" s="32">
        <f>SUM(H255:H258)</f>
        <v>10597445</v>
      </c>
      <c r="I259" s="37">
        <f t="shared" si="57"/>
        <v>0.18472346209489748</v>
      </c>
      <c r="J259" s="32">
        <f>SUM(J255:J258)</f>
        <v>11733174</v>
      </c>
      <c r="K259" s="37">
        <f t="shared" si="58"/>
        <v>0.22389475144902579</v>
      </c>
      <c r="L259" s="32">
        <f>SUM(L255:L258)</f>
        <v>0</v>
      </c>
      <c r="M259" s="37">
        <f t="shared" si="59"/>
        <v>0</v>
      </c>
      <c r="N259" s="32">
        <f t="shared" si="60"/>
        <v>31981326</v>
      </c>
      <c r="O259" s="37">
        <f t="shared" si="61"/>
        <v>0.61027400052025704</v>
      </c>
      <c r="P259" s="32">
        <f>SUM(P255:P258)</f>
        <v>15829481</v>
      </c>
      <c r="Q259" s="32">
        <f>SUM(Q255:Q258)</f>
        <v>50864000</v>
      </c>
      <c r="R259" s="32">
        <f>SUM(R255:R258)</f>
        <v>46737067</v>
      </c>
      <c r="S259" s="32">
        <f>SUM(S255:S258)</f>
        <v>39505020</v>
      </c>
      <c r="T259" s="37">
        <f t="shared" si="62"/>
        <v>0.84526100022493922</v>
      </c>
      <c r="U259" s="37">
        <f t="shared" si="63"/>
        <v>-0.25877708814331946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356952088</v>
      </c>
      <c r="E260" s="32">
        <f>SUM(E234:E239,E241:E246,E248:E253,E255:E258)</f>
        <v>352115224</v>
      </c>
      <c r="F260" s="32">
        <f>SUM(F234:F239,F241:F246,F248:F253,F255:F258)</f>
        <v>59451114</v>
      </c>
      <c r="G260" s="37">
        <f t="shared" si="56"/>
        <v>0.16655208359503978</v>
      </c>
      <c r="H260" s="32">
        <f>SUM(H234:H239,H241:H246,H248:H253,H255:H258)</f>
        <v>61412245</v>
      </c>
      <c r="I260" s="37">
        <f t="shared" si="57"/>
        <v>0.17204618508913164</v>
      </c>
      <c r="J260" s="32">
        <f>SUM(J234:J239,J241:J246,J248:J253,J255:J258)</f>
        <v>76140708</v>
      </c>
      <c r="K260" s="37">
        <f t="shared" si="58"/>
        <v>0.21623804598690116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197004067</v>
      </c>
      <c r="O260" s="37">
        <f t="shared" si="61"/>
        <v>0.55948750173891937</v>
      </c>
      <c r="P260" s="32">
        <f>SUM(P234:P239,P241:P246,P248:P253,P255:P258)</f>
        <v>76374084</v>
      </c>
      <c r="Q260" s="32">
        <f>SUM(Q234:Q239,Q241:Q246,Q248:Q253,Q255:Q258)</f>
        <v>310765989</v>
      </c>
      <c r="R260" s="32">
        <f>SUM(R234:R239,R241:R246,R248:R253,R255:R258)</f>
        <v>300088057</v>
      </c>
      <c r="S260" s="32">
        <f>SUM(S234:S239,S241:S246,S248:S253,S255:S258)</f>
        <v>213910545</v>
      </c>
      <c r="T260" s="37">
        <f t="shared" si="62"/>
        <v>0.71282591896018044</v>
      </c>
      <c r="U260" s="37">
        <f t="shared" si="63"/>
        <v>-3.055696222818205E-3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190000</v>
      </c>
      <c r="E263" s="31">
        <v>190000</v>
      </c>
      <c r="F263" s="31">
        <v>15072</v>
      </c>
      <c r="G263" s="36">
        <f t="shared" ref="G263:G299" si="64">IF(($D263     =0),0,($F263     /$D263     ))</f>
        <v>7.9326315789473689E-2</v>
      </c>
      <c r="H263" s="31">
        <v>35619</v>
      </c>
      <c r="I263" s="36">
        <f t="shared" ref="I263:I299" si="65">IF(($D263     =0),0,($H263     /$D263     ))</f>
        <v>0.18746842105263159</v>
      </c>
      <c r="J263" s="31">
        <v>11065</v>
      </c>
      <c r="K263" s="36">
        <f t="shared" ref="K263:K299" si="66">IF(($E263     =0),0,($J263     /$E263     ))</f>
        <v>5.8236842105263156E-2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61756</v>
      </c>
      <c r="O263" s="36">
        <f t="shared" ref="O263:O299" si="69">IF(($E263     =0),0,($N263     /$E263     ))</f>
        <v>0.32503157894736839</v>
      </c>
      <c r="P263" s="31">
        <v>0</v>
      </c>
      <c r="Q263" s="31">
        <v>180000</v>
      </c>
      <c r="R263" s="31">
        <v>180000</v>
      </c>
      <c r="S263" s="31">
        <v>41415</v>
      </c>
      <c r="T263" s="36">
        <f t="shared" ref="T263:T299" si="70">IF(($R263     =0),0,($S263     /$R263     ))</f>
        <v>0.23008333333333333</v>
      </c>
      <c r="U263" s="36">
        <f t="shared" ref="U263:U299" si="71">IF(($P263     =0),0,(($J263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17192220</v>
      </c>
      <c r="E264" s="31">
        <v>17505220</v>
      </c>
      <c r="F264" s="31">
        <v>2818744</v>
      </c>
      <c r="G264" s="36">
        <f t="shared" si="64"/>
        <v>0.16395462598780147</v>
      </c>
      <c r="H264" s="31">
        <v>2590890</v>
      </c>
      <c r="I264" s="36">
        <f t="shared" si="65"/>
        <v>0.150701305590552</v>
      </c>
      <c r="J264" s="31">
        <v>2765279</v>
      </c>
      <c r="K264" s="36">
        <f t="shared" si="66"/>
        <v>0.15796882301393528</v>
      </c>
      <c r="L264" s="31">
        <v>0</v>
      </c>
      <c r="M264" s="36">
        <f t="shared" si="67"/>
        <v>0</v>
      </c>
      <c r="N264" s="31">
        <f t="shared" si="68"/>
        <v>8174913</v>
      </c>
      <c r="O264" s="36">
        <f t="shared" si="69"/>
        <v>0.46699858670727934</v>
      </c>
      <c r="P264" s="31">
        <v>1816810</v>
      </c>
      <c r="Q264" s="31">
        <v>10001427</v>
      </c>
      <c r="R264" s="31">
        <v>16451829</v>
      </c>
      <c r="S264" s="31">
        <v>6677372</v>
      </c>
      <c r="T264" s="36">
        <f t="shared" si="70"/>
        <v>0.4058741432335578</v>
      </c>
      <c r="U264" s="36">
        <f t="shared" si="71"/>
        <v>0.52205183811185529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17382220</v>
      </c>
      <c r="E267" s="32">
        <f>SUM(E263:E266)</f>
        <v>17695220</v>
      </c>
      <c r="F267" s="32">
        <f>SUM(F263:F266)</f>
        <v>2833816</v>
      </c>
      <c r="G267" s="37">
        <f t="shared" si="64"/>
        <v>0.16302957850032965</v>
      </c>
      <c r="H267" s="32">
        <f>SUM(H263:H266)</f>
        <v>2626509</v>
      </c>
      <c r="I267" s="37">
        <f t="shared" si="65"/>
        <v>0.15110319625456356</v>
      </c>
      <c r="J267" s="32">
        <f>SUM(J263:J266)</f>
        <v>2776344</v>
      </c>
      <c r="K267" s="37">
        <f t="shared" si="66"/>
        <v>0.15689796453505522</v>
      </c>
      <c r="L267" s="32">
        <f>SUM(L263:L266)</f>
        <v>0</v>
      </c>
      <c r="M267" s="37">
        <f t="shared" si="67"/>
        <v>0</v>
      </c>
      <c r="N267" s="32">
        <f t="shared" si="68"/>
        <v>8236669</v>
      </c>
      <c r="O267" s="37">
        <f t="shared" si="69"/>
        <v>0.46547423541498778</v>
      </c>
      <c r="P267" s="32">
        <f>SUM(P263:P266)</f>
        <v>1816810</v>
      </c>
      <c r="Q267" s="32">
        <f>SUM(Q263:Q266)</f>
        <v>10181427</v>
      </c>
      <c r="R267" s="32">
        <f>SUM(R263:R266)</f>
        <v>16631829</v>
      </c>
      <c r="S267" s="32">
        <f>SUM(S263:S266)</f>
        <v>6718787</v>
      </c>
      <c r="T267" s="37">
        <f t="shared" si="70"/>
        <v>0.40397162573039924</v>
      </c>
      <c r="U267" s="37">
        <f t="shared" si="71"/>
        <v>0.5281421832772828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160000</v>
      </c>
      <c r="E274" s="31">
        <v>260000</v>
      </c>
      <c r="F274" s="31">
        <v>77239</v>
      </c>
      <c r="G274" s="36">
        <f t="shared" si="64"/>
        <v>0.48274375000000003</v>
      </c>
      <c r="H274" s="31">
        <v>65082</v>
      </c>
      <c r="I274" s="36">
        <f t="shared" si="65"/>
        <v>0.40676250000000003</v>
      </c>
      <c r="J274" s="31">
        <v>6454</v>
      </c>
      <c r="K274" s="36">
        <f t="shared" si="66"/>
        <v>2.4823076923076923E-2</v>
      </c>
      <c r="L274" s="31">
        <v>0</v>
      </c>
      <c r="M274" s="36">
        <f t="shared" si="67"/>
        <v>0</v>
      </c>
      <c r="N274" s="31">
        <f t="shared" si="68"/>
        <v>148775</v>
      </c>
      <c r="O274" s="36">
        <f t="shared" si="69"/>
        <v>0.57221153846153849</v>
      </c>
      <c r="P274" s="31">
        <v>6780</v>
      </c>
      <c r="Q274" s="31">
        <v>152990</v>
      </c>
      <c r="R274" s="31">
        <v>8708990</v>
      </c>
      <c r="S274" s="31">
        <v>8672181</v>
      </c>
      <c r="T274" s="36">
        <f t="shared" si="70"/>
        <v>0.99577344789694322</v>
      </c>
      <c r="U274" s="36">
        <f t="shared" si="71"/>
        <v>-4.8082595870206468E-2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160000</v>
      </c>
      <c r="E275" s="32">
        <f>SUM(E268:E274)</f>
        <v>260000</v>
      </c>
      <c r="F275" s="32">
        <f>SUM(F268:F274)</f>
        <v>77239</v>
      </c>
      <c r="G275" s="37">
        <f t="shared" si="64"/>
        <v>0.48274375000000003</v>
      </c>
      <c r="H275" s="32">
        <f>SUM(H268:H274)</f>
        <v>65082</v>
      </c>
      <c r="I275" s="37">
        <f t="shared" si="65"/>
        <v>0.40676250000000003</v>
      </c>
      <c r="J275" s="32">
        <f>SUM(J268:J274)</f>
        <v>6454</v>
      </c>
      <c r="K275" s="37">
        <f t="shared" si="66"/>
        <v>2.4823076923076923E-2</v>
      </c>
      <c r="L275" s="32">
        <f>SUM(L268:L274)</f>
        <v>0</v>
      </c>
      <c r="M275" s="37">
        <f t="shared" si="67"/>
        <v>0</v>
      </c>
      <c r="N275" s="32">
        <f t="shared" si="68"/>
        <v>148775</v>
      </c>
      <c r="O275" s="37">
        <f t="shared" si="69"/>
        <v>0.57221153846153849</v>
      </c>
      <c r="P275" s="32">
        <f>SUM(P268:P274)</f>
        <v>6780</v>
      </c>
      <c r="Q275" s="32">
        <f>SUM(Q268:Q274)</f>
        <v>152990</v>
      </c>
      <c r="R275" s="32">
        <f>SUM(R268:R274)</f>
        <v>8708990</v>
      </c>
      <c r="S275" s="32">
        <f>SUM(S268:S274)</f>
        <v>8672181</v>
      </c>
      <c r="T275" s="37">
        <f t="shared" si="70"/>
        <v>0.99577344789694322</v>
      </c>
      <c r="U275" s="37">
        <f t="shared" si="71"/>
        <v>-4.8082595870206468E-2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5048034</v>
      </c>
      <c r="E278" s="31">
        <v>5048034</v>
      </c>
      <c r="F278" s="31">
        <v>46714</v>
      </c>
      <c r="G278" s="36">
        <f t="shared" si="64"/>
        <v>9.2538996369675806E-3</v>
      </c>
      <c r="H278" s="31">
        <v>4957</v>
      </c>
      <c r="I278" s="36">
        <f t="shared" si="65"/>
        <v>9.8196644475849405E-4</v>
      </c>
      <c r="J278" s="31">
        <v>9041</v>
      </c>
      <c r="K278" s="36">
        <f t="shared" si="66"/>
        <v>1.7909942761875218E-3</v>
      </c>
      <c r="L278" s="31">
        <v>0</v>
      </c>
      <c r="M278" s="36">
        <f t="shared" si="67"/>
        <v>0</v>
      </c>
      <c r="N278" s="31">
        <f t="shared" si="68"/>
        <v>60712</v>
      </c>
      <c r="O278" s="36">
        <f t="shared" si="69"/>
        <v>1.2026860357913595E-2</v>
      </c>
      <c r="P278" s="31">
        <v>83768</v>
      </c>
      <c r="Q278" s="31">
        <v>0</v>
      </c>
      <c r="R278" s="31">
        <v>4807650</v>
      </c>
      <c r="S278" s="31">
        <v>130098</v>
      </c>
      <c r="T278" s="36">
        <f t="shared" si="70"/>
        <v>2.7060622133474776E-2</v>
      </c>
      <c r="U278" s="36">
        <f t="shared" si="71"/>
        <v>-0.89207095788367874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5895</v>
      </c>
      <c r="E279" s="31">
        <v>5895</v>
      </c>
      <c r="F279" s="31">
        <v>3800</v>
      </c>
      <c r="G279" s="36">
        <f t="shared" si="64"/>
        <v>0.64461407972858353</v>
      </c>
      <c r="H279" s="31">
        <v>11400</v>
      </c>
      <c r="I279" s="36">
        <f t="shared" si="65"/>
        <v>1.9338422391857506</v>
      </c>
      <c r="J279" s="31">
        <v>5208</v>
      </c>
      <c r="K279" s="36">
        <f t="shared" si="66"/>
        <v>0.88346055979643767</v>
      </c>
      <c r="L279" s="31">
        <v>0</v>
      </c>
      <c r="M279" s="36">
        <f t="shared" si="67"/>
        <v>0</v>
      </c>
      <c r="N279" s="31">
        <f t="shared" si="68"/>
        <v>20408</v>
      </c>
      <c r="O279" s="36">
        <f t="shared" si="69"/>
        <v>3.4619168787107717</v>
      </c>
      <c r="P279" s="31">
        <v>0</v>
      </c>
      <c r="Q279" s="31">
        <v>0</v>
      </c>
      <c r="R279" s="31">
        <v>5880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1054002</v>
      </c>
      <c r="E283" s="31">
        <v>1038095</v>
      </c>
      <c r="F283" s="31">
        <v>100833</v>
      </c>
      <c r="G283" s="36">
        <f t="shared" si="64"/>
        <v>9.5666801391268708E-2</v>
      </c>
      <c r="H283" s="31">
        <v>104932</v>
      </c>
      <c r="I283" s="36">
        <f t="shared" si="65"/>
        <v>9.9555788319187252E-2</v>
      </c>
      <c r="J283" s="31">
        <v>125266</v>
      </c>
      <c r="K283" s="36">
        <f t="shared" si="66"/>
        <v>0.12066911024520877</v>
      </c>
      <c r="L283" s="31">
        <v>0</v>
      </c>
      <c r="M283" s="36">
        <f t="shared" si="67"/>
        <v>0</v>
      </c>
      <c r="N283" s="31">
        <f t="shared" si="68"/>
        <v>331031</v>
      </c>
      <c r="O283" s="36">
        <f t="shared" si="69"/>
        <v>0.31888314653283178</v>
      </c>
      <c r="P283" s="31">
        <v>125682</v>
      </c>
      <c r="Q283" s="31">
        <v>1009580</v>
      </c>
      <c r="R283" s="31">
        <v>1009580</v>
      </c>
      <c r="S283" s="31">
        <v>315465</v>
      </c>
      <c r="T283" s="36">
        <f t="shared" si="70"/>
        <v>0.31247152281146617</v>
      </c>
      <c r="U283" s="36">
        <f t="shared" si="71"/>
        <v>-3.3099409621106801E-3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6107931</v>
      </c>
      <c r="E285" s="32">
        <f>SUM(E276:E284)</f>
        <v>6092024</v>
      </c>
      <c r="F285" s="32">
        <f>SUM(F276:F284)</f>
        <v>151347</v>
      </c>
      <c r="G285" s="37">
        <f t="shared" si="64"/>
        <v>2.4778767147173076E-2</v>
      </c>
      <c r="H285" s="32">
        <f>SUM(H276:H284)</f>
        <v>121289</v>
      </c>
      <c r="I285" s="37">
        <f t="shared" si="65"/>
        <v>1.9857624455809995E-2</v>
      </c>
      <c r="J285" s="32">
        <f>SUM(J276:J284)</f>
        <v>139515</v>
      </c>
      <c r="K285" s="37">
        <f t="shared" si="66"/>
        <v>2.2901255805952175E-2</v>
      </c>
      <c r="L285" s="32">
        <f>SUM(L276:L284)</f>
        <v>0</v>
      </c>
      <c r="M285" s="37">
        <f t="shared" si="67"/>
        <v>0</v>
      </c>
      <c r="N285" s="32">
        <f t="shared" si="68"/>
        <v>412151</v>
      </c>
      <c r="O285" s="37">
        <f t="shared" si="69"/>
        <v>6.7654198341963193E-2</v>
      </c>
      <c r="P285" s="32">
        <f>SUM(P276:P284)</f>
        <v>209450</v>
      </c>
      <c r="Q285" s="32">
        <f>SUM(Q276:Q284)</f>
        <v>1009580</v>
      </c>
      <c r="R285" s="32">
        <f>SUM(R276:R284)</f>
        <v>5823110</v>
      </c>
      <c r="S285" s="32">
        <f>SUM(S276:S284)</f>
        <v>445563</v>
      </c>
      <c r="T285" s="37">
        <f t="shared" si="70"/>
        <v>7.6516328903283637E-2</v>
      </c>
      <c r="U285" s="37">
        <f t="shared" si="71"/>
        <v>-0.33389830508474572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1048437</v>
      </c>
      <c r="E288" s="31">
        <v>1086044</v>
      </c>
      <c r="F288" s="31">
        <v>21400</v>
      </c>
      <c r="G288" s="36">
        <f t="shared" si="64"/>
        <v>2.0411336112708726E-2</v>
      </c>
      <c r="H288" s="31">
        <v>30800</v>
      </c>
      <c r="I288" s="36">
        <f t="shared" si="65"/>
        <v>2.9377063190253683E-2</v>
      </c>
      <c r="J288" s="31">
        <v>17300</v>
      </c>
      <c r="K288" s="36">
        <f t="shared" si="66"/>
        <v>1.5929373027243832E-2</v>
      </c>
      <c r="L288" s="31">
        <v>0</v>
      </c>
      <c r="M288" s="36">
        <f t="shared" si="67"/>
        <v>0</v>
      </c>
      <c r="N288" s="31">
        <f t="shared" si="68"/>
        <v>69500</v>
      </c>
      <c r="O288" s="36">
        <f t="shared" si="69"/>
        <v>6.3993724011181863E-2</v>
      </c>
      <c r="P288" s="31">
        <v>105400</v>
      </c>
      <c r="Q288" s="31">
        <v>1158086</v>
      </c>
      <c r="R288" s="31">
        <v>1158086</v>
      </c>
      <c r="S288" s="31">
        <v>124320</v>
      </c>
      <c r="T288" s="36">
        <f t="shared" si="70"/>
        <v>0.10734954053498617</v>
      </c>
      <c r="U288" s="36">
        <f t="shared" si="71"/>
        <v>-0.83586337760910823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6835326</v>
      </c>
      <c r="E290" s="31">
        <v>8163208</v>
      </c>
      <c r="F290" s="31">
        <v>2664057</v>
      </c>
      <c r="G290" s="36">
        <f t="shared" si="64"/>
        <v>0.38974834558000598</v>
      </c>
      <c r="H290" s="31">
        <v>2270740</v>
      </c>
      <c r="I290" s="36">
        <f t="shared" si="65"/>
        <v>0.33220653996605282</v>
      </c>
      <c r="J290" s="31">
        <v>2373408</v>
      </c>
      <c r="K290" s="36">
        <f t="shared" si="66"/>
        <v>0.29074452102653758</v>
      </c>
      <c r="L290" s="31">
        <v>0</v>
      </c>
      <c r="M290" s="36">
        <f t="shared" si="67"/>
        <v>0</v>
      </c>
      <c r="N290" s="31">
        <f t="shared" si="68"/>
        <v>7308205</v>
      </c>
      <c r="O290" s="36">
        <f t="shared" si="69"/>
        <v>0.89526139723500864</v>
      </c>
      <c r="P290" s="31">
        <v>2210439</v>
      </c>
      <c r="Q290" s="31">
        <v>9939095</v>
      </c>
      <c r="R290" s="31">
        <v>9939095</v>
      </c>
      <c r="S290" s="31">
        <v>5554507</v>
      </c>
      <c r="T290" s="36">
        <f t="shared" si="70"/>
        <v>0.55885440273988729</v>
      </c>
      <c r="U290" s="36">
        <f t="shared" si="71"/>
        <v>7.3726983644425426E-2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7883763</v>
      </c>
      <c r="E292" s="32">
        <f>SUM(E286:E291)</f>
        <v>9249252</v>
      </c>
      <c r="F292" s="32">
        <f>SUM(F286:F291)</f>
        <v>2685457</v>
      </c>
      <c r="G292" s="37">
        <f t="shared" si="64"/>
        <v>0.34063137108510239</v>
      </c>
      <c r="H292" s="32">
        <f>SUM(H286:H291)</f>
        <v>2301540</v>
      </c>
      <c r="I292" s="37">
        <f t="shared" si="65"/>
        <v>0.29193419436885659</v>
      </c>
      <c r="J292" s="32">
        <f>SUM(J286:J291)</f>
        <v>2390708</v>
      </c>
      <c r="K292" s="37">
        <f t="shared" si="66"/>
        <v>0.25847582053121704</v>
      </c>
      <c r="L292" s="32">
        <f>SUM(L286:L291)</f>
        <v>0</v>
      </c>
      <c r="M292" s="37">
        <f t="shared" si="67"/>
        <v>0</v>
      </c>
      <c r="N292" s="32">
        <f t="shared" si="68"/>
        <v>7377705</v>
      </c>
      <c r="O292" s="37">
        <f t="shared" si="69"/>
        <v>0.79765423193140372</v>
      </c>
      <c r="P292" s="32">
        <f>SUM(P286:P291)</f>
        <v>2315839</v>
      </c>
      <c r="Q292" s="32">
        <f>SUM(Q286:Q291)</f>
        <v>11097181</v>
      </c>
      <c r="R292" s="32">
        <f>SUM(R286:R291)</f>
        <v>11097181</v>
      </c>
      <c r="S292" s="32">
        <f>SUM(S286:S291)</f>
        <v>5678827</v>
      </c>
      <c r="T292" s="37">
        <f t="shared" si="70"/>
        <v>0.51173599853872798</v>
      </c>
      <c r="U292" s="37">
        <f t="shared" si="71"/>
        <v>3.2329104052570168E-2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570000</v>
      </c>
      <c r="E293" s="31">
        <v>570000</v>
      </c>
      <c r="F293" s="31">
        <v>197392</v>
      </c>
      <c r="G293" s="36">
        <f t="shared" si="64"/>
        <v>0.34630175438596489</v>
      </c>
      <c r="H293" s="31">
        <v>99657</v>
      </c>
      <c r="I293" s="36">
        <f t="shared" si="65"/>
        <v>0.17483684210526315</v>
      </c>
      <c r="J293" s="31">
        <v>51080</v>
      </c>
      <c r="K293" s="36">
        <f t="shared" si="66"/>
        <v>8.9614035087719299E-2</v>
      </c>
      <c r="L293" s="31">
        <v>0</v>
      </c>
      <c r="M293" s="36">
        <f t="shared" si="67"/>
        <v>0</v>
      </c>
      <c r="N293" s="31">
        <f t="shared" si="68"/>
        <v>348129</v>
      </c>
      <c r="O293" s="36">
        <f t="shared" si="69"/>
        <v>0.61075263157894732</v>
      </c>
      <c r="P293" s="31">
        <v>180930</v>
      </c>
      <c r="Q293" s="31">
        <v>540000</v>
      </c>
      <c r="R293" s="31">
        <v>540000</v>
      </c>
      <c r="S293" s="31">
        <v>650914</v>
      </c>
      <c r="T293" s="36">
        <f t="shared" si="70"/>
        <v>1.2053962962962963</v>
      </c>
      <c r="U293" s="36">
        <f t="shared" si="71"/>
        <v>-0.71768087105510414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1344609</v>
      </c>
      <c r="E295" s="31">
        <v>1278248</v>
      </c>
      <c r="F295" s="31">
        <v>102862</v>
      </c>
      <c r="G295" s="36">
        <f t="shared" si="64"/>
        <v>7.6499562326297094E-2</v>
      </c>
      <c r="H295" s="31">
        <v>64846</v>
      </c>
      <c r="I295" s="36">
        <f t="shared" si="65"/>
        <v>4.8226659199811991E-2</v>
      </c>
      <c r="J295" s="31">
        <v>60029</v>
      </c>
      <c r="K295" s="36">
        <f t="shared" si="66"/>
        <v>4.696193539907749E-2</v>
      </c>
      <c r="L295" s="31">
        <v>0</v>
      </c>
      <c r="M295" s="36">
        <f t="shared" si="67"/>
        <v>0</v>
      </c>
      <c r="N295" s="31">
        <f t="shared" si="68"/>
        <v>227737</v>
      </c>
      <c r="O295" s="36">
        <f t="shared" si="69"/>
        <v>0.17816339239333839</v>
      </c>
      <c r="P295" s="31">
        <v>127138</v>
      </c>
      <c r="Q295" s="31">
        <v>884302</v>
      </c>
      <c r="R295" s="31">
        <v>884302</v>
      </c>
      <c r="S295" s="31">
        <v>358425</v>
      </c>
      <c r="T295" s="36">
        <f t="shared" si="70"/>
        <v>0.40531967585734285</v>
      </c>
      <c r="U295" s="36">
        <f t="shared" si="71"/>
        <v>-0.52784376032342806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2000000</v>
      </c>
      <c r="E296" s="31">
        <v>4853064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28</v>
      </c>
      <c r="K296" s="36">
        <f t="shared" si="66"/>
        <v>5.7695509476075317E-6</v>
      </c>
      <c r="L296" s="31">
        <v>0</v>
      </c>
      <c r="M296" s="36">
        <f t="shared" si="67"/>
        <v>0</v>
      </c>
      <c r="N296" s="31">
        <f t="shared" si="68"/>
        <v>28</v>
      </c>
      <c r="O296" s="36">
        <f t="shared" si="69"/>
        <v>5.7695509476075317E-6</v>
      </c>
      <c r="P296" s="31">
        <v>300</v>
      </c>
      <c r="Q296" s="31">
        <v>2208837</v>
      </c>
      <c r="R296" s="31">
        <v>2208837</v>
      </c>
      <c r="S296" s="31">
        <v>300</v>
      </c>
      <c r="T296" s="36">
        <f t="shared" si="70"/>
        <v>1.3581807983115097E-4</v>
      </c>
      <c r="U296" s="36">
        <f t="shared" si="71"/>
        <v>-0.90666666666666662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3914609</v>
      </c>
      <c r="E298" s="32">
        <f>SUM(E293:E297)</f>
        <v>6701312</v>
      </c>
      <c r="F298" s="32">
        <f>SUM(F293:F297)</f>
        <v>300254</v>
      </c>
      <c r="G298" s="37">
        <f t="shared" si="64"/>
        <v>7.6700891455570658E-2</v>
      </c>
      <c r="H298" s="32">
        <f>SUM(H293:H297)</f>
        <v>164503</v>
      </c>
      <c r="I298" s="37">
        <f t="shared" si="65"/>
        <v>4.202284314985226E-2</v>
      </c>
      <c r="J298" s="32">
        <f>SUM(J293:J297)</f>
        <v>111137</v>
      </c>
      <c r="K298" s="37">
        <f t="shared" si="66"/>
        <v>1.6584364375214884E-2</v>
      </c>
      <c r="L298" s="32">
        <f>SUM(L293:L297)</f>
        <v>0</v>
      </c>
      <c r="M298" s="37">
        <f t="shared" si="67"/>
        <v>0</v>
      </c>
      <c r="N298" s="32">
        <f t="shared" si="68"/>
        <v>575894</v>
      </c>
      <c r="O298" s="37">
        <f t="shared" si="69"/>
        <v>8.59375E-2</v>
      </c>
      <c r="P298" s="32">
        <f>SUM(P293:P297)</f>
        <v>308368</v>
      </c>
      <c r="Q298" s="32">
        <f>SUM(Q293:Q297)</f>
        <v>3633139</v>
      </c>
      <c r="R298" s="32">
        <f>SUM(R293:R297)</f>
        <v>3633139</v>
      </c>
      <c r="S298" s="32">
        <f>SUM(S293:S297)</f>
        <v>1009639</v>
      </c>
      <c r="T298" s="37">
        <f t="shared" si="70"/>
        <v>0.27789715725162178</v>
      </c>
      <c r="U298" s="37">
        <f t="shared" si="71"/>
        <v>-0.6395961967519328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35448523</v>
      </c>
      <c r="E299" s="32">
        <f>SUM(E263:E266,E268:E274,E276:E284,E286:E291,E293:E297)</f>
        <v>39997808</v>
      </c>
      <c r="F299" s="32">
        <f>SUM(F263:F266,F268:F274,F276:F284,F286:F291,F293:F297)</f>
        <v>6048113</v>
      </c>
      <c r="G299" s="37">
        <f t="shared" si="64"/>
        <v>0.17061678423103835</v>
      </c>
      <c r="H299" s="32">
        <f>SUM(H263:H266,H268:H274,H276:H284,H286:H291,H293:H297)</f>
        <v>5278923</v>
      </c>
      <c r="I299" s="37">
        <f t="shared" si="65"/>
        <v>0.14891799582171589</v>
      </c>
      <c r="J299" s="32">
        <f>SUM(J263:J266,J268:J274,J276:J284,J286:J291,J293:J297)</f>
        <v>5424158</v>
      </c>
      <c r="K299" s="37">
        <f t="shared" si="66"/>
        <v>0.13561138150370641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16751194</v>
      </c>
      <c r="O299" s="37">
        <f t="shared" si="69"/>
        <v>0.41880280039346157</v>
      </c>
      <c r="P299" s="32">
        <f>SUM(P263:P266,P268:P274,P276:P284,P286:P291,P293:P297)</f>
        <v>4657247</v>
      </c>
      <c r="Q299" s="32">
        <f>SUM(Q263:Q266,Q268:Q274,Q276:Q284,Q286:Q291,Q293:Q297)</f>
        <v>26074317</v>
      </c>
      <c r="R299" s="32">
        <f>SUM(R263:R266,R268:R274,R276:R284,R286:R291,R293:R297)</f>
        <v>45894249</v>
      </c>
      <c r="S299" s="32">
        <f>SUM(S263:S266,S268:S274,S276:S284,S286:S291,S293:S297)</f>
        <v>22524997</v>
      </c>
      <c r="T299" s="37">
        <f t="shared" si="70"/>
        <v>0.49080217000609377</v>
      </c>
      <c r="U299" s="37">
        <f t="shared" si="71"/>
        <v>0.16467045874955732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2338266166</v>
      </c>
      <c r="E302" s="31">
        <v>2356867548</v>
      </c>
      <c r="F302" s="31">
        <v>568817598</v>
      </c>
      <c r="G302" s="36">
        <f t="shared" ref="G302:G339" si="72">IF(($D302     =0),0,($F302     /$D302     ))</f>
        <v>0.24326469170661558</v>
      </c>
      <c r="H302" s="31">
        <v>745920998</v>
      </c>
      <c r="I302" s="36">
        <f t="shared" ref="I302:I339" si="73">IF(($D302     =0),0,($H302     /$D302     ))</f>
        <v>0.31900602627973018</v>
      </c>
      <c r="J302" s="31">
        <v>807505383</v>
      </c>
      <c r="K302" s="36">
        <f t="shared" ref="K302:K339" si="74">IF(($E302     =0),0,($J302     /$E302     ))</f>
        <v>0.34261805831440811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2122243979</v>
      </c>
      <c r="O302" s="36">
        <f t="shared" ref="O302:O339" si="77">IF(($E302     =0),0,($N302     /$E302     ))</f>
        <v>0.90045110120884908</v>
      </c>
      <c r="P302" s="31">
        <v>880337637</v>
      </c>
      <c r="Q302" s="31">
        <v>2358853285</v>
      </c>
      <c r="R302" s="31">
        <v>2398434366</v>
      </c>
      <c r="S302" s="31">
        <v>1977464656</v>
      </c>
      <c r="T302" s="36">
        <f t="shared" ref="T302:T339" si="78">IF(($R302     =0),0,($S302     /$R302     ))</f>
        <v>0.82448145508268622</v>
      </c>
      <c r="U302" s="36">
        <f t="shared" ref="U302:U339" si="79">IF(($P302     =0),0,(($J302     /$P302     )-1))</f>
        <v>-8.2732182447857738E-2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2338266166</v>
      </c>
      <c r="E303" s="32">
        <f>E302</f>
        <v>2356867548</v>
      </c>
      <c r="F303" s="32">
        <f>F302</f>
        <v>568817598</v>
      </c>
      <c r="G303" s="37">
        <f t="shared" si="72"/>
        <v>0.24326469170661558</v>
      </c>
      <c r="H303" s="32">
        <f>H302</f>
        <v>745920998</v>
      </c>
      <c r="I303" s="37">
        <f t="shared" si="73"/>
        <v>0.31900602627973018</v>
      </c>
      <c r="J303" s="32">
        <f>J302</f>
        <v>807505383</v>
      </c>
      <c r="K303" s="37">
        <f t="shared" si="74"/>
        <v>0.34261805831440811</v>
      </c>
      <c r="L303" s="32">
        <f>L302</f>
        <v>0</v>
      </c>
      <c r="M303" s="37">
        <f t="shared" si="75"/>
        <v>0</v>
      </c>
      <c r="N303" s="32">
        <f t="shared" si="76"/>
        <v>2122243979</v>
      </c>
      <c r="O303" s="37">
        <f t="shared" si="77"/>
        <v>0.90045110120884908</v>
      </c>
      <c r="P303" s="32">
        <f>P302</f>
        <v>880337637</v>
      </c>
      <c r="Q303" s="32">
        <f>Q302</f>
        <v>2358853285</v>
      </c>
      <c r="R303" s="32">
        <f>R302</f>
        <v>2398434366</v>
      </c>
      <c r="S303" s="32">
        <f>S302</f>
        <v>1977464656</v>
      </c>
      <c r="T303" s="37">
        <f t="shared" si="78"/>
        <v>0.82448145508268622</v>
      </c>
      <c r="U303" s="37">
        <f t="shared" si="79"/>
        <v>-8.2732182447857738E-2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10312838</v>
      </c>
      <c r="E304" s="31">
        <v>10762838</v>
      </c>
      <c r="F304" s="31">
        <v>604311</v>
      </c>
      <c r="G304" s="36">
        <f t="shared" si="72"/>
        <v>5.8597933953776833E-2</v>
      </c>
      <c r="H304" s="31">
        <v>421263</v>
      </c>
      <c r="I304" s="36">
        <f t="shared" si="73"/>
        <v>4.084840661707282E-2</v>
      </c>
      <c r="J304" s="31">
        <v>1282914</v>
      </c>
      <c r="K304" s="36">
        <f t="shared" si="74"/>
        <v>0.11919848649584802</v>
      </c>
      <c r="L304" s="31">
        <v>0</v>
      </c>
      <c r="M304" s="36">
        <f t="shared" si="75"/>
        <v>0</v>
      </c>
      <c r="N304" s="31">
        <f t="shared" si="76"/>
        <v>2308488</v>
      </c>
      <c r="O304" s="36">
        <f t="shared" si="77"/>
        <v>0.21448692250129567</v>
      </c>
      <c r="P304" s="31">
        <v>565957</v>
      </c>
      <c r="Q304" s="31">
        <v>11797136</v>
      </c>
      <c r="R304" s="31">
        <v>9887667</v>
      </c>
      <c r="S304" s="31">
        <v>1738814</v>
      </c>
      <c r="T304" s="36">
        <f t="shared" si="78"/>
        <v>0.17585685278438282</v>
      </c>
      <c r="U304" s="36">
        <f t="shared" si="79"/>
        <v>1.2668047219135024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45610352</v>
      </c>
      <c r="E305" s="31">
        <v>54186744</v>
      </c>
      <c r="F305" s="31">
        <v>9647276</v>
      </c>
      <c r="G305" s="36">
        <f t="shared" si="72"/>
        <v>0.21151505254771988</v>
      </c>
      <c r="H305" s="31">
        <v>13735387</v>
      </c>
      <c r="I305" s="36">
        <f t="shared" si="73"/>
        <v>0.30114626170830694</v>
      </c>
      <c r="J305" s="31">
        <v>14842300</v>
      </c>
      <c r="K305" s="36">
        <f t="shared" si="74"/>
        <v>0.27391016518726424</v>
      </c>
      <c r="L305" s="31">
        <v>0</v>
      </c>
      <c r="M305" s="36">
        <f t="shared" si="75"/>
        <v>0</v>
      </c>
      <c r="N305" s="31">
        <f t="shared" si="76"/>
        <v>38224963</v>
      </c>
      <c r="O305" s="36">
        <f t="shared" si="77"/>
        <v>0.70543015096090655</v>
      </c>
      <c r="P305" s="31">
        <v>22078755</v>
      </c>
      <c r="Q305" s="31">
        <v>34847070</v>
      </c>
      <c r="R305" s="31">
        <v>45445000</v>
      </c>
      <c r="S305" s="31">
        <v>26623786</v>
      </c>
      <c r="T305" s="36">
        <f t="shared" si="78"/>
        <v>0.58584631972714274</v>
      </c>
      <c r="U305" s="36">
        <f t="shared" si="79"/>
        <v>-0.32775647902248106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22135000</v>
      </c>
      <c r="E306" s="31">
        <v>22226000</v>
      </c>
      <c r="F306" s="31">
        <v>5548909</v>
      </c>
      <c r="G306" s="36">
        <f t="shared" si="72"/>
        <v>0.25068484300880955</v>
      </c>
      <c r="H306" s="31">
        <v>5533435</v>
      </c>
      <c r="I306" s="36">
        <f t="shared" si="73"/>
        <v>0.24998576914388976</v>
      </c>
      <c r="J306" s="31">
        <v>5508153</v>
      </c>
      <c r="K306" s="36">
        <f t="shared" si="74"/>
        <v>0.24782475479168542</v>
      </c>
      <c r="L306" s="31">
        <v>0</v>
      </c>
      <c r="M306" s="36">
        <f t="shared" si="75"/>
        <v>0</v>
      </c>
      <c r="N306" s="31">
        <f t="shared" si="76"/>
        <v>16590497</v>
      </c>
      <c r="O306" s="36">
        <f t="shared" si="77"/>
        <v>0.74644546927022404</v>
      </c>
      <c r="P306" s="31">
        <v>5449976</v>
      </c>
      <c r="Q306" s="31">
        <v>24259000</v>
      </c>
      <c r="R306" s="31">
        <v>21487000</v>
      </c>
      <c r="S306" s="31">
        <v>18361751</v>
      </c>
      <c r="T306" s="36">
        <f t="shared" si="78"/>
        <v>0.85455163587285332</v>
      </c>
      <c r="U306" s="36">
        <f t="shared" si="79"/>
        <v>1.0674725907049876E-2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30226504</v>
      </c>
      <c r="E307" s="31">
        <v>23333065</v>
      </c>
      <c r="F307" s="31">
        <v>4406108</v>
      </c>
      <c r="G307" s="36">
        <f t="shared" si="72"/>
        <v>0.14576968610064861</v>
      </c>
      <c r="H307" s="31">
        <v>6864203</v>
      </c>
      <c r="I307" s="36">
        <f t="shared" si="73"/>
        <v>0.22709219035056122</v>
      </c>
      <c r="J307" s="31">
        <v>6937590</v>
      </c>
      <c r="K307" s="36">
        <f t="shared" si="74"/>
        <v>0.29732870499439312</v>
      </c>
      <c r="L307" s="31">
        <v>0</v>
      </c>
      <c r="M307" s="36">
        <f t="shared" si="75"/>
        <v>0</v>
      </c>
      <c r="N307" s="31">
        <f t="shared" si="76"/>
        <v>18207901</v>
      </c>
      <c r="O307" s="36">
        <f t="shared" si="77"/>
        <v>0.78034758828297957</v>
      </c>
      <c r="P307" s="31">
        <v>9899691</v>
      </c>
      <c r="Q307" s="31">
        <v>28735462</v>
      </c>
      <c r="R307" s="31">
        <v>29211461</v>
      </c>
      <c r="S307" s="31">
        <v>10599324</v>
      </c>
      <c r="T307" s="36">
        <f t="shared" si="78"/>
        <v>0.36284813005415922</v>
      </c>
      <c r="U307" s="36">
        <f t="shared" si="79"/>
        <v>-0.29921146023648615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48685543</v>
      </c>
      <c r="E308" s="31">
        <v>49468792</v>
      </c>
      <c r="F308" s="31">
        <v>3852044</v>
      </c>
      <c r="G308" s="36">
        <f t="shared" si="72"/>
        <v>7.9120900428285248E-2</v>
      </c>
      <c r="H308" s="31">
        <v>4240270</v>
      </c>
      <c r="I308" s="36">
        <f t="shared" si="73"/>
        <v>8.7095054069747158E-2</v>
      </c>
      <c r="J308" s="31">
        <v>2604243</v>
      </c>
      <c r="K308" s="36">
        <f t="shared" si="74"/>
        <v>5.2644159978679085E-2</v>
      </c>
      <c r="L308" s="31">
        <v>0</v>
      </c>
      <c r="M308" s="36">
        <f t="shared" si="75"/>
        <v>0</v>
      </c>
      <c r="N308" s="31">
        <f t="shared" si="76"/>
        <v>10696557</v>
      </c>
      <c r="O308" s="36">
        <f t="shared" si="77"/>
        <v>0.21622838495833899</v>
      </c>
      <c r="P308" s="31">
        <v>3858031</v>
      </c>
      <c r="Q308" s="31">
        <v>48529692</v>
      </c>
      <c r="R308" s="31">
        <v>41242352</v>
      </c>
      <c r="S308" s="31">
        <v>11623902</v>
      </c>
      <c r="T308" s="36">
        <f t="shared" si="78"/>
        <v>0.28184381918858553</v>
      </c>
      <c r="U308" s="36">
        <f t="shared" si="79"/>
        <v>-0.32498131819054854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18479500</v>
      </c>
      <c r="E309" s="31">
        <v>15979500</v>
      </c>
      <c r="F309" s="31">
        <v>4619263</v>
      </c>
      <c r="G309" s="36">
        <f t="shared" si="72"/>
        <v>0.24996688222083932</v>
      </c>
      <c r="H309" s="31">
        <v>6014018</v>
      </c>
      <c r="I309" s="36">
        <f t="shared" si="73"/>
        <v>0.32544267972618307</v>
      </c>
      <c r="J309" s="31">
        <v>7544915</v>
      </c>
      <c r="K309" s="36">
        <f t="shared" si="74"/>
        <v>0.47216214524859978</v>
      </c>
      <c r="L309" s="31">
        <v>0</v>
      </c>
      <c r="M309" s="36">
        <f t="shared" si="75"/>
        <v>0</v>
      </c>
      <c r="N309" s="31">
        <f t="shared" si="76"/>
        <v>18178196</v>
      </c>
      <c r="O309" s="36">
        <f t="shared" si="77"/>
        <v>1.1375947933289527</v>
      </c>
      <c r="P309" s="31">
        <v>1805447</v>
      </c>
      <c r="Q309" s="31">
        <v>13317000</v>
      </c>
      <c r="R309" s="31">
        <v>19831222</v>
      </c>
      <c r="S309" s="31">
        <v>18884653</v>
      </c>
      <c r="T309" s="36">
        <f t="shared" si="78"/>
        <v>0.95226875076079531</v>
      </c>
      <c r="U309" s="36">
        <f t="shared" si="79"/>
        <v>3.1789734065857376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175449737</v>
      </c>
      <c r="E310" s="32">
        <f>SUM(E304:E309)</f>
        <v>175956939</v>
      </c>
      <c r="F310" s="32">
        <f>SUM(F304:F309)</f>
        <v>28677911</v>
      </c>
      <c r="G310" s="37">
        <f t="shared" si="72"/>
        <v>0.16345371324210078</v>
      </c>
      <c r="H310" s="32">
        <f>SUM(H304:H309)</f>
        <v>36808576</v>
      </c>
      <c r="I310" s="37">
        <f t="shared" si="73"/>
        <v>0.20979556099306093</v>
      </c>
      <c r="J310" s="32">
        <f>SUM(J304:J309)</f>
        <v>38720115</v>
      </c>
      <c r="K310" s="37">
        <f t="shared" si="74"/>
        <v>0.22005449299160632</v>
      </c>
      <c r="L310" s="32">
        <f>SUM(L304:L309)</f>
        <v>0</v>
      </c>
      <c r="M310" s="37">
        <f t="shared" si="75"/>
        <v>0</v>
      </c>
      <c r="N310" s="32">
        <f t="shared" si="76"/>
        <v>104206602</v>
      </c>
      <c r="O310" s="37">
        <f t="shared" si="77"/>
        <v>0.5922278632046446</v>
      </c>
      <c r="P310" s="32">
        <f>SUM(P304:P309)</f>
        <v>43657857</v>
      </c>
      <c r="Q310" s="32">
        <f>SUM(Q304:Q309)</f>
        <v>161485360</v>
      </c>
      <c r="R310" s="32">
        <f>SUM(R304:R309)</f>
        <v>167104702</v>
      </c>
      <c r="S310" s="32">
        <f>SUM(S304:S309)</f>
        <v>87832230</v>
      </c>
      <c r="T310" s="37">
        <f t="shared" si="78"/>
        <v>0.52561196033849489</v>
      </c>
      <c r="U310" s="37">
        <f t="shared" si="79"/>
        <v>-0.11310087895519016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17486382</v>
      </c>
      <c r="E311" s="31">
        <v>17486382</v>
      </c>
      <c r="F311" s="31">
        <v>3864461</v>
      </c>
      <c r="G311" s="36">
        <f t="shared" si="72"/>
        <v>0.22099831743353199</v>
      </c>
      <c r="H311" s="31">
        <v>7536399</v>
      </c>
      <c r="I311" s="36">
        <f t="shared" si="73"/>
        <v>0.43098675300585337</v>
      </c>
      <c r="J311" s="31">
        <v>5055173</v>
      </c>
      <c r="K311" s="36">
        <f t="shared" si="74"/>
        <v>0.28909199169959798</v>
      </c>
      <c r="L311" s="31">
        <v>0</v>
      </c>
      <c r="M311" s="36">
        <f t="shared" si="75"/>
        <v>0</v>
      </c>
      <c r="N311" s="31">
        <f t="shared" si="76"/>
        <v>16456033</v>
      </c>
      <c r="O311" s="36">
        <f t="shared" si="77"/>
        <v>0.94107706213898334</v>
      </c>
      <c r="P311" s="31">
        <v>6860489</v>
      </c>
      <c r="Q311" s="31">
        <v>16653690</v>
      </c>
      <c r="R311" s="31">
        <v>16689690</v>
      </c>
      <c r="S311" s="31">
        <v>17990160</v>
      </c>
      <c r="T311" s="36">
        <f t="shared" si="78"/>
        <v>1.0779205605376732</v>
      </c>
      <c r="U311" s="36">
        <f t="shared" si="79"/>
        <v>-0.26314683982439158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148573113</v>
      </c>
      <c r="E312" s="31">
        <v>158458165</v>
      </c>
      <c r="F312" s="31">
        <v>7918450</v>
      </c>
      <c r="G312" s="36">
        <f t="shared" si="72"/>
        <v>5.329665536455442E-2</v>
      </c>
      <c r="H312" s="31">
        <v>55078876</v>
      </c>
      <c r="I312" s="36">
        <f t="shared" si="73"/>
        <v>0.37071900081948206</v>
      </c>
      <c r="J312" s="31">
        <v>7123659</v>
      </c>
      <c r="K312" s="36">
        <f t="shared" si="74"/>
        <v>4.4956086674359762E-2</v>
      </c>
      <c r="L312" s="31">
        <v>0</v>
      </c>
      <c r="M312" s="36">
        <f t="shared" si="75"/>
        <v>0</v>
      </c>
      <c r="N312" s="31">
        <f t="shared" si="76"/>
        <v>70120985</v>
      </c>
      <c r="O312" s="36">
        <f t="shared" si="77"/>
        <v>0.4425204911340479</v>
      </c>
      <c r="P312" s="31">
        <v>7492185</v>
      </c>
      <c r="Q312" s="31">
        <v>144706668</v>
      </c>
      <c r="R312" s="31">
        <v>147932066</v>
      </c>
      <c r="S312" s="31">
        <v>58231873</v>
      </c>
      <c r="T312" s="36">
        <f t="shared" si="78"/>
        <v>0.3936392871035817</v>
      </c>
      <c r="U312" s="36">
        <f t="shared" si="79"/>
        <v>-4.9188053952218258E-2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188885383</v>
      </c>
      <c r="E313" s="31">
        <v>189060383</v>
      </c>
      <c r="F313" s="31">
        <v>2621290</v>
      </c>
      <c r="G313" s="36">
        <f t="shared" si="72"/>
        <v>1.3877675224874335E-2</v>
      </c>
      <c r="H313" s="31">
        <v>68953286</v>
      </c>
      <c r="I313" s="36">
        <f t="shared" si="73"/>
        <v>0.36505358384454767</v>
      </c>
      <c r="J313" s="31">
        <v>93036527</v>
      </c>
      <c r="K313" s="36">
        <f t="shared" si="74"/>
        <v>0.49209953732083572</v>
      </c>
      <c r="L313" s="31">
        <v>0</v>
      </c>
      <c r="M313" s="36">
        <f t="shared" si="75"/>
        <v>0</v>
      </c>
      <c r="N313" s="31">
        <f t="shared" si="76"/>
        <v>164611103</v>
      </c>
      <c r="O313" s="36">
        <f t="shared" si="77"/>
        <v>0.87068004617339634</v>
      </c>
      <c r="P313" s="31">
        <v>120046564</v>
      </c>
      <c r="Q313" s="31">
        <v>180260650</v>
      </c>
      <c r="R313" s="31">
        <v>180260650</v>
      </c>
      <c r="S313" s="31">
        <v>127022649</v>
      </c>
      <c r="T313" s="36">
        <f t="shared" si="78"/>
        <v>0.70466099506464663</v>
      </c>
      <c r="U313" s="36">
        <f t="shared" si="79"/>
        <v>-0.22499633558858045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242134043</v>
      </c>
      <c r="E314" s="31">
        <v>163042800</v>
      </c>
      <c r="F314" s="31">
        <v>5387611</v>
      </c>
      <c r="G314" s="36">
        <f t="shared" si="72"/>
        <v>2.225053087640386E-2</v>
      </c>
      <c r="H314" s="31">
        <v>12266011</v>
      </c>
      <c r="I314" s="36">
        <f t="shared" si="73"/>
        <v>5.0657936604147809E-2</v>
      </c>
      <c r="J314" s="31">
        <v>8858391</v>
      </c>
      <c r="K314" s="36">
        <f t="shared" si="74"/>
        <v>5.4331690819833814E-2</v>
      </c>
      <c r="L314" s="31">
        <v>0</v>
      </c>
      <c r="M314" s="36">
        <f t="shared" si="75"/>
        <v>0</v>
      </c>
      <c r="N314" s="31">
        <f t="shared" si="76"/>
        <v>26512013</v>
      </c>
      <c r="O314" s="36">
        <f t="shared" si="77"/>
        <v>0.16260768951465504</v>
      </c>
      <c r="P314" s="31">
        <v>201614</v>
      </c>
      <c r="Q314" s="31">
        <v>253561143</v>
      </c>
      <c r="R314" s="31">
        <v>242291943</v>
      </c>
      <c r="S314" s="31">
        <v>518599</v>
      </c>
      <c r="T314" s="36">
        <f t="shared" si="78"/>
        <v>2.1403889604368728E-3</v>
      </c>
      <c r="U314" s="36">
        <f t="shared" si="79"/>
        <v>42.937380340650947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21632678</v>
      </c>
      <c r="E315" s="31">
        <v>46133187</v>
      </c>
      <c r="F315" s="31">
        <v>2451360</v>
      </c>
      <c r="G315" s="36">
        <f t="shared" si="72"/>
        <v>0.11331745426987819</v>
      </c>
      <c r="H315" s="31">
        <v>2234438</v>
      </c>
      <c r="I315" s="36">
        <f t="shared" si="73"/>
        <v>0.10328993941480569</v>
      </c>
      <c r="J315" s="31">
        <v>2377511</v>
      </c>
      <c r="K315" s="36">
        <f t="shared" si="74"/>
        <v>5.1535806533374771E-2</v>
      </c>
      <c r="L315" s="31">
        <v>0</v>
      </c>
      <c r="M315" s="36">
        <f t="shared" si="75"/>
        <v>0</v>
      </c>
      <c r="N315" s="31">
        <f t="shared" si="76"/>
        <v>7063309</v>
      </c>
      <c r="O315" s="36">
        <f t="shared" si="77"/>
        <v>0.15310689460929722</v>
      </c>
      <c r="P315" s="31">
        <v>2618742</v>
      </c>
      <c r="Q315" s="31">
        <v>9371084</v>
      </c>
      <c r="R315" s="31">
        <v>20670958</v>
      </c>
      <c r="S315" s="31">
        <v>6723001</v>
      </c>
      <c r="T315" s="36">
        <f t="shared" si="78"/>
        <v>0.32523896570250882</v>
      </c>
      <c r="U315" s="36">
        <f t="shared" si="79"/>
        <v>-9.2117131049946899E-2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120000</v>
      </c>
      <c r="E316" s="31">
        <v>120000</v>
      </c>
      <c r="F316" s="31">
        <v>0</v>
      </c>
      <c r="G316" s="36">
        <f t="shared" si="72"/>
        <v>0</v>
      </c>
      <c r="H316" s="31">
        <v>13551</v>
      </c>
      <c r="I316" s="36">
        <f t="shared" si="73"/>
        <v>0.112925</v>
      </c>
      <c r="J316" s="31">
        <v>74012</v>
      </c>
      <c r="K316" s="36">
        <f t="shared" si="74"/>
        <v>0.61676666666666669</v>
      </c>
      <c r="L316" s="31">
        <v>0</v>
      </c>
      <c r="M316" s="36">
        <f t="shared" si="75"/>
        <v>0</v>
      </c>
      <c r="N316" s="31">
        <f t="shared" si="76"/>
        <v>87563</v>
      </c>
      <c r="O316" s="36">
        <f t="shared" si="77"/>
        <v>0.72969166666666663</v>
      </c>
      <c r="P316" s="31">
        <v>70089</v>
      </c>
      <c r="Q316" s="31">
        <v>120000</v>
      </c>
      <c r="R316" s="31">
        <v>120000</v>
      </c>
      <c r="S316" s="31">
        <v>82270</v>
      </c>
      <c r="T316" s="36">
        <f t="shared" si="78"/>
        <v>0.68558333333333332</v>
      </c>
      <c r="U316" s="36">
        <f t="shared" si="79"/>
        <v>5.5971693133016531E-2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618831599</v>
      </c>
      <c r="E317" s="32">
        <f>SUM(E311:E316)</f>
        <v>574300917</v>
      </c>
      <c r="F317" s="32">
        <f>SUM(F311:F316)</f>
        <v>22243172</v>
      </c>
      <c r="G317" s="37">
        <f t="shared" si="72"/>
        <v>3.5943820638674268E-2</v>
      </c>
      <c r="H317" s="32">
        <f>SUM(H311:H316)</f>
        <v>146082561</v>
      </c>
      <c r="I317" s="37">
        <f t="shared" si="73"/>
        <v>0.23606189670350042</v>
      </c>
      <c r="J317" s="32">
        <f>SUM(J311:J316)</f>
        <v>116525273</v>
      </c>
      <c r="K317" s="37">
        <f t="shared" si="74"/>
        <v>0.20289933299897553</v>
      </c>
      <c r="L317" s="32">
        <f>SUM(L311:L316)</f>
        <v>0</v>
      </c>
      <c r="M317" s="37">
        <f t="shared" si="75"/>
        <v>0</v>
      </c>
      <c r="N317" s="32">
        <f t="shared" si="76"/>
        <v>284851006</v>
      </c>
      <c r="O317" s="37">
        <f t="shared" si="77"/>
        <v>0.49599608422704294</v>
      </c>
      <c r="P317" s="32">
        <f>SUM(P311:P316)</f>
        <v>137289683</v>
      </c>
      <c r="Q317" s="32">
        <f>SUM(Q311:Q316)</f>
        <v>604673235</v>
      </c>
      <c r="R317" s="32">
        <f>SUM(R311:R316)</f>
        <v>607965307</v>
      </c>
      <c r="S317" s="32">
        <f>SUM(S311:S316)</f>
        <v>210568552</v>
      </c>
      <c r="T317" s="37">
        <f t="shared" si="78"/>
        <v>0.34634961826859639</v>
      </c>
      <c r="U317" s="37">
        <f t="shared" si="79"/>
        <v>-0.1512452323165463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26742108</v>
      </c>
      <c r="E318" s="31">
        <v>40808108</v>
      </c>
      <c r="F318" s="31">
        <v>958526</v>
      </c>
      <c r="G318" s="36">
        <f t="shared" si="72"/>
        <v>3.5843322448626716E-2</v>
      </c>
      <c r="H318" s="31">
        <v>996142</v>
      </c>
      <c r="I318" s="36">
        <f t="shared" si="73"/>
        <v>3.7249943048618304E-2</v>
      </c>
      <c r="J318" s="31">
        <v>1415515</v>
      </c>
      <c r="K318" s="36">
        <f t="shared" si="74"/>
        <v>3.4687101886713298E-2</v>
      </c>
      <c r="L318" s="31">
        <v>0</v>
      </c>
      <c r="M318" s="36">
        <f t="shared" si="75"/>
        <v>0</v>
      </c>
      <c r="N318" s="31">
        <f t="shared" si="76"/>
        <v>3370183</v>
      </c>
      <c r="O318" s="36">
        <f t="shared" si="77"/>
        <v>8.2586112544105209E-2</v>
      </c>
      <c r="P318" s="31">
        <v>937905</v>
      </c>
      <c r="Q318" s="31">
        <v>28436351</v>
      </c>
      <c r="R318" s="31">
        <v>26683351</v>
      </c>
      <c r="S318" s="31">
        <v>2849815</v>
      </c>
      <c r="T318" s="36">
        <f t="shared" si="78"/>
        <v>0.10680124096857251</v>
      </c>
      <c r="U318" s="36">
        <f t="shared" si="79"/>
        <v>0.50923067901333297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71012200</v>
      </c>
      <c r="E319" s="31">
        <v>60132200</v>
      </c>
      <c r="F319" s="31">
        <v>17540089</v>
      </c>
      <c r="G319" s="36">
        <f t="shared" si="72"/>
        <v>0.24700106460580012</v>
      </c>
      <c r="H319" s="31">
        <v>17584999</v>
      </c>
      <c r="I319" s="36">
        <f t="shared" si="73"/>
        <v>0.24763349114659172</v>
      </c>
      <c r="J319" s="31">
        <v>9559688</v>
      </c>
      <c r="K319" s="36">
        <f t="shared" si="74"/>
        <v>0.15897785213246812</v>
      </c>
      <c r="L319" s="31">
        <v>0</v>
      </c>
      <c r="M319" s="36">
        <f t="shared" si="75"/>
        <v>0</v>
      </c>
      <c r="N319" s="31">
        <f t="shared" si="76"/>
        <v>44684776</v>
      </c>
      <c r="O319" s="36">
        <f t="shared" si="77"/>
        <v>0.7431089499469502</v>
      </c>
      <c r="P319" s="31">
        <v>22006279</v>
      </c>
      <c r="Q319" s="31">
        <v>61851600</v>
      </c>
      <c r="R319" s="31">
        <v>70322600</v>
      </c>
      <c r="S319" s="31">
        <v>53547554</v>
      </c>
      <c r="T319" s="36">
        <f t="shared" si="78"/>
        <v>0.76145583354426605</v>
      </c>
      <c r="U319" s="36">
        <f t="shared" si="79"/>
        <v>-0.56559271106214726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61304145</v>
      </c>
      <c r="E321" s="31">
        <v>56865677</v>
      </c>
      <c r="F321" s="31">
        <v>18274329</v>
      </c>
      <c r="G321" s="36">
        <f t="shared" si="72"/>
        <v>0.29809287773281889</v>
      </c>
      <c r="H321" s="31">
        <v>17459834</v>
      </c>
      <c r="I321" s="36">
        <f t="shared" si="73"/>
        <v>0.28480674512302551</v>
      </c>
      <c r="J321" s="31">
        <v>17128150</v>
      </c>
      <c r="K321" s="36">
        <f t="shared" si="74"/>
        <v>0.30120365928290982</v>
      </c>
      <c r="L321" s="31">
        <v>0</v>
      </c>
      <c r="M321" s="36">
        <f t="shared" si="75"/>
        <v>0</v>
      </c>
      <c r="N321" s="31">
        <f t="shared" si="76"/>
        <v>52862313</v>
      </c>
      <c r="O321" s="36">
        <f t="shared" si="77"/>
        <v>0.92959964232906256</v>
      </c>
      <c r="P321" s="31">
        <v>15900867</v>
      </c>
      <c r="Q321" s="31">
        <v>53195982</v>
      </c>
      <c r="R321" s="31">
        <v>61229551</v>
      </c>
      <c r="S321" s="31">
        <v>47771619</v>
      </c>
      <c r="T321" s="36">
        <f t="shared" si="78"/>
        <v>0.78020528029023106</v>
      </c>
      <c r="U321" s="36">
        <f t="shared" si="79"/>
        <v>7.7183401383081884E-2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13723204</v>
      </c>
      <c r="E322" s="31">
        <v>14073204</v>
      </c>
      <c r="F322" s="31">
        <v>96451</v>
      </c>
      <c r="G322" s="36">
        <f t="shared" si="72"/>
        <v>7.0283149620161585E-3</v>
      </c>
      <c r="H322" s="31">
        <v>2796456</v>
      </c>
      <c r="I322" s="36">
        <f t="shared" si="73"/>
        <v>0.20377573633679133</v>
      </c>
      <c r="J322" s="31">
        <v>6713586</v>
      </c>
      <c r="K322" s="36">
        <f t="shared" si="74"/>
        <v>0.47704744420673501</v>
      </c>
      <c r="L322" s="31">
        <v>0</v>
      </c>
      <c r="M322" s="36">
        <f t="shared" si="75"/>
        <v>0</v>
      </c>
      <c r="N322" s="31">
        <f t="shared" si="76"/>
        <v>9606493</v>
      </c>
      <c r="O322" s="36">
        <f t="shared" si="77"/>
        <v>0.68260880748975139</v>
      </c>
      <c r="P322" s="31">
        <v>1754361</v>
      </c>
      <c r="Q322" s="31">
        <v>11857554</v>
      </c>
      <c r="R322" s="31">
        <v>13462940</v>
      </c>
      <c r="S322" s="31">
        <v>7197349</v>
      </c>
      <c r="T322" s="36">
        <f t="shared" si="78"/>
        <v>0.53460455145755681</v>
      </c>
      <c r="U322" s="36">
        <f t="shared" si="79"/>
        <v>2.8267984753423043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172781657</v>
      </c>
      <c r="E323" s="32">
        <f>SUM(E318:E322)</f>
        <v>171879189</v>
      </c>
      <c r="F323" s="32">
        <f>SUM(F318:F322)</f>
        <v>36869395</v>
      </c>
      <c r="G323" s="37">
        <f t="shared" si="72"/>
        <v>0.21338720579580969</v>
      </c>
      <c r="H323" s="32">
        <f>SUM(H318:H322)</f>
        <v>38837431</v>
      </c>
      <c r="I323" s="37">
        <f t="shared" si="73"/>
        <v>0.22477751211750446</v>
      </c>
      <c r="J323" s="32">
        <f>SUM(J318:J322)</f>
        <v>34816939</v>
      </c>
      <c r="K323" s="37">
        <f t="shared" si="74"/>
        <v>0.20256634443393842</v>
      </c>
      <c r="L323" s="32">
        <f>SUM(L318:L322)</f>
        <v>0</v>
      </c>
      <c r="M323" s="37">
        <f t="shared" si="75"/>
        <v>0</v>
      </c>
      <c r="N323" s="32">
        <f t="shared" si="76"/>
        <v>110523765</v>
      </c>
      <c r="O323" s="37">
        <f t="shared" si="77"/>
        <v>0.64303168779787534</v>
      </c>
      <c r="P323" s="32">
        <f>SUM(P318:P322)</f>
        <v>40599412</v>
      </c>
      <c r="Q323" s="32">
        <f>SUM(Q318:Q322)</f>
        <v>155341487</v>
      </c>
      <c r="R323" s="32">
        <f>SUM(R318:R322)</f>
        <v>171698442</v>
      </c>
      <c r="S323" s="32">
        <f>SUM(S318:S322)</f>
        <v>111366337</v>
      </c>
      <c r="T323" s="37">
        <f t="shared" si="78"/>
        <v>0.64861588551863503</v>
      </c>
      <c r="U323" s="37">
        <f t="shared" si="79"/>
        <v>-0.14242750609294541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1984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1984</v>
      </c>
      <c r="O324" s="36">
        <f t="shared" si="77"/>
        <v>0</v>
      </c>
      <c r="P324" s="31">
        <v>353</v>
      </c>
      <c r="Q324" s="31">
        <v>5000</v>
      </c>
      <c r="R324" s="31">
        <v>5000</v>
      </c>
      <c r="S324" s="31">
        <v>618</v>
      </c>
      <c r="T324" s="36">
        <f t="shared" si="78"/>
        <v>0.1236</v>
      </c>
      <c r="U324" s="36">
        <f t="shared" si="79"/>
        <v>-1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67043863</v>
      </c>
      <c r="E325" s="31">
        <v>116755336</v>
      </c>
      <c r="F325" s="31">
        <v>24666658</v>
      </c>
      <c r="G325" s="36">
        <f t="shared" si="72"/>
        <v>0.36791820900892896</v>
      </c>
      <c r="H325" s="31">
        <v>23694944</v>
      </c>
      <c r="I325" s="36">
        <f t="shared" si="73"/>
        <v>0.3534245035969959</v>
      </c>
      <c r="J325" s="31">
        <v>16318642</v>
      </c>
      <c r="K325" s="36">
        <f t="shared" si="74"/>
        <v>0.13976784752690019</v>
      </c>
      <c r="L325" s="31">
        <v>0</v>
      </c>
      <c r="M325" s="36">
        <f t="shared" si="75"/>
        <v>0</v>
      </c>
      <c r="N325" s="31">
        <f t="shared" si="76"/>
        <v>64680244</v>
      </c>
      <c r="O325" s="36">
        <f t="shared" si="77"/>
        <v>0.55398105316574142</v>
      </c>
      <c r="P325" s="31">
        <v>3736349</v>
      </c>
      <c r="Q325" s="31">
        <v>63248929</v>
      </c>
      <c r="R325" s="31">
        <v>41400979</v>
      </c>
      <c r="S325" s="31">
        <v>12050801</v>
      </c>
      <c r="T325" s="36">
        <f t="shared" si="78"/>
        <v>0.29107526660178734</v>
      </c>
      <c r="U325" s="36">
        <f t="shared" si="79"/>
        <v>3.3675368655337072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21809730</v>
      </c>
      <c r="E326" s="31">
        <v>25519530</v>
      </c>
      <c r="F326" s="31">
        <v>4425806</v>
      </c>
      <c r="G326" s="36">
        <f t="shared" si="72"/>
        <v>0.20292805092039196</v>
      </c>
      <c r="H326" s="31">
        <v>4217390</v>
      </c>
      <c r="I326" s="36">
        <f t="shared" si="73"/>
        <v>0.19337194912545913</v>
      </c>
      <c r="J326" s="31">
        <v>3572275</v>
      </c>
      <c r="K326" s="36">
        <f t="shared" si="74"/>
        <v>0.13998200593819712</v>
      </c>
      <c r="L326" s="31">
        <v>0</v>
      </c>
      <c r="M326" s="36">
        <f t="shared" si="75"/>
        <v>0</v>
      </c>
      <c r="N326" s="31">
        <f t="shared" si="76"/>
        <v>12215471</v>
      </c>
      <c r="O326" s="36">
        <f t="shared" si="77"/>
        <v>0.47867147239780672</v>
      </c>
      <c r="P326" s="31">
        <v>3866944</v>
      </c>
      <c r="Q326" s="31">
        <v>6077839</v>
      </c>
      <c r="R326" s="31">
        <v>19012302</v>
      </c>
      <c r="S326" s="31">
        <v>18945525</v>
      </c>
      <c r="T326" s="36">
        <f t="shared" si="78"/>
        <v>0.99648769517757507</v>
      </c>
      <c r="U326" s="36">
        <f t="shared" si="79"/>
        <v>-7.6202034474768698E-2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103030172</v>
      </c>
      <c r="E327" s="31">
        <v>92254172</v>
      </c>
      <c r="F327" s="31">
        <v>4570884</v>
      </c>
      <c r="G327" s="36">
        <f t="shared" si="72"/>
        <v>4.4364518774170345E-2</v>
      </c>
      <c r="H327" s="31">
        <v>4004836</v>
      </c>
      <c r="I327" s="36">
        <f t="shared" si="73"/>
        <v>3.8870516492974502E-2</v>
      </c>
      <c r="J327" s="31">
        <v>3751785</v>
      </c>
      <c r="K327" s="36">
        <f t="shared" si="74"/>
        <v>4.0667916893774733E-2</v>
      </c>
      <c r="L327" s="31">
        <v>0</v>
      </c>
      <c r="M327" s="36">
        <f t="shared" si="75"/>
        <v>0</v>
      </c>
      <c r="N327" s="31">
        <f t="shared" si="76"/>
        <v>12327505</v>
      </c>
      <c r="O327" s="36">
        <f t="shared" si="77"/>
        <v>0.13362544731310363</v>
      </c>
      <c r="P327" s="31">
        <v>3819129</v>
      </c>
      <c r="Q327" s="31">
        <v>89282760</v>
      </c>
      <c r="R327" s="31">
        <v>89282760</v>
      </c>
      <c r="S327" s="31">
        <v>16591095</v>
      </c>
      <c r="T327" s="36">
        <f t="shared" si="78"/>
        <v>0.18582641262434091</v>
      </c>
      <c r="U327" s="36">
        <f t="shared" si="79"/>
        <v>-1.7633339957880412E-2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29839300</v>
      </c>
      <c r="E328" s="31">
        <v>29839300</v>
      </c>
      <c r="F328" s="31">
        <v>3737084</v>
      </c>
      <c r="G328" s="36">
        <f t="shared" si="72"/>
        <v>0.12524033740737886</v>
      </c>
      <c r="H328" s="31">
        <v>1611581</v>
      </c>
      <c r="I328" s="36">
        <f t="shared" si="73"/>
        <v>5.4008673125710054E-2</v>
      </c>
      <c r="J328" s="31">
        <v>3372626</v>
      </c>
      <c r="K328" s="36">
        <f t="shared" si="74"/>
        <v>0.11302631093892954</v>
      </c>
      <c r="L328" s="31">
        <v>0</v>
      </c>
      <c r="M328" s="36">
        <f t="shared" si="75"/>
        <v>0</v>
      </c>
      <c r="N328" s="31">
        <f t="shared" si="76"/>
        <v>8721291</v>
      </c>
      <c r="O328" s="36">
        <f t="shared" si="77"/>
        <v>0.29227532147201846</v>
      </c>
      <c r="P328" s="31">
        <v>2625323</v>
      </c>
      <c r="Q328" s="31">
        <v>22787300</v>
      </c>
      <c r="R328" s="31">
        <v>28150200</v>
      </c>
      <c r="S328" s="31">
        <v>8394775</v>
      </c>
      <c r="T328" s="36">
        <f t="shared" si="78"/>
        <v>0.29821368942316573</v>
      </c>
      <c r="U328" s="36">
        <f t="shared" si="79"/>
        <v>0.28465183141274419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58662665</v>
      </c>
      <c r="E329" s="31">
        <v>59701642</v>
      </c>
      <c r="F329" s="31">
        <v>10167260</v>
      </c>
      <c r="G329" s="36">
        <f t="shared" si="72"/>
        <v>0.17331739020039408</v>
      </c>
      <c r="H329" s="31">
        <v>9725574</v>
      </c>
      <c r="I329" s="36">
        <f t="shared" si="73"/>
        <v>0.1657881379920261</v>
      </c>
      <c r="J329" s="31">
        <v>16124147</v>
      </c>
      <c r="K329" s="36">
        <f t="shared" si="74"/>
        <v>0.27007878610775898</v>
      </c>
      <c r="L329" s="31">
        <v>0</v>
      </c>
      <c r="M329" s="36">
        <f t="shared" si="75"/>
        <v>0</v>
      </c>
      <c r="N329" s="31">
        <f t="shared" si="76"/>
        <v>36016981</v>
      </c>
      <c r="O329" s="36">
        <f t="shared" si="77"/>
        <v>0.60328292143120621</v>
      </c>
      <c r="P329" s="31">
        <v>13451671</v>
      </c>
      <c r="Q329" s="31">
        <v>54779561</v>
      </c>
      <c r="R329" s="31">
        <v>56082567</v>
      </c>
      <c r="S329" s="31">
        <v>35835259</v>
      </c>
      <c r="T329" s="36">
        <f t="shared" si="78"/>
        <v>0.63897323030880526</v>
      </c>
      <c r="U329" s="36">
        <f t="shared" si="79"/>
        <v>0.19867241772416233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103532586</v>
      </c>
      <c r="E330" s="31">
        <v>103480260</v>
      </c>
      <c r="F330" s="31">
        <v>16189136</v>
      </c>
      <c r="G330" s="36">
        <f t="shared" si="72"/>
        <v>0.15636754209925752</v>
      </c>
      <c r="H330" s="31">
        <v>9932851</v>
      </c>
      <c r="I330" s="36">
        <f t="shared" si="73"/>
        <v>9.593936927258824E-2</v>
      </c>
      <c r="J330" s="31">
        <v>13871564</v>
      </c>
      <c r="K330" s="36">
        <f t="shared" si="74"/>
        <v>0.13405033964932056</v>
      </c>
      <c r="L330" s="31">
        <v>0</v>
      </c>
      <c r="M330" s="36">
        <f t="shared" si="75"/>
        <v>0</v>
      </c>
      <c r="N330" s="31">
        <f t="shared" si="76"/>
        <v>39993551</v>
      </c>
      <c r="O330" s="36">
        <f t="shared" si="77"/>
        <v>0.38648483295268105</v>
      </c>
      <c r="P330" s="31">
        <v>26684165</v>
      </c>
      <c r="Q330" s="31">
        <v>98754782</v>
      </c>
      <c r="R330" s="31">
        <v>98979529</v>
      </c>
      <c r="S330" s="31">
        <v>52301700</v>
      </c>
      <c r="T330" s="36">
        <f t="shared" si="78"/>
        <v>0.52840926329322091</v>
      </c>
      <c r="U330" s="36">
        <f t="shared" si="79"/>
        <v>-0.48015746417397731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27047041</v>
      </c>
      <c r="E331" s="31">
        <v>27047041</v>
      </c>
      <c r="F331" s="31">
        <v>8833299</v>
      </c>
      <c r="G331" s="36">
        <f t="shared" si="72"/>
        <v>0.32659021739198751</v>
      </c>
      <c r="H331" s="31">
        <v>6940622</v>
      </c>
      <c r="I331" s="36">
        <f t="shared" si="73"/>
        <v>0.25661298772017244</v>
      </c>
      <c r="J331" s="31">
        <v>11818511</v>
      </c>
      <c r="K331" s="36">
        <f t="shared" si="74"/>
        <v>0.43696132970700935</v>
      </c>
      <c r="L331" s="31">
        <v>0</v>
      </c>
      <c r="M331" s="36">
        <f t="shared" si="75"/>
        <v>0</v>
      </c>
      <c r="N331" s="31">
        <f t="shared" si="76"/>
        <v>27592432</v>
      </c>
      <c r="O331" s="36">
        <f t="shared" si="77"/>
        <v>1.0201645348191692</v>
      </c>
      <c r="P331" s="31">
        <v>2007058</v>
      </c>
      <c r="Q331" s="31">
        <v>5245000</v>
      </c>
      <c r="R331" s="31">
        <v>3000000</v>
      </c>
      <c r="S331" s="31">
        <v>2276455</v>
      </c>
      <c r="T331" s="36">
        <f t="shared" si="78"/>
        <v>0.75881833333333337</v>
      </c>
      <c r="U331" s="36">
        <f t="shared" si="79"/>
        <v>4.8884750714727723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410965357</v>
      </c>
      <c r="E332" s="32">
        <f>SUM(E324:E331)</f>
        <v>454597281</v>
      </c>
      <c r="F332" s="32">
        <f>SUM(F324:F331)</f>
        <v>72590127</v>
      </c>
      <c r="G332" s="37">
        <f t="shared" si="72"/>
        <v>0.17663320219957129</v>
      </c>
      <c r="H332" s="32">
        <f>SUM(H324:H331)</f>
        <v>60129782</v>
      </c>
      <c r="I332" s="37">
        <f t="shared" si="73"/>
        <v>0.14631350544712701</v>
      </c>
      <c r="J332" s="32">
        <f>SUM(J324:J331)</f>
        <v>68829550</v>
      </c>
      <c r="K332" s="37">
        <f t="shared" si="74"/>
        <v>0.15140774676124821</v>
      </c>
      <c r="L332" s="32">
        <f>SUM(L324:L331)</f>
        <v>0</v>
      </c>
      <c r="M332" s="37">
        <f t="shared" si="75"/>
        <v>0</v>
      </c>
      <c r="N332" s="32">
        <f t="shared" si="76"/>
        <v>201549459</v>
      </c>
      <c r="O332" s="37">
        <f t="shared" si="77"/>
        <v>0.44335825888936631</v>
      </c>
      <c r="P332" s="32">
        <f>SUM(P324:P331)</f>
        <v>56190992</v>
      </c>
      <c r="Q332" s="32">
        <f>SUM(Q324:Q331)</f>
        <v>340181171</v>
      </c>
      <c r="R332" s="32">
        <f>SUM(R324:R331)</f>
        <v>335913337</v>
      </c>
      <c r="S332" s="32">
        <f>SUM(S324:S331)</f>
        <v>146396228</v>
      </c>
      <c r="T332" s="37">
        <f t="shared" si="78"/>
        <v>0.43581546748767525</v>
      </c>
      <c r="U332" s="37">
        <f t="shared" si="79"/>
        <v>0.22492142512807045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34733000</v>
      </c>
      <c r="E333" s="31">
        <v>28758642</v>
      </c>
      <c r="F333" s="31">
        <v>68140</v>
      </c>
      <c r="G333" s="36">
        <f t="shared" si="72"/>
        <v>1.9618230501252413E-3</v>
      </c>
      <c r="H333" s="31">
        <v>87230</v>
      </c>
      <c r="I333" s="36">
        <f t="shared" si="73"/>
        <v>2.5114444476434516E-3</v>
      </c>
      <c r="J333" s="31">
        <v>55198</v>
      </c>
      <c r="K333" s="36">
        <f t="shared" si="74"/>
        <v>1.9193534938123991E-3</v>
      </c>
      <c r="L333" s="31">
        <v>0</v>
      </c>
      <c r="M333" s="36">
        <f t="shared" si="75"/>
        <v>0</v>
      </c>
      <c r="N333" s="31">
        <f t="shared" si="76"/>
        <v>210568</v>
      </c>
      <c r="O333" s="36">
        <f t="shared" si="77"/>
        <v>7.3219034473185488E-3</v>
      </c>
      <c r="P333" s="31">
        <v>7910809</v>
      </c>
      <c r="Q333" s="31">
        <v>32176164</v>
      </c>
      <c r="R333" s="31">
        <v>33108850</v>
      </c>
      <c r="S333" s="31">
        <v>23726088</v>
      </c>
      <c r="T333" s="36">
        <f t="shared" si="78"/>
        <v>0.71660864089208776</v>
      </c>
      <c r="U333" s="36">
        <f t="shared" si="79"/>
        <v>-0.99302245825932589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8496996</v>
      </c>
      <c r="E334" s="31">
        <v>8496996</v>
      </c>
      <c r="F334" s="31">
        <v>171300</v>
      </c>
      <c r="G334" s="36">
        <f t="shared" si="72"/>
        <v>2.0160065980965508E-2</v>
      </c>
      <c r="H334" s="31">
        <v>287657</v>
      </c>
      <c r="I334" s="36">
        <f t="shared" si="73"/>
        <v>3.3853964389297109E-2</v>
      </c>
      <c r="J334" s="31">
        <v>217810</v>
      </c>
      <c r="K334" s="36">
        <f t="shared" si="74"/>
        <v>2.5633765156532966E-2</v>
      </c>
      <c r="L334" s="31">
        <v>0</v>
      </c>
      <c r="M334" s="36">
        <f t="shared" si="75"/>
        <v>0</v>
      </c>
      <c r="N334" s="31">
        <f t="shared" si="76"/>
        <v>676767</v>
      </c>
      <c r="O334" s="36">
        <f t="shared" si="77"/>
        <v>7.9647795526795587E-2</v>
      </c>
      <c r="P334" s="31">
        <v>175838</v>
      </c>
      <c r="Q334" s="31">
        <v>852500</v>
      </c>
      <c r="R334" s="31">
        <v>8325379</v>
      </c>
      <c r="S334" s="31">
        <v>526943</v>
      </c>
      <c r="T334" s="36">
        <f t="shared" si="78"/>
        <v>6.3293574983192963E-2</v>
      </c>
      <c r="U334" s="36">
        <f t="shared" si="79"/>
        <v>0.2386969824497549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23022050</v>
      </c>
      <c r="E335" s="31">
        <v>28477550</v>
      </c>
      <c r="F335" s="31">
        <v>1316769</v>
      </c>
      <c r="G335" s="36">
        <f t="shared" si="72"/>
        <v>5.7195992537588961E-2</v>
      </c>
      <c r="H335" s="31">
        <v>362349</v>
      </c>
      <c r="I335" s="36">
        <f t="shared" si="73"/>
        <v>1.5739215230615868E-2</v>
      </c>
      <c r="J335" s="31">
        <v>15116225</v>
      </c>
      <c r="K335" s="36">
        <f t="shared" si="74"/>
        <v>0.53081199049777805</v>
      </c>
      <c r="L335" s="31">
        <v>0</v>
      </c>
      <c r="M335" s="36">
        <f t="shared" si="75"/>
        <v>0</v>
      </c>
      <c r="N335" s="31">
        <f t="shared" si="76"/>
        <v>16795343</v>
      </c>
      <c r="O335" s="36">
        <f t="shared" si="77"/>
        <v>0.58977485773881533</v>
      </c>
      <c r="P335" s="31">
        <v>1992026</v>
      </c>
      <c r="Q335" s="31">
        <v>74769516</v>
      </c>
      <c r="R335" s="31">
        <v>21887400</v>
      </c>
      <c r="S335" s="31">
        <v>10991191</v>
      </c>
      <c r="T335" s="36">
        <f t="shared" si="78"/>
        <v>0.5021697871834937</v>
      </c>
      <c r="U335" s="36">
        <f t="shared" si="79"/>
        <v>6.5883673205068609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66252046</v>
      </c>
      <c r="E337" s="32">
        <f>SUM(E333:E336)</f>
        <v>65733188</v>
      </c>
      <c r="F337" s="32">
        <f>SUM(F333:F336)</f>
        <v>1556209</v>
      </c>
      <c r="G337" s="37">
        <f t="shared" si="72"/>
        <v>2.3489221751732767E-2</v>
      </c>
      <c r="H337" s="32">
        <f>SUM(H333:H336)</f>
        <v>737236</v>
      </c>
      <c r="I337" s="37">
        <f t="shared" si="73"/>
        <v>1.112774690762003E-2</v>
      </c>
      <c r="J337" s="32">
        <f>SUM(J333:J336)</f>
        <v>15389233</v>
      </c>
      <c r="K337" s="37">
        <f t="shared" si="74"/>
        <v>0.23411663831062021</v>
      </c>
      <c r="L337" s="32">
        <f>SUM(L333:L336)</f>
        <v>0</v>
      </c>
      <c r="M337" s="37">
        <f t="shared" si="75"/>
        <v>0</v>
      </c>
      <c r="N337" s="32">
        <f t="shared" si="76"/>
        <v>17682678</v>
      </c>
      <c r="O337" s="37">
        <f t="shared" si="77"/>
        <v>0.26900685236809146</v>
      </c>
      <c r="P337" s="32">
        <f>SUM(P333:P336)</f>
        <v>10078673</v>
      </c>
      <c r="Q337" s="32">
        <f>SUM(Q333:Q336)</f>
        <v>107798180</v>
      </c>
      <c r="R337" s="32">
        <f>SUM(R333:R336)</f>
        <v>63321629</v>
      </c>
      <c r="S337" s="32">
        <f>SUM(S333:S336)</f>
        <v>35244222</v>
      </c>
      <c r="T337" s="37">
        <f t="shared" si="78"/>
        <v>0.55659057665746403</v>
      </c>
      <c r="U337" s="37">
        <f t="shared" si="79"/>
        <v>0.52691063595376098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3782546562</v>
      </c>
      <c r="E338" s="32">
        <f>SUM(E302,E304:E309,E311:E316,E318:E322,E324:E331,E333:E336)</f>
        <v>3799335062</v>
      </c>
      <c r="F338" s="32">
        <f>SUM(F302,F304:F309,F311:F316,F318:F322,F324:F331,F333:F336)</f>
        <v>730754412</v>
      </c>
      <c r="G338" s="37">
        <f t="shared" si="72"/>
        <v>0.1931911213840069</v>
      </c>
      <c r="H338" s="32">
        <f>SUM(H302,H304:H309,H311:H316,H318:H322,H324:H331,H333:H336)</f>
        <v>1028516584</v>
      </c>
      <c r="I338" s="37">
        <f t="shared" si="73"/>
        <v>0.27191114957648471</v>
      </c>
      <c r="J338" s="32">
        <f>SUM(J302,J304:J309,J311:J316,J318:J322,J324:J331,J333:J336)</f>
        <v>1081786493</v>
      </c>
      <c r="K338" s="37">
        <f t="shared" si="74"/>
        <v>0.28473047924089617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2841057489</v>
      </c>
      <c r="O338" s="37">
        <f t="shared" si="77"/>
        <v>0.74777755650338584</v>
      </c>
      <c r="P338" s="32">
        <f>SUM(P302,P304:P309,P311:P316,P318:P322,P324:P331,P333:P336)</f>
        <v>1168154254</v>
      </c>
      <c r="Q338" s="32">
        <f>SUM(Q302,Q304:Q309,Q311:Q316,Q318:Q322,Q324:Q331,Q333:Q336)</f>
        <v>3728332718</v>
      </c>
      <c r="R338" s="32">
        <f>SUM(R302,R304:R309,R311:R316,R318:R322,R324:R331,R333:R336)</f>
        <v>3744437783</v>
      </c>
      <c r="S338" s="32">
        <f>SUM(S302,S304:S309,S311:S316,S318:S322,S324:S331,S333:S336)</f>
        <v>2568872225</v>
      </c>
      <c r="T338" s="37">
        <f t="shared" si="78"/>
        <v>0.68605018266369733</v>
      </c>
      <c r="U338" s="37">
        <f t="shared" si="79"/>
        <v>-7.393523646749478E-2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8134186813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8048365946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1674352038</v>
      </c>
      <c r="G339" s="39">
        <f t="shared" si="72"/>
        <v>0.20584135531827993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1687136275</v>
      </c>
      <c r="I339" s="39">
        <f t="shared" si="73"/>
        <v>0.20741302281177396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1703712503</v>
      </c>
      <c r="K339" s="39">
        <f t="shared" si="74"/>
        <v>0.21168427410370635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5065200816</v>
      </c>
      <c r="O339" s="39">
        <f t="shared" si="77"/>
        <v>0.62934524224974897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1947131796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7824723184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7762600664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4745889582</v>
      </c>
      <c r="T339" s="39">
        <f t="shared" si="78"/>
        <v>0.61137881328993737</v>
      </c>
      <c r="U339" s="39">
        <f t="shared" si="79"/>
        <v>-0.12501428691168059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2" orientation="landscape" r:id="rId1"/>
  <rowBreaks count="9" manualBreakCount="9">
    <brk id="55" max="16383" man="1"/>
    <brk id="85" max="16383" man="1"/>
    <brk id="103" max="16383" man="1"/>
    <brk id="170" max="16383" man="1"/>
    <brk id="205" max="16383" man="1"/>
    <brk id="231" max="16383" man="1"/>
    <brk id="260" max="16383" man="1"/>
    <brk id="300" max="16383" man="1"/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305871635</v>
      </c>
      <c r="E8" s="31">
        <v>183983582</v>
      </c>
      <c r="F8" s="31">
        <v>1162856</v>
      </c>
      <c r="G8" s="36">
        <f>IF(($D8       =0),0,($F8       /$D8       ))</f>
        <v>3.8017778274863573E-3</v>
      </c>
      <c r="H8" s="31">
        <v>16774985</v>
      </c>
      <c r="I8" s="36">
        <f>IF(($D8       =0),0,($H8       /$D8       ))</f>
        <v>5.4843218790130703E-2</v>
      </c>
      <c r="J8" s="31">
        <v>31500975</v>
      </c>
      <c r="K8" s="36">
        <f>IF(($E8       =0),0,($J8       /$E8       ))</f>
        <v>0.17121622841325049</v>
      </c>
      <c r="L8" s="31">
        <v>0</v>
      </c>
      <c r="M8" s="36">
        <f>IF(($E8       =0),0,($L8       /$E8       ))</f>
        <v>0</v>
      </c>
      <c r="N8" s="31">
        <f>$F8       +$H8       +$J8</f>
        <v>49438816</v>
      </c>
      <c r="O8" s="36">
        <f>IF(($E8       =0),0,($N8       /$E8       ))</f>
        <v>0.26871319420229572</v>
      </c>
      <c r="P8" s="31">
        <v>20739426</v>
      </c>
      <c r="Q8" s="31">
        <v>141952864</v>
      </c>
      <c r="R8" s="31">
        <v>193717864</v>
      </c>
      <c r="S8" s="31">
        <v>26753093</v>
      </c>
      <c r="T8" s="36">
        <f>IF(($R8       =0),0,($S8       /$R8       ))</f>
        <v>0.13810338627314206</v>
      </c>
      <c r="U8" s="36">
        <f>IF(($P8       =0),0,(($J8       /$P8       )-1))</f>
        <v>0.51889329048933175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296361080</v>
      </c>
      <c r="E9" s="31">
        <v>344851030</v>
      </c>
      <c r="F9" s="31">
        <v>3771074</v>
      </c>
      <c r="G9" s="36">
        <f>IF(($D9       =0),0,($F9       /$D9       ))</f>
        <v>1.2724592581455028E-2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       +$J9</f>
        <v>3771074</v>
      </c>
      <c r="O9" s="36">
        <f>IF(($E9       =0),0,($N9       /$E9       ))</f>
        <v>1.0935371136922514E-2</v>
      </c>
      <c r="P9" s="31">
        <v>20033340</v>
      </c>
      <c r="Q9" s="31">
        <v>275999120</v>
      </c>
      <c r="R9" s="31">
        <v>222364890</v>
      </c>
      <c r="S9" s="31">
        <v>69318071</v>
      </c>
      <c r="T9" s="36">
        <f>IF(($R9       =0),0,($S9       /$R9       ))</f>
        <v>0.31173118651959847</v>
      </c>
      <c r="U9" s="36">
        <f>IF(($P9       =0),0,(($J9       /$P9       )-1))</f>
        <v>-1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602232715</v>
      </c>
      <c r="E10" s="32">
        <f>SUM(E8:E9)</f>
        <v>528834612</v>
      </c>
      <c r="F10" s="32">
        <f>SUM(F8:F9)</f>
        <v>4933930</v>
      </c>
      <c r="G10" s="37">
        <f t="shared" ref="G10:G54" si="0">IF(($D10      =0),0,($F10      /$D10      ))</f>
        <v>8.1927299482559661E-3</v>
      </c>
      <c r="H10" s="32">
        <f>SUM(H8:H9)</f>
        <v>16774985</v>
      </c>
      <c r="I10" s="37">
        <f t="shared" ref="I10:I54" si="1">IF(($D10      =0),0,($H10      /$D10      ))</f>
        <v>2.7854655820217272E-2</v>
      </c>
      <c r="J10" s="32">
        <f>SUM(J8:J9)</f>
        <v>31500975</v>
      </c>
      <c r="K10" s="37">
        <f t="shared" ref="K10:K54" si="2">IF(($E10      =0),0,($J10      /$E10      ))</f>
        <v>5.9566780020064193E-2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53209890</v>
      </c>
      <c r="O10" s="37">
        <f t="shared" ref="O10:O54" si="5">IF(($E10      =0),0,($N10      /$E10      ))</f>
        <v>0.10061726065691025</v>
      </c>
      <c r="P10" s="32">
        <f>SUM(P8:P9)</f>
        <v>40772766</v>
      </c>
      <c r="Q10" s="32">
        <f>SUM(Q8:Q9)</f>
        <v>417951984</v>
      </c>
      <c r="R10" s="32">
        <f>SUM(R8:R9)</f>
        <v>416082754</v>
      </c>
      <c r="S10" s="32">
        <f>SUM(S8:S9)</f>
        <v>96071164</v>
      </c>
      <c r="T10" s="37">
        <f t="shared" ref="T10:T54" si="6">IF(($R10      =0),0,($S10      /$R10      ))</f>
        <v>0.23089436674897609</v>
      </c>
      <c r="U10" s="37">
        <f t="shared" ref="U10:U54" si="7">IF(($P10      =0),0,(($J10      /$P10      )-1))</f>
        <v>-0.22740156995971283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52729626</v>
      </c>
      <c r="E11" s="31">
        <v>20898231</v>
      </c>
      <c r="F11" s="31">
        <v>107270</v>
      </c>
      <c r="G11" s="36">
        <f t="shared" si="0"/>
        <v>2.0343402397733678E-3</v>
      </c>
      <c r="H11" s="31">
        <v>0</v>
      </c>
      <c r="I11" s="36">
        <f t="shared" si="1"/>
        <v>0</v>
      </c>
      <c r="J11" s="31">
        <v>14000</v>
      </c>
      <c r="K11" s="36">
        <f t="shared" si="2"/>
        <v>6.699131615494154E-4</v>
      </c>
      <c r="L11" s="31">
        <v>0</v>
      </c>
      <c r="M11" s="36">
        <f t="shared" si="3"/>
        <v>0</v>
      </c>
      <c r="N11" s="31">
        <f t="shared" si="4"/>
        <v>121270</v>
      </c>
      <c r="O11" s="36">
        <f t="shared" si="5"/>
        <v>5.8028835072212572E-3</v>
      </c>
      <c r="P11" s="31">
        <v>0</v>
      </c>
      <c r="Q11" s="31">
        <v>29263001</v>
      </c>
      <c r="R11" s="31">
        <v>9923705</v>
      </c>
      <c r="S11" s="31">
        <v>178376</v>
      </c>
      <c r="T11" s="36">
        <f t="shared" si="6"/>
        <v>1.7974738265597374E-2</v>
      </c>
      <c r="U11" s="36">
        <f t="shared" si="7"/>
        <v>0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266000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109468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-189000</v>
      </c>
      <c r="Q13" s="31">
        <v>15000000</v>
      </c>
      <c r="R13" s="31">
        <v>7189000</v>
      </c>
      <c r="S13" s="31">
        <v>-272296</v>
      </c>
      <c r="T13" s="36">
        <f t="shared" si="6"/>
        <v>-3.7876756155237168E-2</v>
      </c>
      <c r="U13" s="36">
        <f t="shared" si="7"/>
        <v>-1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71269745</v>
      </c>
      <c r="E14" s="31">
        <v>71269745</v>
      </c>
      <c r="F14" s="31">
        <v>2600720</v>
      </c>
      <c r="G14" s="36">
        <f t="shared" si="0"/>
        <v>3.6491220783798232E-2</v>
      </c>
      <c r="H14" s="31">
        <v>5620299</v>
      </c>
      <c r="I14" s="36">
        <f t="shared" si="1"/>
        <v>7.8859535697791541E-2</v>
      </c>
      <c r="J14" s="31">
        <v>592883</v>
      </c>
      <c r="K14" s="36">
        <f t="shared" si="2"/>
        <v>8.3188595665664306E-3</v>
      </c>
      <c r="L14" s="31">
        <v>0</v>
      </c>
      <c r="M14" s="36">
        <f t="shared" si="3"/>
        <v>0</v>
      </c>
      <c r="N14" s="31">
        <f t="shared" si="4"/>
        <v>8813902</v>
      </c>
      <c r="O14" s="36">
        <f t="shared" si="5"/>
        <v>0.1236696160481562</v>
      </c>
      <c r="P14" s="31">
        <v>18636281</v>
      </c>
      <c r="Q14" s="31">
        <v>79214601</v>
      </c>
      <c r="R14" s="31">
        <v>129896839</v>
      </c>
      <c r="S14" s="31">
        <v>39407893</v>
      </c>
      <c r="T14" s="36">
        <f t="shared" si="6"/>
        <v>0.30337838321069538</v>
      </c>
      <c r="U14" s="36">
        <f t="shared" si="7"/>
        <v>-0.96818662478849726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4807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4807</v>
      </c>
      <c r="O16" s="36">
        <f t="shared" si="5"/>
        <v>0</v>
      </c>
      <c r="P16" s="31">
        <v>500469</v>
      </c>
      <c r="Q16" s="31">
        <v>0</v>
      </c>
      <c r="R16" s="31">
        <v>6996843</v>
      </c>
      <c r="S16" s="31">
        <v>500469</v>
      </c>
      <c r="T16" s="36">
        <f t="shared" si="6"/>
        <v>7.152783048011796E-2</v>
      </c>
      <c r="U16" s="36">
        <f t="shared" si="7"/>
        <v>-0.9903950094811067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123999371</v>
      </c>
      <c r="E19" s="32">
        <f>SUM(E11:E18)</f>
        <v>92543444</v>
      </c>
      <c r="F19" s="32">
        <f>SUM(F11:F18)</f>
        <v>2707990</v>
      </c>
      <c r="G19" s="37">
        <f t="shared" si="0"/>
        <v>2.1838739811026946E-2</v>
      </c>
      <c r="H19" s="32">
        <f>SUM(H11:H18)</f>
        <v>5620299</v>
      </c>
      <c r="I19" s="37">
        <f t="shared" si="1"/>
        <v>4.5325221851326973E-2</v>
      </c>
      <c r="J19" s="32">
        <f>SUM(J11:J18)</f>
        <v>611690</v>
      </c>
      <c r="K19" s="37">
        <f t="shared" si="2"/>
        <v>6.6097604925963206E-3</v>
      </c>
      <c r="L19" s="32">
        <f>SUM(L11:L18)</f>
        <v>0</v>
      </c>
      <c r="M19" s="37">
        <f t="shared" si="3"/>
        <v>0</v>
      </c>
      <c r="N19" s="32">
        <f t="shared" si="4"/>
        <v>8939979</v>
      </c>
      <c r="O19" s="37">
        <f t="shared" si="5"/>
        <v>9.6603050562933446E-2</v>
      </c>
      <c r="P19" s="32">
        <f>SUM(P11:P18)</f>
        <v>18947750</v>
      </c>
      <c r="Q19" s="32">
        <f>SUM(Q11:Q18)</f>
        <v>123477602</v>
      </c>
      <c r="R19" s="32">
        <f>SUM(R11:R18)</f>
        <v>154006387</v>
      </c>
      <c r="S19" s="32">
        <f>SUM(S11:S18)</f>
        <v>39814442</v>
      </c>
      <c r="T19" s="37">
        <f t="shared" si="6"/>
        <v>0.2585246156057151</v>
      </c>
      <c r="U19" s="37">
        <f t="shared" si="7"/>
        <v>-0.9677170112546345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39937</v>
      </c>
      <c r="G22" s="36">
        <f t="shared" si="0"/>
        <v>0</v>
      </c>
      <c r="H22" s="31">
        <v>52962</v>
      </c>
      <c r="I22" s="36">
        <f t="shared" si="1"/>
        <v>0</v>
      </c>
      <c r="J22" s="31">
        <v>52175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145074</v>
      </c>
      <c r="O22" s="36">
        <f t="shared" si="5"/>
        <v>0</v>
      </c>
      <c r="P22" s="31">
        <v>53907</v>
      </c>
      <c r="Q22" s="31">
        <v>6166</v>
      </c>
      <c r="R22" s="31">
        <v>6166</v>
      </c>
      <c r="S22" s="31">
        <v>138924</v>
      </c>
      <c r="T22" s="36">
        <f t="shared" si="6"/>
        <v>22.530651962374311</v>
      </c>
      <c r="U22" s="36">
        <f t="shared" si="7"/>
        <v>-3.2129408054612618E-2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379481</v>
      </c>
      <c r="E23" s="31">
        <v>379481</v>
      </c>
      <c r="F23" s="31">
        <v>25087</v>
      </c>
      <c r="G23" s="36">
        <f t="shared" si="0"/>
        <v>6.6108711635101625E-2</v>
      </c>
      <c r="H23" s="31">
        <v>5206</v>
      </c>
      <c r="I23" s="36">
        <f t="shared" si="1"/>
        <v>1.3718736906459085E-2</v>
      </c>
      <c r="J23" s="31">
        <v>39689</v>
      </c>
      <c r="K23" s="36">
        <f t="shared" si="2"/>
        <v>0.10458758145994135</v>
      </c>
      <c r="L23" s="31">
        <v>0</v>
      </c>
      <c r="M23" s="36">
        <f t="shared" si="3"/>
        <v>0</v>
      </c>
      <c r="N23" s="31">
        <f t="shared" si="4"/>
        <v>69982</v>
      </c>
      <c r="O23" s="36">
        <f t="shared" si="5"/>
        <v>0.18441503000150206</v>
      </c>
      <c r="P23" s="31">
        <v>71612</v>
      </c>
      <c r="Q23" s="31">
        <v>117559</v>
      </c>
      <c r="R23" s="31">
        <v>425238</v>
      </c>
      <c r="S23" s="31">
        <v>302833</v>
      </c>
      <c r="T23" s="36">
        <f t="shared" si="6"/>
        <v>0.71214943161241473</v>
      </c>
      <c r="U23" s="36">
        <f t="shared" si="7"/>
        <v>-0.44577724403731223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30907920</v>
      </c>
      <c r="R26" s="31">
        <v>30907925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379481</v>
      </c>
      <c r="E27" s="32">
        <f>SUM(E20:E26)</f>
        <v>379481</v>
      </c>
      <c r="F27" s="32">
        <f>SUM(F20:F26)</f>
        <v>65024</v>
      </c>
      <c r="G27" s="37">
        <f t="shared" si="0"/>
        <v>0.17134981725040252</v>
      </c>
      <c r="H27" s="32">
        <f>SUM(H20:H26)</f>
        <v>58168</v>
      </c>
      <c r="I27" s="37">
        <f t="shared" si="1"/>
        <v>0.15328303656836575</v>
      </c>
      <c r="J27" s="32">
        <f>SUM(J20:J26)</f>
        <v>91864</v>
      </c>
      <c r="K27" s="37">
        <f t="shared" si="2"/>
        <v>0.24207799599979973</v>
      </c>
      <c r="L27" s="32">
        <f>SUM(L20:L26)</f>
        <v>0</v>
      </c>
      <c r="M27" s="37">
        <f t="shared" si="3"/>
        <v>0</v>
      </c>
      <c r="N27" s="32">
        <f t="shared" si="4"/>
        <v>215056</v>
      </c>
      <c r="O27" s="37">
        <f t="shared" si="5"/>
        <v>0.56671084981856801</v>
      </c>
      <c r="P27" s="32">
        <f>SUM(P20:P26)</f>
        <v>125519</v>
      </c>
      <c r="Q27" s="32">
        <f>SUM(Q20:Q26)</f>
        <v>31031645</v>
      </c>
      <c r="R27" s="32">
        <f>SUM(R20:R26)</f>
        <v>31339329</v>
      </c>
      <c r="S27" s="32">
        <f>SUM(S20:S26)</f>
        <v>441757</v>
      </c>
      <c r="T27" s="37">
        <f t="shared" si="6"/>
        <v>1.4095930388298997E-2</v>
      </c>
      <c r="U27" s="37">
        <f t="shared" si="7"/>
        <v>-0.26812673778471785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32384</v>
      </c>
      <c r="E28" s="31">
        <v>32384</v>
      </c>
      <c r="F28" s="31">
        <v>20788</v>
      </c>
      <c r="G28" s="36">
        <f t="shared" si="0"/>
        <v>0.64192193675889331</v>
      </c>
      <c r="H28" s="31">
        <v>49352</v>
      </c>
      <c r="I28" s="36">
        <f t="shared" si="1"/>
        <v>1.5239624505928853</v>
      </c>
      <c r="J28" s="31">
        <v>2400</v>
      </c>
      <c r="K28" s="36">
        <f t="shared" si="2"/>
        <v>7.4110671936758896E-2</v>
      </c>
      <c r="L28" s="31">
        <v>0</v>
      </c>
      <c r="M28" s="36">
        <f t="shared" si="3"/>
        <v>0</v>
      </c>
      <c r="N28" s="31">
        <f t="shared" si="4"/>
        <v>72540</v>
      </c>
      <c r="O28" s="36">
        <f t="shared" si="5"/>
        <v>2.2399950592885376</v>
      </c>
      <c r="P28" s="31">
        <v>3026</v>
      </c>
      <c r="Q28" s="31">
        <v>70370</v>
      </c>
      <c r="R28" s="31">
        <v>29985</v>
      </c>
      <c r="S28" s="31">
        <v>8261</v>
      </c>
      <c r="T28" s="36">
        <f t="shared" si="6"/>
        <v>0.27550441887610472</v>
      </c>
      <c r="U28" s="36">
        <f t="shared" si="7"/>
        <v>-0.20687376074025121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1966667</v>
      </c>
      <c r="R31" s="31">
        <v>1966667</v>
      </c>
      <c r="S31" s="31">
        <v>404576</v>
      </c>
      <c r="T31" s="36">
        <f t="shared" si="6"/>
        <v>0.20571657530227538</v>
      </c>
      <c r="U31" s="36">
        <f t="shared" si="7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190771</v>
      </c>
      <c r="E32" s="31">
        <v>190771</v>
      </c>
      <c r="F32" s="31">
        <v>4000</v>
      </c>
      <c r="G32" s="36">
        <f t="shared" si="0"/>
        <v>2.096754747839032E-2</v>
      </c>
      <c r="H32" s="31">
        <v>3000</v>
      </c>
      <c r="I32" s="36">
        <f t="shared" si="1"/>
        <v>1.5725660608792741E-2</v>
      </c>
      <c r="J32" s="31">
        <v>50371</v>
      </c>
      <c r="K32" s="36">
        <f t="shared" si="2"/>
        <v>0.26403908350849969</v>
      </c>
      <c r="L32" s="31">
        <v>0</v>
      </c>
      <c r="M32" s="36">
        <f t="shared" si="3"/>
        <v>0</v>
      </c>
      <c r="N32" s="31">
        <f t="shared" si="4"/>
        <v>57371</v>
      </c>
      <c r="O32" s="36">
        <f t="shared" si="5"/>
        <v>0.30073229159568277</v>
      </c>
      <c r="P32" s="31">
        <v>0</v>
      </c>
      <c r="Q32" s="31">
        <v>117304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223155</v>
      </c>
      <c r="E35" s="32">
        <f>SUM(E28:E34)</f>
        <v>223155</v>
      </c>
      <c r="F35" s="32">
        <f>SUM(F28:F34)</f>
        <v>24788</v>
      </c>
      <c r="G35" s="37">
        <f t="shared" si="0"/>
        <v>0.11107974277968229</v>
      </c>
      <c r="H35" s="32">
        <f>SUM(H28:H34)</f>
        <v>52352</v>
      </c>
      <c r="I35" s="37">
        <f t="shared" si="1"/>
        <v>0.23459926956599672</v>
      </c>
      <c r="J35" s="32">
        <f>SUM(J28:J34)</f>
        <v>52771</v>
      </c>
      <c r="K35" s="37">
        <f t="shared" si="2"/>
        <v>0.23647688826152227</v>
      </c>
      <c r="L35" s="32">
        <f>SUM(L28:L34)</f>
        <v>0</v>
      </c>
      <c r="M35" s="37">
        <f t="shared" si="3"/>
        <v>0</v>
      </c>
      <c r="N35" s="32">
        <f t="shared" si="4"/>
        <v>129911</v>
      </c>
      <c r="O35" s="37">
        <f t="shared" si="5"/>
        <v>0.58215590060720124</v>
      </c>
      <c r="P35" s="32">
        <f>SUM(P28:P34)</f>
        <v>3026</v>
      </c>
      <c r="Q35" s="32">
        <f>SUM(Q28:Q34)</f>
        <v>2154341</v>
      </c>
      <c r="R35" s="32">
        <f>SUM(R28:R34)</f>
        <v>1996652</v>
      </c>
      <c r="S35" s="32">
        <f>SUM(S28:S34)</f>
        <v>412837</v>
      </c>
      <c r="T35" s="37">
        <f t="shared" si="6"/>
        <v>0.20676462398054343</v>
      </c>
      <c r="U35" s="37">
        <f t="shared" si="7"/>
        <v>16.439193654990085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6"/>
        <v>0</v>
      </c>
      <c r="U40" s="37">
        <f t="shared" si="7"/>
        <v>0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50000000</v>
      </c>
      <c r="F43" s="31">
        <v>27336341</v>
      </c>
      <c r="G43" s="36">
        <f t="shared" si="0"/>
        <v>0</v>
      </c>
      <c r="H43" s="31">
        <v>2302978</v>
      </c>
      <c r="I43" s="36">
        <f t="shared" si="1"/>
        <v>0</v>
      </c>
      <c r="J43" s="31">
        <v>222218</v>
      </c>
      <c r="K43" s="36">
        <f t="shared" si="2"/>
        <v>4.4443599999999996E-3</v>
      </c>
      <c r="L43" s="31">
        <v>0</v>
      </c>
      <c r="M43" s="36">
        <f t="shared" si="3"/>
        <v>0</v>
      </c>
      <c r="N43" s="31">
        <f t="shared" si="4"/>
        <v>29861537</v>
      </c>
      <c r="O43" s="36">
        <f t="shared" si="5"/>
        <v>0.59723073999999998</v>
      </c>
      <c r="P43" s="31">
        <v>207355</v>
      </c>
      <c r="Q43" s="31">
        <v>53054793</v>
      </c>
      <c r="R43" s="31">
        <v>53054793</v>
      </c>
      <c r="S43" s="31">
        <v>1318478</v>
      </c>
      <c r="T43" s="36">
        <f t="shared" si="6"/>
        <v>2.4851251422279605E-2</v>
      </c>
      <c r="U43" s="36">
        <f t="shared" si="7"/>
        <v>7.1679004605627927E-2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21493366</v>
      </c>
      <c r="E46" s="31">
        <v>21493366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20949610</v>
      </c>
      <c r="R46" s="31">
        <v>19499610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21493366</v>
      </c>
      <c r="E47" s="32">
        <f>SUM(E41:E46)</f>
        <v>71493366</v>
      </c>
      <c r="F47" s="32">
        <f>SUM(F41:F46)</f>
        <v>27336341</v>
      </c>
      <c r="G47" s="37">
        <f t="shared" si="0"/>
        <v>1.2718501606495698</v>
      </c>
      <c r="H47" s="32">
        <f>SUM(H41:H46)</f>
        <v>2302978</v>
      </c>
      <c r="I47" s="37">
        <f t="shared" si="1"/>
        <v>0.10714831729939368</v>
      </c>
      <c r="J47" s="32">
        <f>SUM(J41:J46)</f>
        <v>222218</v>
      </c>
      <c r="K47" s="37">
        <f t="shared" si="2"/>
        <v>3.1082324477490681E-3</v>
      </c>
      <c r="L47" s="32">
        <f>SUM(L41:L46)</f>
        <v>0</v>
      </c>
      <c r="M47" s="37">
        <f t="shared" si="3"/>
        <v>0</v>
      </c>
      <c r="N47" s="32">
        <f t="shared" si="4"/>
        <v>29861537</v>
      </c>
      <c r="O47" s="37">
        <f t="shared" si="5"/>
        <v>0.41768262806370032</v>
      </c>
      <c r="P47" s="32">
        <f>SUM(P41:P46)</f>
        <v>207355</v>
      </c>
      <c r="Q47" s="32">
        <f>SUM(Q41:Q46)</f>
        <v>74004403</v>
      </c>
      <c r="R47" s="32">
        <f>SUM(R41:R46)</f>
        <v>72554403</v>
      </c>
      <c r="S47" s="32">
        <f>SUM(S41:S46)</f>
        <v>1318478</v>
      </c>
      <c r="T47" s="37">
        <f t="shared" si="6"/>
        <v>1.8172267229598731E-2</v>
      </c>
      <c r="U47" s="37">
        <f t="shared" si="7"/>
        <v>7.1679004605627927E-2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4170008</v>
      </c>
      <c r="E51" s="31">
        <v>4170008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4172950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4170008</v>
      </c>
      <c r="E53" s="32">
        <f>SUM(E48:E52)</f>
        <v>4170008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4172950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752498096</v>
      </c>
      <c r="E54" s="32">
        <f>SUM(E8:E9,E11:E18,E20:E26,E28:E34,E36:E39,E41:E46,E48:E52)</f>
        <v>697644066</v>
      </c>
      <c r="F54" s="32">
        <f>SUM(F8:F9,F11:F18,F20:F26,F28:F34,F36:F39,F41:F46,F48:F52)</f>
        <v>35068073</v>
      </c>
      <c r="G54" s="37">
        <f t="shared" si="0"/>
        <v>4.6602208279873179E-2</v>
      </c>
      <c r="H54" s="32">
        <f>SUM(H8:H9,H11:H18,H20:H26,H28:H34,H36:H39,H41:H46,H48:H52)</f>
        <v>24808782</v>
      </c>
      <c r="I54" s="37">
        <f t="shared" si="1"/>
        <v>3.2968564481258171E-2</v>
      </c>
      <c r="J54" s="32">
        <f>SUM(J8:J9,J11:J18,J20:J26,J28:J34,J36:J39,J41:J46,J48:J52)</f>
        <v>32479518</v>
      </c>
      <c r="K54" s="37">
        <f t="shared" si="2"/>
        <v>4.6556001237456235E-2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92356373</v>
      </c>
      <c r="O54" s="37">
        <f t="shared" si="5"/>
        <v>0.1323832273519259</v>
      </c>
      <c r="P54" s="32">
        <f>SUM(P8:P9,P11:P18,P20:P26,P28:P34,P36:P39,P41:P46,P48:P52)</f>
        <v>60056416</v>
      </c>
      <c r="Q54" s="32">
        <f>SUM(Q8:Q9,Q11:Q18,Q20:Q26,Q28:Q34,Q36:Q39,Q41:Q46,Q48:Q52)</f>
        <v>652792925</v>
      </c>
      <c r="R54" s="32">
        <f>SUM(R8:R9,R11:R18,R20:R26,R28:R34,R36:R39,R41:R46,R48:R52)</f>
        <v>675979525</v>
      </c>
      <c r="S54" s="32">
        <f>SUM(S8:S9,S11:S18,S20:S26,S28:S34,S36:S39,S41:S46,S48:S52)</f>
        <v>138058678</v>
      </c>
      <c r="T54" s="37">
        <f t="shared" si="6"/>
        <v>0.20423499957339683</v>
      </c>
      <c r="U54" s="37">
        <f t="shared" si="7"/>
        <v>-0.45918321199853152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19945799</v>
      </c>
      <c r="E57" s="31">
        <v>19945799</v>
      </c>
      <c r="F57" s="31">
        <v>3681657</v>
      </c>
      <c r="G57" s="36">
        <f t="shared" ref="G57:G85" si="8">IF(($D57      =0),0,($F57      /$D57      ))</f>
        <v>0.18458307937425822</v>
      </c>
      <c r="H57" s="31">
        <v>3739866</v>
      </c>
      <c r="I57" s="36">
        <f t="shared" ref="I57:I85" si="9">IF(($D57      =0),0,($H57      /$D57      ))</f>
        <v>0.18750143827279117</v>
      </c>
      <c r="J57" s="31">
        <v>3753751</v>
      </c>
      <c r="K57" s="36">
        <f t="shared" ref="K57:K85" si="10">IF(($E57      =0),0,($J57      /$E57      ))</f>
        <v>0.18819757483768887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11175274</v>
      </c>
      <c r="O57" s="36">
        <f t="shared" ref="O57:O85" si="13">IF(($E57      =0),0,($N57      /$E57      ))</f>
        <v>0.56028209248473826</v>
      </c>
      <c r="P57" s="31">
        <v>2384761</v>
      </c>
      <c r="Q57" s="31">
        <v>22499295</v>
      </c>
      <c r="R57" s="31">
        <v>35249295</v>
      </c>
      <c r="S57" s="31">
        <v>9548239</v>
      </c>
      <c r="T57" s="36">
        <f t="shared" ref="T57:T85" si="14">IF(($R57      =0),0,($S57      /$R57      ))</f>
        <v>0.27087744591771268</v>
      </c>
      <c r="U57" s="36">
        <f t="shared" ref="U57:U85" si="15">IF(($P57      =0),0,(($J57      /$P57      )-1))</f>
        <v>0.57405752610009975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19945799</v>
      </c>
      <c r="E58" s="32">
        <f>E57</f>
        <v>19945799</v>
      </c>
      <c r="F58" s="32">
        <f>F57</f>
        <v>3681657</v>
      </c>
      <c r="G58" s="37">
        <f t="shared" si="8"/>
        <v>0.18458307937425822</v>
      </c>
      <c r="H58" s="32">
        <f>H57</f>
        <v>3739866</v>
      </c>
      <c r="I58" s="37">
        <f t="shared" si="9"/>
        <v>0.18750143827279117</v>
      </c>
      <c r="J58" s="32">
        <f>J57</f>
        <v>3753751</v>
      </c>
      <c r="K58" s="37">
        <f t="shared" si="10"/>
        <v>0.18819757483768887</v>
      </c>
      <c r="L58" s="32">
        <f>L57</f>
        <v>0</v>
      </c>
      <c r="M58" s="37">
        <f t="shared" si="11"/>
        <v>0</v>
      </c>
      <c r="N58" s="32">
        <f t="shared" si="12"/>
        <v>11175274</v>
      </c>
      <c r="O58" s="37">
        <f t="shared" si="13"/>
        <v>0.56028209248473826</v>
      </c>
      <c r="P58" s="32">
        <f>P57</f>
        <v>2384761</v>
      </c>
      <c r="Q58" s="32">
        <f>Q57</f>
        <v>22499295</v>
      </c>
      <c r="R58" s="32">
        <f>R57</f>
        <v>35249295</v>
      </c>
      <c r="S58" s="32">
        <f>S57</f>
        <v>9548239</v>
      </c>
      <c r="T58" s="37">
        <f t="shared" si="14"/>
        <v>0.27087744591771268</v>
      </c>
      <c r="U58" s="37">
        <f t="shared" si="15"/>
        <v>0.57405752610009975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87074</v>
      </c>
      <c r="G59" s="36">
        <f t="shared" si="8"/>
        <v>0</v>
      </c>
      <c r="H59" s="31">
        <v>98852</v>
      </c>
      <c r="I59" s="36">
        <f t="shared" si="9"/>
        <v>0</v>
      </c>
      <c r="J59" s="31">
        <v>100983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286909</v>
      </c>
      <c r="O59" s="36">
        <f t="shared" si="13"/>
        <v>0</v>
      </c>
      <c r="P59" s="31">
        <v>139111</v>
      </c>
      <c r="Q59" s="31">
        <v>0</v>
      </c>
      <c r="R59" s="31">
        <v>0</v>
      </c>
      <c r="S59" s="31">
        <v>239213</v>
      </c>
      <c r="T59" s="36">
        <f t="shared" si="14"/>
        <v>0</v>
      </c>
      <c r="U59" s="36">
        <f t="shared" si="15"/>
        <v>-0.27408328600901444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818520</v>
      </c>
      <c r="E61" s="31">
        <v>818520</v>
      </c>
      <c r="F61" s="31">
        <v>85901</v>
      </c>
      <c r="G61" s="36">
        <f t="shared" si="8"/>
        <v>0.10494673312808483</v>
      </c>
      <c r="H61" s="31">
        <v>102944</v>
      </c>
      <c r="I61" s="36">
        <f t="shared" si="9"/>
        <v>0.12576846014758344</v>
      </c>
      <c r="J61" s="31">
        <v>92509</v>
      </c>
      <c r="K61" s="36">
        <f t="shared" si="10"/>
        <v>0.11301984068807115</v>
      </c>
      <c r="L61" s="31">
        <v>0</v>
      </c>
      <c r="M61" s="36">
        <f t="shared" si="11"/>
        <v>0</v>
      </c>
      <c r="N61" s="31">
        <f t="shared" si="12"/>
        <v>281354</v>
      </c>
      <c r="O61" s="36">
        <f t="shared" si="13"/>
        <v>0.34373503396373944</v>
      </c>
      <c r="P61" s="31">
        <v>0</v>
      </c>
      <c r="Q61" s="31">
        <v>779532</v>
      </c>
      <c r="R61" s="31">
        <v>779532</v>
      </c>
      <c r="S61" s="31">
        <v>137942</v>
      </c>
      <c r="T61" s="36">
        <f t="shared" si="14"/>
        <v>0.1769548908832479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818520</v>
      </c>
      <c r="E63" s="32">
        <f>SUM(E59:E62)</f>
        <v>818520</v>
      </c>
      <c r="F63" s="32">
        <f>SUM(F59:F62)</f>
        <v>172975</v>
      </c>
      <c r="G63" s="37">
        <f t="shared" si="8"/>
        <v>0.21132654058544689</v>
      </c>
      <c r="H63" s="32">
        <f>SUM(H59:H62)</f>
        <v>201796</v>
      </c>
      <c r="I63" s="37">
        <f t="shared" si="9"/>
        <v>0.24653765332551433</v>
      </c>
      <c r="J63" s="32">
        <f>SUM(J59:J62)</f>
        <v>193492</v>
      </c>
      <c r="K63" s="37">
        <f t="shared" si="10"/>
        <v>0.23639251331671798</v>
      </c>
      <c r="L63" s="32">
        <f>SUM(L59:L62)</f>
        <v>0</v>
      </c>
      <c r="M63" s="37">
        <f t="shared" si="11"/>
        <v>0</v>
      </c>
      <c r="N63" s="32">
        <f t="shared" si="12"/>
        <v>568263</v>
      </c>
      <c r="O63" s="37">
        <f t="shared" si="13"/>
        <v>0.69425670722767918</v>
      </c>
      <c r="P63" s="32">
        <f>SUM(P59:P62)</f>
        <v>139111</v>
      </c>
      <c r="Q63" s="32">
        <f>SUM(Q59:Q62)</f>
        <v>779532</v>
      </c>
      <c r="R63" s="32">
        <f>SUM(R59:R62)</f>
        <v>779532</v>
      </c>
      <c r="S63" s="32">
        <f>SUM(S59:S62)</f>
        <v>377155</v>
      </c>
      <c r="T63" s="37">
        <f t="shared" si="14"/>
        <v>0.48382234468886459</v>
      </c>
      <c r="U63" s="37">
        <f t="shared" si="15"/>
        <v>0.39091804386425233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10728</v>
      </c>
      <c r="E68" s="31">
        <v>7364</v>
      </c>
      <c r="F68" s="31">
        <v>-7180</v>
      </c>
      <c r="G68" s="36">
        <f t="shared" si="8"/>
        <v>-0.66927665920954515</v>
      </c>
      <c r="H68" s="31">
        <v>1356</v>
      </c>
      <c r="I68" s="36">
        <f t="shared" si="9"/>
        <v>0.12639821029082773</v>
      </c>
      <c r="J68" s="31">
        <v>504</v>
      </c>
      <c r="K68" s="36">
        <f t="shared" si="10"/>
        <v>6.8441064638783272E-2</v>
      </c>
      <c r="L68" s="31">
        <v>0</v>
      </c>
      <c r="M68" s="36">
        <f t="shared" si="11"/>
        <v>0</v>
      </c>
      <c r="N68" s="31">
        <f t="shared" si="12"/>
        <v>-5320</v>
      </c>
      <c r="O68" s="36">
        <f t="shared" si="13"/>
        <v>-0.72243346007604559</v>
      </c>
      <c r="P68" s="31">
        <v>1208</v>
      </c>
      <c r="Q68" s="31">
        <v>10170</v>
      </c>
      <c r="R68" s="31">
        <v>10169</v>
      </c>
      <c r="S68" s="31">
        <v>3416</v>
      </c>
      <c r="T68" s="36">
        <f t="shared" si="14"/>
        <v>0.3359229029403088</v>
      </c>
      <c r="U68" s="36">
        <f t="shared" si="15"/>
        <v>-0.58278145695364236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10728</v>
      </c>
      <c r="E70" s="32">
        <f>SUM(E64:E69)</f>
        <v>7364</v>
      </c>
      <c r="F70" s="32">
        <f>SUM(F64:F69)</f>
        <v>-7180</v>
      </c>
      <c r="G70" s="37">
        <f t="shared" si="8"/>
        <v>-0.66927665920954515</v>
      </c>
      <c r="H70" s="32">
        <f>SUM(H64:H69)</f>
        <v>1356</v>
      </c>
      <c r="I70" s="37">
        <f t="shared" si="9"/>
        <v>0.12639821029082773</v>
      </c>
      <c r="J70" s="32">
        <f>SUM(J64:J69)</f>
        <v>504</v>
      </c>
      <c r="K70" s="37">
        <f t="shared" si="10"/>
        <v>6.8441064638783272E-2</v>
      </c>
      <c r="L70" s="32">
        <f>SUM(L64:L69)</f>
        <v>0</v>
      </c>
      <c r="M70" s="37">
        <f t="shared" si="11"/>
        <v>0</v>
      </c>
      <c r="N70" s="32">
        <f t="shared" si="12"/>
        <v>-5320</v>
      </c>
      <c r="O70" s="37">
        <f t="shared" si="13"/>
        <v>-0.72243346007604559</v>
      </c>
      <c r="P70" s="32">
        <f>SUM(P64:P69)</f>
        <v>1208</v>
      </c>
      <c r="Q70" s="32">
        <f>SUM(Q64:Q69)</f>
        <v>10170</v>
      </c>
      <c r="R70" s="32">
        <f>SUM(R64:R69)</f>
        <v>10169</v>
      </c>
      <c r="S70" s="32">
        <f>SUM(S64:S69)</f>
        <v>3416</v>
      </c>
      <c r="T70" s="37">
        <f t="shared" si="14"/>
        <v>0.3359229029403088</v>
      </c>
      <c r="U70" s="37">
        <f t="shared" si="15"/>
        <v>-0.58278145695364236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425380</v>
      </c>
      <c r="F71" s="31">
        <v>96996</v>
      </c>
      <c r="G71" s="36">
        <f t="shared" si="8"/>
        <v>0</v>
      </c>
      <c r="H71" s="31">
        <v>79048</v>
      </c>
      <c r="I71" s="36">
        <f t="shared" si="9"/>
        <v>0</v>
      </c>
      <c r="J71" s="31">
        <v>308340</v>
      </c>
      <c r="K71" s="36">
        <f t="shared" si="10"/>
        <v>0.72485777422539843</v>
      </c>
      <c r="L71" s="31">
        <v>0</v>
      </c>
      <c r="M71" s="36">
        <f t="shared" si="11"/>
        <v>0</v>
      </c>
      <c r="N71" s="31">
        <f t="shared" si="12"/>
        <v>484384</v>
      </c>
      <c r="O71" s="36">
        <f t="shared" si="13"/>
        <v>1.1387089190841131</v>
      </c>
      <c r="P71" s="31">
        <v>182190</v>
      </c>
      <c r="Q71" s="31">
        <v>205140</v>
      </c>
      <c r="R71" s="31">
        <v>265664</v>
      </c>
      <c r="S71" s="31">
        <v>332406</v>
      </c>
      <c r="T71" s="36">
        <f t="shared" si="14"/>
        <v>1.2512271139484461</v>
      </c>
      <c r="U71" s="36">
        <f t="shared" si="15"/>
        <v>0.69240902354684675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2650476</v>
      </c>
      <c r="E73" s="31">
        <v>2650476</v>
      </c>
      <c r="F73" s="31">
        <v>1128915</v>
      </c>
      <c r="G73" s="36">
        <f t="shared" si="8"/>
        <v>0.42592915385764668</v>
      </c>
      <c r="H73" s="31">
        <v>15488</v>
      </c>
      <c r="I73" s="36">
        <f t="shared" si="9"/>
        <v>5.8434786808105408E-3</v>
      </c>
      <c r="J73" s="31">
        <v>880978</v>
      </c>
      <c r="K73" s="36">
        <f t="shared" si="10"/>
        <v>0.33238482446171935</v>
      </c>
      <c r="L73" s="31">
        <v>0</v>
      </c>
      <c r="M73" s="36">
        <f t="shared" si="11"/>
        <v>0</v>
      </c>
      <c r="N73" s="31">
        <f t="shared" si="12"/>
        <v>2025381</v>
      </c>
      <c r="O73" s="36">
        <f t="shared" si="13"/>
        <v>0.76415745700017657</v>
      </c>
      <c r="P73" s="31">
        <v>19404</v>
      </c>
      <c r="Q73" s="31">
        <v>2516992</v>
      </c>
      <c r="R73" s="31">
        <v>2553752</v>
      </c>
      <c r="S73" s="31">
        <v>1086560</v>
      </c>
      <c r="T73" s="36">
        <f t="shared" si="14"/>
        <v>0.42547592718478539</v>
      </c>
      <c r="U73" s="36">
        <f t="shared" si="15"/>
        <v>44.401875901875904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11742000</v>
      </c>
      <c r="E74" s="31">
        <v>11000000</v>
      </c>
      <c r="F74" s="31">
        <v>314935</v>
      </c>
      <c r="G74" s="36">
        <f t="shared" si="8"/>
        <v>2.6821239993186849E-2</v>
      </c>
      <c r="H74" s="31">
        <v>273913</v>
      </c>
      <c r="I74" s="36">
        <f t="shared" si="9"/>
        <v>2.3327627320729006E-2</v>
      </c>
      <c r="J74" s="31">
        <v>917738</v>
      </c>
      <c r="K74" s="36">
        <f t="shared" si="10"/>
        <v>8.3430727272727268E-2</v>
      </c>
      <c r="L74" s="31">
        <v>0</v>
      </c>
      <c r="M74" s="36">
        <f t="shared" si="11"/>
        <v>0</v>
      </c>
      <c r="N74" s="31">
        <f t="shared" si="12"/>
        <v>1506586</v>
      </c>
      <c r="O74" s="36">
        <f t="shared" si="13"/>
        <v>0.13696236363636363</v>
      </c>
      <c r="P74" s="31">
        <v>252975</v>
      </c>
      <c r="Q74" s="31">
        <v>3200000</v>
      </c>
      <c r="R74" s="31">
        <v>6500000</v>
      </c>
      <c r="S74" s="31">
        <v>626019</v>
      </c>
      <c r="T74" s="36">
        <f t="shared" si="14"/>
        <v>9.6310615384615383E-2</v>
      </c>
      <c r="U74" s="36">
        <f t="shared" si="15"/>
        <v>2.6277814013242415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6790376</v>
      </c>
      <c r="E76" s="31">
        <v>6790376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6553056</v>
      </c>
      <c r="R76" s="31">
        <v>6553056</v>
      </c>
      <c r="S76" s="31">
        <v>0</v>
      </c>
      <c r="T76" s="36">
        <f t="shared" si="14"/>
        <v>0</v>
      </c>
      <c r="U76" s="36">
        <f t="shared" si="15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21182852</v>
      </c>
      <c r="E78" s="32">
        <f>SUM(E71:E77)</f>
        <v>20866232</v>
      </c>
      <c r="F78" s="32">
        <f>SUM(F71:F77)</f>
        <v>1540846</v>
      </c>
      <c r="G78" s="37">
        <f t="shared" si="8"/>
        <v>7.274025235128867E-2</v>
      </c>
      <c r="H78" s="32">
        <f>SUM(H71:H77)</f>
        <v>368449</v>
      </c>
      <c r="I78" s="37">
        <f t="shared" si="9"/>
        <v>1.7393739048925046E-2</v>
      </c>
      <c r="J78" s="32">
        <f>SUM(J71:J77)</f>
        <v>2107056</v>
      </c>
      <c r="K78" s="37">
        <f t="shared" si="10"/>
        <v>0.10097922806570923</v>
      </c>
      <c r="L78" s="32">
        <f>SUM(L71:L77)</f>
        <v>0</v>
      </c>
      <c r="M78" s="37">
        <f t="shared" si="11"/>
        <v>0</v>
      </c>
      <c r="N78" s="32">
        <f t="shared" si="12"/>
        <v>4016351</v>
      </c>
      <c r="O78" s="37">
        <f t="shared" si="13"/>
        <v>0.19248089449019834</v>
      </c>
      <c r="P78" s="32">
        <f>SUM(P71:P77)</f>
        <v>454569</v>
      </c>
      <c r="Q78" s="32">
        <f>SUM(Q71:Q77)</f>
        <v>12475188</v>
      </c>
      <c r="R78" s="32">
        <f>SUM(R71:R77)</f>
        <v>15872472</v>
      </c>
      <c r="S78" s="32">
        <f>SUM(S71:S77)</f>
        <v>2044985</v>
      </c>
      <c r="T78" s="37">
        <f t="shared" si="14"/>
        <v>0.12883846952131967</v>
      </c>
      <c r="U78" s="37">
        <f t="shared" si="15"/>
        <v>3.6352830923358166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13814602</v>
      </c>
      <c r="E79" s="31">
        <v>14399211</v>
      </c>
      <c r="F79" s="31">
        <v>1334347</v>
      </c>
      <c r="G79" s="36">
        <f t="shared" si="8"/>
        <v>9.6589608589519982E-2</v>
      </c>
      <c r="H79" s="31">
        <v>1459107</v>
      </c>
      <c r="I79" s="36">
        <f t="shared" si="9"/>
        <v>0.10562063242936713</v>
      </c>
      <c r="J79" s="31">
        <v>530399</v>
      </c>
      <c r="K79" s="36">
        <f t="shared" si="10"/>
        <v>3.6835282155390323E-2</v>
      </c>
      <c r="L79" s="31">
        <v>0</v>
      </c>
      <c r="M79" s="36">
        <f t="shared" si="11"/>
        <v>0</v>
      </c>
      <c r="N79" s="31">
        <f t="shared" si="12"/>
        <v>3323853</v>
      </c>
      <c r="O79" s="36">
        <f t="shared" si="13"/>
        <v>0.23083577287672222</v>
      </c>
      <c r="P79" s="31">
        <v>549262</v>
      </c>
      <c r="Q79" s="31">
        <v>13237419</v>
      </c>
      <c r="R79" s="31">
        <v>13237419</v>
      </c>
      <c r="S79" s="31">
        <v>4424843</v>
      </c>
      <c r="T79" s="36">
        <f t="shared" si="14"/>
        <v>0.33426780552915941</v>
      </c>
      <c r="U79" s="36">
        <f t="shared" si="15"/>
        <v>-3.4342444953410212E-2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248702360</v>
      </c>
      <c r="E81" s="31">
        <v>248702360</v>
      </c>
      <c r="F81" s="31">
        <v>71306262</v>
      </c>
      <c r="G81" s="36">
        <f t="shared" si="8"/>
        <v>0.28671325032862577</v>
      </c>
      <c r="H81" s="31">
        <v>67393079</v>
      </c>
      <c r="I81" s="36">
        <f t="shared" si="9"/>
        <v>0.27097884796911459</v>
      </c>
      <c r="J81" s="31">
        <v>66809348</v>
      </c>
      <c r="K81" s="36">
        <f t="shared" si="10"/>
        <v>0.26863174117044969</v>
      </c>
      <c r="L81" s="31">
        <v>0</v>
      </c>
      <c r="M81" s="36">
        <f t="shared" si="11"/>
        <v>0</v>
      </c>
      <c r="N81" s="31">
        <f t="shared" si="12"/>
        <v>205508689</v>
      </c>
      <c r="O81" s="36">
        <f t="shared" si="13"/>
        <v>0.82632383946818999</v>
      </c>
      <c r="P81" s="31">
        <v>64816052</v>
      </c>
      <c r="Q81" s="31">
        <v>277313030</v>
      </c>
      <c r="R81" s="31">
        <v>238449033</v>
      </c>
      <c r="S81" s="31">
        <v>198487682</v>
      </c>
      <c r="T81" s="36">
        <f t="shared" si="14"/>
        <v>0.83241135224062746</v>
      </c>
      <c r="U81" s="36">
        <f t="shared" si="15"/>
        <v>3.0753122698679691E-2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262516962</v>
      </c>
      <c r="E84" s="32">
        <f>SUM(E79:E83)</f>
        <v>263101571</v>
      </c>
      <c r="F84" s="32">
        <f>SUM(F79:F83)</f>
        <v>72640609</v>
      </c>
      <c r="G84" s="37">
        <f t="shared" si="8"/>
        <v>0.27670824942732652</v>
      </c>
      <c r="H84" s="32">
        <f>SUM(H79:H83)</f>
        <v>68852186</v>
      </c>
      <c r="I84" s="37">
        <f t="shared" si="9"/>
        <v>0.26227709430829083</v>
      </c>
      <c r="J84" s="32">
        <f>SUM(J79:J83)</f>
        <v>67339747</v>
      </c>
      <c r="K84" s="37">
        <f t="shared" si="10"/>
        <v>0.25594581873477296</v>
      </c>
      <c r="L84" s="32">
        <f>SUM(L79:L83)</f>
        <v>0</v>
      </c>
      <c r="M84" s="37">
        <f t="shared" si="11"/>
        <v>0</v>
      </c>
      <c r="N84" s="32">
        <f t="shared" si="12"/>
        <v>208832542</v>
      </c>
      <c r="O84" s="37">
        <f t="shared" si="13"/>
        <v>0.79373354254885842</v>
      </c>
      <c r="P84" s="32">
        <f>SUM(P79:P83)</f>
        <v>65365314</v>
      </c>
      <c r="Q84" s="32">
        <f>SUM(Q79:Q83)</f>
        <v>290550449</v>
      </c>
      <c r="R84" s="32">
        <f>SUM(R79:R83)</f>
        <v>251686452</v>
      </c>
      <c r="S84" s="32">
        <f>SUM(S79:S83)</f>
        <v>202912525</v>
      </c>
      <c r="T84" s="37">
        <f t="shared" si="14"/>
        <v>0.80621155166508529</v>
      </c>
      <c r="U84" s="37">
        <f t="shared" si="15"/>
        <v>3.02061273659604E-2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304474861</v>
      </c>
      <c r="E85" s="32">
        <f>SUM(E57,E59:E62,E64:E69,E71:E77,E79:E83)</f>
        <v>304739486</v>
      </c>
      <c r="F85" s="32">
        <f>SUM(F57,F59:F62,F64:F69,F71:F77,F79:F83)</f>
        <v>78028907</v>
      </c>
      <c r="G85" s="37">
        <f t="shared" si="8"/>
        <v>0.25627372566564699</v>
      </c>
      <c r="H85" s="32">
        <f>SUM(H57,H59:H62,H64:H69,H71:H77,H79:H83)</f>
        <v>73163653</v>
      </c>
      <c r="I85" s="37">
        <f t="shared" si="9"/>
        <v>0.2402945608044797</v>
      </c>
      <c r="J85" s="32">
        <f>SUM(J57,J59:J62,J64:J69,J71:J77,J79:J83)</f>
        <v>73394550</v>
      </c>
      <c r="K85" s="37">
        <f t="shared" si="10"/>
        <v>0.24084358401785846</v>
      </c>
      <c r="L85" s="32">
        <f>SUM(L57,L59:L62,L64:L69,L71:L77,L79:L83)</f>
        <v>0</v>
      </c>
      <c r="M85" s="37">
        <f t="shared" si="11"/>
        <v>0</v>
      </c>
      <c r="N85" s="32">
        <f t="shared" si="12"/>
        <v>224587110</v>
      </c>
      <c r="O85" s="37">
        <f t="shared" si="13"/>
        <v>0.73698066813698049</v>
      </c>
      <c r="P85" s="32">
        <f>SUM(P57,P59:P62,P64:P69,P71:P77,P79:P83)</f>
        <v>68344963</v>
      </c>
      <c r="Q85" s="32">
        <f>SUM(Q57,Q59:Q62,Q64:Q69,Q71:Q77,Q79:Q83)</f>
        <v>326314634</v>
      </c>
      <c r="R85" s="32">
        <f>SUM(R57,R59:R62,R64:R69,R71:R77,R79:R83)</f>
        <v>303597920</v>
      </c>
      <c r="S85" s="32">
        <f>SUM(S57,S59:S62,S64:S69,S71:S77,S79:S83)</f>
        <v>214886320</v>
      </c>
      <c r="T85" s="37">
        <f t="shared" si="14"/>
        <v>0.70779905211471805</v>
      </c>
      <c r="U85" s="37">
        <f t="shared" si="15"/>
        <v>7.388382081646605E-2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216335474</v>
      </c>
      <c r="E88" s="31">
        <v>227568434</v>
      </c>
      <c r="F88" s="31">
        <v>42322344</v>
      </c>
      <c r="G88" s="36">
        <f t="shared" ref="G88:G99" si="16">IF(($D88      =0),0,($F88      /$D88      ))</f>
        <v>0.19563293627932699</v>
      </c>
      <c r="H88" s="31">
        <v>53250275</v>
      </c>
      <c r="I88" s="36">
        <f t="shared" ref="I88:I99" si="17">IF(($D88      =0),0,($H88      /$D88      ))</f>
        <v>0.24614675538603531</v>
      </c>
      <c r="J88" s="31">
        <v>39445426</v>
      </c>
      <c r="K88" s="36">
        <f t="shared" ref="K88:K99" si="18">IF(($E88      =0),0,($J88      /$E88      ))</f>
        <v>0.17333434741656656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135018045</v>
      </c>
      <c r="O88" s="36">
        <f t="shared" ref="O88:O99" si="21">IF(($E88      =0),0,($N88      /$E88      ))</f>
        <v>0.59330743999407232</v>
      </c>
      <c r="P88" s="31">
        <v>48983918</v>
      </c>
      <c r="Q88" s="31">
        <v>189381803</v>
      </c>
      <c r="R88" s="31">
        <v>220701875</v>
      </c>
      <c r="S88" s="31">
        <v>153425426</v>
      </c>
      <c r="T88" s="36">
        <f t="shared" ref="T88:T99" si="22">IF(($R88      =0),0,($S88      /$R88      ))</f>
        <v>0.69517046921327696</v>
      </c>
      <c r="U88" s="36">
        <f t="shared" ref="U88:U99" si="23">IF(($P88      =0),0,(($J88      /$P88      )-1))</f>
        <v>-0.19472701224103794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586700000</v>
      </c>
      <c r="E89" s="31">
        <v>588200000</v>
      </c>
      <c r="F89" s="31">
        <v>116998260</v>
      </c>
      <c r="G89" s="36">
        <f t="shared" si="16"/>
        <v>0.19941752173171978</v>
      </c>
      <c r="H89" s="31">
        <v>92780938</v>
      </c>
      <c r="I89" s="36">
        <f t="shared" si="17"/>
        <v>0.15814034088972218</v>
      </c>
      <c r="J89" s="31">
        <v>103809125</v>
      </c>
      <c r="K89" s="36">
        <f t="shared" si="18"/>
        <v>0.17648610166609996</v>
      </c>
      <c r="L89" s="31">
        <v>0</v>
      </c>
      <c r="M89" s="36">
        <f t="shared" si="19"/>
        <v>0</v>
      </c>
      <c r="N89" s="31">
        <f t="shared" si="20"/>
        <v>313588323</v>
      </c>
      <c r="O89" s="36">
        <f t="shared" si="21"/>
        <v>0.53313213702822171</v>
      </c>
      <c r="P89" s="31">
        <v>123557947</v>
      </c>
      <c r="Q89" s="31">
        <v>843374000</v>
      </c>
      <c r="R89" s="31">
        <v>550135000</v>
      </c>
      <c r="S89" s="31">
        <v>310249252</v>
      </c>
      <c r="T89" s="36">
        <f t="shared" si="22"/>
        <v>0.56395112472393139</v>
      </c>
      <c r="U89" s="36">
        <f t="shared" si="23"/>
        <v>-0.15983449449835874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145907775</v>
      </c>
      <c r="E90" s="31">
        <v>166809808</v>
      </c>
      <c r="F90" s="31">
        <v>940710</v>
      </c>
      <c r="G90" s="36">
        <f t="shared" si="16"/>
        <v>6.4472917909960594E-3</v>
      </c>
      <c r="H90" s="31">
        <v>73026464</v>
      </c>
      <c r="I90" s="36">
        <f t="shared" si="17"/>
        <v>0.50049741352028709</v>
      </c>
      <c r="J90" s="31">
        <v>57946331</v>
      </c>
      <c r="K90" s="36">
        <f t="shared" si="18"/>
        <v>0.3473796396912105</v>
      </c>
      <c r="L90" s="31">
        <v>0</v>
      </c>
      <c r="M90" s="36">
        <f t="shared" si="19"/>
        <v>0</v>
      </c>
      <c r="N90" s="31">
        <f t="shared" si="20"/>
        <v>131913505</v>
      </c>
      <c r="O90" s="36">
        <f t="shared" si="21"/>
        <v>0.79080185141151893</v>
      </c>
      <c r="P90" s="31">
        <v>35624759</v>
      </c>
      <c r="Q90" s="31">
        <v>180105478</v>
      </c>
      <c r="R90" s="31">
        <v>98129376</v>
      </c>
      <c r="S90" s="31">
        <v>66247976</v>
      </c>
      <c r="T90" s="36">
        <f t="shared" si="22"/>
        <v>0.67510850165805603</v>
      </c>
      <c r="U90" s="36">
        <f t="shared" si="23"/>
        <v>0.62657468082801637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948943249</v>
      </c>
      <c r="E91" s="32">
        <f>SUM(E88:E90)</f>
        <v>982578242</v>
      </c>
      <c r="F91" s="32">
        <f>SUM(F88:F90)</f>
        <v>160261314</v>
      </c>
      <c r="G91" s="37">
        <f t="shared" si="16"/>
        <v>0.16888398138548746</v>
      </c>
      <c r="H91" s="32">
        <f>SUM(H88:H90)</f>
        <v>219057677</v>
      </c>
      <c r="I91" s="37">
        <f t="shared" si="17"/>
        <v>0.23084381203074453</v>
      </c>
      <c r="J91" s="32">
        <f>SUM(J88:J90)</f>
        <v>201200882</v>
      </c>
      <c r="K91" s="37">
        <f t="shared" si="18"/>
        <v>0.20476830587095374</v>
      </c>
      <c r="L91" s="32">
        <f>SUM(L88:L90)</f>
        <v>0</v>
      </c>
      <c r="M91" s="37">
        <f t="shared" si="19"/>
        <v>0</v>
      </c>
      <c r="N91" s="32">
        <f t="shared" si="20"/>
        <v>580519873</v>
      </c>
      <c r="O91" s="37">
        <f t="shared" si="21"/>
        <v>0.59081287187712839</v>
      </c>
      <c r="P91" s="32">
        <f>SUM(P88:P90)</f>
        <v>208166624</v>
      </c>
      <c r="Q91" s="32">
        <f>SUM(Q88:Q90)</f>
        <v>1212861281</v>
      </c>
      <c r="R91" s="32">
        <f>SUM(R88:R90)</f>
        <v>868966251</v>
      </c>
      <c r="S91" s="32">
        <f>SUM(S88:S90)</f>
        <v>529922654</v>
      </c>
      <c r="T91" s="37">
        <f t="shared" si="22"/>
        <v>0.60983111069062679</v>
      </c>
      <c r="U91" s="37">
        <f t="shared" si="23"/>
        <v>-3.3462338323745899E-2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11492212</v>
      </c>
      <c r="E92" s="31">
        <v>11492212</v>
      </c>
      <c r="F92" s="31">
        <v>2443909</v>
      </c>
      <c r="G92" s="36">
        <f t="shared" si="16"/>
        <v>0.21265784167573656</v>
      </c>
      <c r="H92" s="31">
        <v>2218353</v>
      </c>
      <c r="I92" s="36">
        <f t="shared" si="17"/>
        <v>0.19303098480953884</v>
      </c>
      <c r="J92" s="31">
        <v>2172526</v>
      </c>
      <c r="K92" s="36">
        <f t="shared" si="18"/>
        <v>0.18904332777710678</v>
      </c>
      <c r="L92" s="31">
        <v>0</v>
      </c>
      <c r="M92" s="36">
        <f t="shared" si="19"/>
        <v>0</v>
      </c>
      <c r="N92" s="31">
        <f t="shared" si="20"/>
        <v>6834788</v>
      </c>
      <c r="O92" s="36">
        <f t="shared" si="21"/>
        <v>0.59473215426238224</v>
      </c>
      <c r="P92" s="31">
        <v>2791166</v>
      </c>
      <c r="Q92" s="31">
        <v>9317892</v>
      </c>
      <c r="R92" s="31">
        <v>9317892</v>
      </c>
      <c r="S92" s="31">
        <v>8279102</v>
      </c>
      <c r="T92" s="36">
        <f t="shared" si="22"/>
        <v>0.88851663015626281</v>
      </c>
      <c r="U92" s="36">
        <f t="shared" si="23"/>
        <v>-0.2216421380885264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2828127</v>
      </c>
      <c r="E94" s="31">
        <v>3039327</v>
      </c>
      <c r="F94" s="31">
        <v>771193</v>
      </c>
      <c r="G94" s="36">
        <f t="shared" si="16"/>
        <v>0.27268683478500083</v>
      </c>
      <c r="H94" s="31">
        <v>748474</v>
      </c>
      <c r="I94" s="36">
        <f t="shared" si="17"/>
        <v>0.2646536028968996</v>
      </c>
      <c r="J94" s="31">
        <v>764895</v>
      </c>
      <c r="K94" s="36">
        <f t="shared" si="18"/>
        <v>0.25166591156529061</v>
      </c>
      <c r="L94" s="31">
        <v>0</v>
      </c>
      <c r="M94" s="36">
        <f t="shared" si="19"/>
        <v>0</v>
      </c>
      <c r="N94" s="31">
        <f t="shared" si="20"/>
        <v>2284562</v>
      </c>
      <c r="O94" s="36">
        <f t="shared" si="21"/>
        <v>0.75166706313601661</v>
      </c>
      <c r="P94" s="31">
        <v>1167948</v>
      </c>
      <c r="Q94" s="31">
        <v>3088546</v>
      </c>
      <c r="R94" s="31">
        <v>2533937</v>
      </c>
      <c r="S94" s="31">
        <v>2466406</v>
      </c>
      <c r="T94" s="36">
        <f t="shared" si="22"/>
        <v>0.97334937687874634</v>
      </c>
      <c r="U94" s="36">
        <f t="shared" si="23"/>
        <v>-0.34509498710559028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14320339</v>
      </c>
      <c r="E96" s="32">
        <f>SUM(E92:E95)</f>
        <v>14531539</v>
      </c>
      <c r="F96" s="32">
        <f>SUM(F92:F95)</f>
        <v>3215102</v>
      </c>
      <c r="G96" s="37">
        <f t="shared" si="16"/>
        <v>0.22451298115219201</v>
      </c>
      <c r="H96" s="32">
        <f>SUM(H92:H95)</f>
        <v>2966827</v>
      </c>
      <c r="I96" s="37">
        <f t="shared" si="17"/>
        <v>0.20717575191481152</v>
      </c>
      <c r="J96" s="32">
        <f>SUM(J92:J95)</f>
        <v>2937421</v>
      </c>
      <c r="K96" s="37">
        <f t="shared" si="18"/>
        <v>0.20214108085867574</v>
      </c>
      <c r="L96" s="32">
        <f>SUM(L92:L95)</f>
        <v>0</v>
      </c>
      <c r="M96" s="37">
        <f t="shared" si="19"/>
        <v>0</v>
      </c>
      <c r="N96" s="32">
        <f t="shared" si="20"/>
        <v>9119350</v>
      </c>
      <c r="O96" s="37">
        <f t="shared" si="21"/>
        <v>0.62755569110745946</v>
      </c>
      <c r="P96" s="32">
        <f>SUM(P92:P95)</f>
        <v>3959114</v>
      </c>
      <c r="Q96" s="32">
        <f>SUM(Q92:Q95)</f>
        <v>12406438</v>
      </c>
      <c r="R96" s="32">
        <f>SUM(R92:R95)</f>
        <v>11851829</v>
      </c>
      <c r="S96" s="32">
        <f>SUM(S92:S95)</f>
        <v>10745508</v>
      </c>
      <c r="T96" s="37">
        <f t="shared" si="22"/>
        <v>0.90665398564221611</v>
      </c>
      <c r="U96" s="37">
        <f t="shared" si="23"/>
        <v>-0.25806102072332349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27046</v>
      </c>
      <c r="E97" s="31">
        <v>27046</v>
      </c>
      <c r="F97" s="31">
        <v>116991</v>
      </c>
      <c r="G97" s="36">
        <f t="shared" si="16"/>
        <v>4.3256304074539669</v>
      </c>
      <c r="H97" s="31">
        <v>224279</v>
      </c>
      <c r="I97" s="36">
        <f t="shared" si="17"/>
        <v>8.2925016638319899</v>
      </c>
      <c r="J97" s="31">
        <v>-245350</v>
      </c>
      <c r="K97" s="36">
        <f t="shared" si="18"/>
        <v>-9.0715817496117719</v>
      </c>
      <c r="L97" s="31">
        <v>0</v>
      </c>
      <c r="M97" s="36">
        <f t="shared" si="19"/>
        <v>0</v>
      </c>
      <c r="N97" s="31">
        <f t="shared" si="20"/>
        <v>95920</v>
      </c>
      <c r="O97" s="36">
        <f t="shared" si="21"/>
        <v>3.5465503216741849</v>
      </c>
      <c r="P97" s="31">
        <v>237285</v>
      </c>
      <c r="Q97" s="31">
        <v>25931</v>
      </c>
      <c r="R97" s="31">
        <v>25931</v>
      </c>
      <c r="S97" s="31">
        <v>637225</v>
      </c>
      <c r="T97" s="36">
        <f t="shared" si="22"/>
        <v>24.573869114187652</v>
      </c>
      <c r="U97" s="36">
        <f t="shared" si="23"/>
        <v>-2.0339886634216238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3011555</v>
      </c>
      <c r="E98" s="31">
        <v>1498357</v>
      </c>
      <c r="F98" s="31">
        <v>372661</v>
      </c>
      <c r="G98" s="36">
        <f t="shared" si="16"/>
        <v>0.1237437137956969</v>
      </c>
      <c r="H98" s="31">
        <v>376696</v>
      </c>
      <c r="I98" s="36">
        <f t="shared" si="17"/>
        <v>0.12508355318099787</v>
      </c>
      <c r="J98" s="31">
        <v>257370</v>
      </c>
      <c r="K98" s="36">
        <f t="shared" si="18"/>
        <v>0.17176814337304128</v>
      </c>
      <c r="L98" s="31">
        <v>0</v>
      </c>
      <c r="M98" s="36">
        <f t="shared" si="19"/>
        <v>0</v>
      </c>
      <c r="N98" s="31">
        <f t="shared" si="20"/>
        <v>1006727</v>
      </c>
      <c r="O98" s="36">
        <f t="shared" si="21"/>
        <v>0.6718872738606354</v>
      </c>
      <c r="P98" s="31">
        <v>946342</v>
      </c>
      <c r="Q98" s="31">
        <v>1537778</v>
      </c>
      <c r="R98" s="31">
        <v>3516276</v>
      </c>
      <c r="S98" s="31">
        <v>2187879</v>
      </c>
      <c r="T98" s="36">
        <f t="shared" si="22"/>
        <v>0.62221480907642057</v>
      </c>
      <c r="U98" s="36">
        <f t="shared" si="23"/>
        <v>-0.72803700987592224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9586200</v>
      </c>
      <c r="E99" s="31">
        <v>9586200</v>
      </c>
      <c r="F99" s="31">
        <v>296922</v>
      </c>
      <c r="G99" s="36">
        <f t="shared" si="16"/>
        <v>3.0973899981223008E-2</v>
      </c>
      <c r="H99" s="31">
        <v>298347</v>
      </c>
      <c r="I99" s="36">
        <f t="shared" si="17"/>
        <v>3.1122551167303E-2</v>
      </c>
      <c r="J99" s="31">
        <v>3512347</v>
      </c>
      <c r="K99" s="36">
        <f t="shared" si="18"/>
        <v>0.366396173666312</v>
      </c>
      <c r="L99" s="31">
        <v>0</v>
      </c>
      <c r="M99" s="36">
        <f t="shared" si="19"/>
        <v>0</v>
      </c>
      <c r="N99" s="31">
        <f t="shared" si="20"/>
        <v>4107616</v>
      </c>
      <c r="O99" s="36">
        <f t="shared" si="21"/>
        <v>0.42849262481483802</v>
      </c>
      <c r="P99" s="31">
        <v>1333569</v>
      </c>
      <c r="Q99" s="31">
        <v>9850203</v>
      </c>
      <c r="R99" s="31">
        <v>7886205</v>
      </c>
      <c r="S99" s="31">
        <v>1913382</v>
      </c>
      <c r="T99" s="36">
        <f t="shared" si="22"/>
        <v>0.24262392367431485</v>
      </c>
      <c r="U99" s="36">
        <f t="shared" si="23"/>
        <v>1.6337947267820412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=0),0,(($J100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12624801</v>
      </c>
      <c r="E101" s="32">
        <f>SUM(E97:E100)</f>
        <v>11111603</v>
      </c>
      <c r="F101" s="32">
        <f>SUM(F97:F100)</f>
        <v>786574</v>
      </c>
      <c r="G101" s="37">
        <f>IF(($D101     =0),0,($F101     /$D101     ))</f>
        <v>6.23038731461985E-2</v>
      </c>
      <c r="H101" s="32">
        <f>SUM(H97:H100)</f>
        <v>899322</v>
      </c>
      <c r="I101" s="37">
        <f>IF(($D101     =0),0,($H101     /$D101     ))</f>
        <v>7.1234548568329906E-2</v>
      </c>
      <c r="J101" s="32">
        <f>SUM(J97:J100)</f>
        <v>3524367</v>
      </c>
      <c r="K101" s="37">
        <f>IF(($E101     =0),0,($J101     /$E101     ))</f>
        <v>0.3171789884861797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5210263</v>
      </c>
      <c r="O101" s="37">
        <f>IF(($E101     =0),0,($N101     /$E101     ))</f>
        <v>0.46890291166810044</v>
      </c>
      <c r="P101" s="32">
        <f>SUM(P97:P100)</f>
        <v>2517196</v>
      </c>
      <c r="Q101" s="32">
        <f>SUM(Q97:Q100)</f>
        <v>11413912</v>
      </c>
      <c r="R101" s="32">
        <f>SUM(R97:R100)</f>
        <v>11428412</v>
      </c>
      <c r="S101" s="32">
        <f>SUM(S97:S100)</f>
        <v>4738486</v>
      </c>
      <c r="T101" s="37">
        <f>IF(($R101     =0),0,($S101     /$R101     ))</f>
        <v>0.41462330899516048</v>
      </c>
      <c r="U101" s="37">
        <f>IF(($P101     =0),0,(($J101     /$P101     )-1))</f>
        <v>0.40011624045167715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975888389</v>
      </c>
      <c r="E102" s="32">
        <f>SUM(E88:E90,E92:E95,E97:E100)</f>
        <v>1008221384</v>
      </c>
      <c r="F102" s="32">
        <f>SUM(F88:F90,F92:F95,F97:F100)</f>
        <v>164262990</v>
      </c>
      <c r="G102" s="37">
        <f>IF(($D102     =0),0,($F102     /$D102     ))</f>
        <v>0.16832149234639576</v>
      </c>
      <c r="H102" s="32">
        <f>SUM(H88:H90,H92:H95,H97:H100)</f>
        <v>222923826</v>
      </c>
      <c r="I102" s="37">
        <f>IF(($D102     =0),0,($H102     /$D102     ))</f>
        <v>0.22843168185291321</v>
      </c>
      <c r="J102" s="32">
        <f>SUM(J88:J90,J92:J95,J97:J100)</f>
        <v>207662670</v>
      </c>
      <c r="K102" s="37">
        <f>IF(($E102     =0),0,($J102     /$E102     ))</f>
        <v>0.2059693171514799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594849486</v>
      </c>
      <c r="O102" s="37">
        <f>IF(($E102     =0),0,($N102     /$E102     ))</f>
        <v>0.58999887865897516</v>
      </c>
      <c r="P102" s="32">
        <f>SUM(P88:P90,P92:P95,P97:P100)</f>
        <v>214642934</v>
      </c>
      <c r="Q102" s="32">
        <f>SUM(Q88:Q90,Q92:Q95,Q97:Q100)</f>
        <v>1236681631</v>
      </c>
      <c r="R102" s="32">
        <f>SUM(R88:R90,R92:R95,R97:R100)</f>
        <v>892246492</v>
      </c>
      <c r="S102" s="32">
        <f>SUM(S88:S90,S92:S95,S97:S100)</f>
        <v>545406648</v>
      </c>
      <c r="T102" s="37">
        <f>IF(($R102     =0),0,($S102     /$R102     ))</f>
        <v>0.61127351341830771</v>
      </c>
      <c r="U102" s="37">
        <f>IF(($P102     =0),0,(($J102     /$P102     )-1))</f>
        <v>-3.2520353080898512E-2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306620030</v>
      </c>
      <c r="E105" s="31">
        <v>343408030</v>
      </c>
      <c r="F105" s="31">
        <v>88023846</v>
      </c>
      <c r="G105" s="36">
        <f t="shared" ref="G105:G136" si="24">IF(($D105     =0),0,($F105     /$D105     ))</f>
        <v>0.28707793812426408</v>
      </c>
      <c r="H105" s="31">
        <v>83491706</v>
      </c>
      <c r="I105" s="36">
        <f t="shared" ref="I105:I136" si="25">IF(($D105     =0),0,($H105     /$D105     ))</f>
        <v>0.27229697290160726</v>
      </c>
      <c r="J105" s="31">
        <v>51673699</v>
      </c>
      <c r="K105" s="36">
        <f t="shared" ref="K105:K136" si="26">IF(($E105     =0),0,($J105     /$E105     ))</f>
        <v>0.15047318200450932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223189251</v>
      </c>
      <c r="O105" s="36">
        <f t="shared" ref="O105:O136" si="29">IF(($E105     =0),0,($N105     /$E105     ))</f>
        <v>0.6499243800443455</v>
      </c>
      <c r="P105" s="31">
        <v>76018176</v>
      </c>
      <c r="Q105" s="31">
        <v>323197260</v>
      </c>
      <c r="R105" s="31">
        <v>368991260</v>
      </c>
      <c r="S105" s="31">
        <v>190880071</v>
      </c>
      <c r="T105" s="36">
        <f t="shared" ref="T105:T136" si="30">IF(($R105     =0),0,($S105     /$R105     ))</f>
        <v>0.51730241794886955</v>
      </c>
      <c r="U105" s="36">
        <f t="shared" ref="U105:U136" si="31">IF(($P105     =0),0,(($J105     /$P105     )-1))</f>
        <v>-0.32024547655550173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306620030</v>
      </c>
      <c r="E106" s="32">
        <f>E105</f>
        <v>343408030</v>
      </c>
      <c r="F106" s="32">
        <f>F105</f>
        <v>88023846</v>
      </c>
      <c r="G106" s="37">
        <f t="shared" si="24"/>
        <v>0.28707793812426408</v>
      </c>
      <c r="H106" s="32">
        <f>H105</f>
        <v>83491706</v>
      </c>
      <c r="I106" s="37">
        <f t="shared" si="25"/>
        <v>0.27229697290160726</v>
      </c>
      <c r="J106" s="32">
        <f>J105</f>
        <v>51673699</v>
      </c>
      <c r="K106" s="37">
        <f t="shared" si="26"/>
        <v>0.15047318200450932</v>
      </c>
      <c r="L106" s="32">
        <f>L105</f>
        <v>0</v>
      </c>
      <c r="M106" s="37">
        <f t="shared" si="27"/>
        <v>0</v>
      </c>
      <c r="N106" s="32">
        <f t="shared" si="28"/>
        <v>223189251</v>
      </c>
      <c r="O106" s="37">
        <f t="shared" si="29"/>
        <v>0.6499243800443455</v>
      </c>
      <c r="P106" s="32">
        <f>P105</f>
        <v>76018176</v>
      </c>
      <c r="Q106" s="32">
        <f>Q105</f>
        <v>323197260</v>
      </c>
      <c r="R106" s="32">
        <f>R105</f>
        <v>368991260</v>
      </c>
      <c r="S106" s="32">
        <f>S105</f>
        <v>190880071</v>
      </c>
      <c r="T106" s="37">
        <f t="shared" si="30"/>
        <v>0.51730241794886955</v>
      </c>
      <c r="U106" s="37">
        <f t="shared" si="31"/>
        <v>-0.32024547655550173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37561</v>
      </c>
      <c r="E107" s="31">
        <v>37561</v>
      </c>
      <c r="F107" s="31">
        <v>9427</v>
      </c>
      <c r="G107" s="36">
        <f t="shared" si="24"/>
        <v>0.25097840845557895</v>
      </c>
      <c r="H107" s="31">
        <v>9427</v>
      </c>
      <c r="I107" s="36">
        <f t="shared" si="25"/>
        <v>0.25097840845557895</v>
      </c>
      <c r="J107" s="31">
        <v>8901</v>
      </c>
      <c r="K107" s="36">
        <f t="shared" si="26"/>
        <v>0.23697452144511594</v>
      </c>
      <c r="L107" s="31">
        <v>0</v>
      </c>
      <c r="M107" s="36">
        <f t="shared" si="27"/>
        <v>0</v>
      </c>
      <c r="N107" s="31">
        <f t="shared" si="28"/>
        <v>27755</v>
      </c>
      <c r="O107" s="36">
        <f t="shared" si="29"/>
        <v>0.73893133835627378</v>
      </c>
      <c r="P107" s="31">
        <v>8943</v>
      </c>
      <c r="Q107" s="31">
        <v>23730</v>
      </c>
      <c r="R107" s="31">
        <v>35772</v>
      </c>
      <c r="S107" s="31">
        <v>27797</v>
      </c>
      <c r="T107" s="36">
        <f t="shared" si="30"/>
        <v>0.77706027060270599</v>
      </c>
      <c r="U107" s="36">
        <f t="shared" si="31"/>
        <v>-4.6964106004696582E-3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6606228</v>
      </c>
      <c r="E109" s="31">
        <v>6606228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6606228</v>
      </c>
      <c r="R109" s="31">
        <v>6606228</v>
      </c>
      <c r="S109" s="31">
        <v>6606228</v>
      </c>
      <c r="T109" s="36">
        <f t="shared" si="30"/>
        <v>1</v>
      </c>
      <c r="U109" s="36">
        <f t="shared" si="31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3915876</v>
      </c>
      <c r="E110" s="31">
        <v>2377821</v>
      </c>
      <c r="F110" s="31">
        <v>760284</v>
      </c>
      <c r="G110" s="36">
        <f t="shared" si="24"/>
        <v>0.19415425820429452</v>
      </c>
      <c r="H110" s="31">
        <v>814068</v>
      </c>
      <c r="I110" s="36">
        <f t="shared" si="25"/>
        <v>0.20788911599856583</v>
      </c>
      <c r="J110" s="31">
        <v>880876</v>
      </c>
      <c r="K110" s="36">
        <f t="shared" si="26"/>
        <v>0.3704551351846922</v>
      </c>
      <c r="L110" s="31">
        <v>0</v>
      </c>
      <c r="M110" s="36">
        <f t="shared" si="27"/>
        <v>0</v>
      </c>
      <c r="N110" s="31">
        <f t="shared" si="28"/>
        <v>2455228</v>
      </c>
      <c r="O110" s="36">
        <f t="shared" si="29"/>
        <v>1.0325537540462466</v>
      </c>
      <c r="P110" s="31">
        <v>42352</v>
      </c>
      <c r="Q110" s="31">
        <v>2508564</v>
      </c>
      <c r="R110" s="31">
        <v>2895350</v>
      </c>
      <c r="S110" s="31">
        <v>2848347</v>
      </c>
      <c r="T110" s="36">
        <f t="shared" si="30"/>
        <v>0.98376603864817724</v>
      </c>
      <c r="U110" s="36">
        <f t="shared" si="31"/>
        <v>19.798923309406877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10559665</v>
      </c>
      <c r="E112" s="32">
        <f>SUM(E107:E111)</f>
        <v>9021610</v>
      </c>
      <c r="F112" s="32">
        <f>SUM(F107:F111)</f>
        <v>769711</v>
      </c>
      <c r="G112" s="37">
        <f t="shared" si="24"/>
        <v>7.2891611618360996E-2</v>
      </c>
      <c r="H112" s="32">
        <f>SUM(H107:H111)</f>
        <v>823495</v>
      </c>
      <c r="I112" s="37">
        <f t="shared" si="25"/>
        <v>7.7984955015144894E-2</v>
      </c>
      <c r="J112" s="32">
        <f>SUM(J107:J111)</f>
        <v>889777</v>
      </c>
      <c r="K112" s="37">
        <f t="shared" si="26"/>
        <v>9.8627296014791158E-2</v>
      </c>
      <c r="L112" s="32">
        <f>SUM(L107:L111)</f>
        <v>0</v>
      </c>
      <c r="M112" s="37">
        <f t="shared" si="27"/>
        <v>0</v>
      </c>
      <c r="N112" s="32">
        <f t="shared" si="28"/>
        <v>2482983</v>
      </c>
      <c r="O112" s="37">
        <f t="shared" si="29"/>
        <v>0.27522615142973372</v>
      </c>
      <c r="P112" s="32">
        <f>SUM(P107:P111)</f>
        <v>51295</v>
      </c>
      <c r="Q112" s="32">
        <f>SUM(Q107:Q111)</f>
        <v>9138522</v>
      </c>
      <c r="R112" s="32">
        <f>SUM(R107:R111)</f>
        <v>9537350</v>
      </c>
      <c r="S112" s="32">
        <f>SUM(S107:S111)</f>
        <v>9482372</v>
      </c>
      <c r="T112" s="37">
        <f t="shared" si="30"/>
        <v>0.99423550566981389</v>
      </c>
      <c r="U112" s="37">
        <f t="shared" si="31"/>
        <v>16.346271566429476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23653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211153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14632</v>
      </c>
      <c r="E115" s="31">
        <v>14632</v>
      </c>
      <c r="F115" s="31">
        <v>0</v>
      </c>
      <c r="G115" s="36">
        <f t="shared" si="24"/>
        <v>0</v>
      </c>
      <c r="H115" s="31">
        <v>2247</v>
      </c>
      <c r="I115" s="36">
        <f t="shared" si="25"/>
        <v>0.15356752323674139</v>
      </c>
      <c r="J115" s="31">
        <v>11484</v>
      </c>
      <c r="K115" s="36">
        <f t="shared" si="26"/>
        <v>0.78485511208310554</v>
      </c>
      <c r="L115" s="31">
        <v>0</v>
      </c>
      <c r="M115" s="36">
        <f t="shared" si="27"/>
        <v>0</v>
      </c>
      <c r="N115" s="31">
        <f t="shared" si="28"/>
        <v>13731</v>
      </c>
      <c r="O115" s="36">
        <f t="shared" si="29"/>
        <v>0.93842263531984693</v>
      </c>
      <c r="P115" s="31">
        <v>8561</v>
      </c>
      <c r="Q115" s="31">
        <v>14015</v>
      </c>
      <c r="R115" s="31">
        <v>10000</v>
      </c>
      <c r="S115" s="31">
        <v>8561</v>
      </c>
      <c r="T115" s="36">
        <f t="shared" si="30"/>
        <v>0.85609999999999997</v>
      </c>
      <c r="U115" s="36">
        <f t="shared" si="31"/>
        <v>0.34143207569209211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44391852</v>
      </c>
      <c r="E117" s="31">
        <v>57676268</v>
      </c>
      <c r="F117" s="31">
        <v>11054375</v>
      </c>
      <c r="G117" s="36">
        <f t="shared" si="24"/>
        <v>0.24901810809785543</v>
      </c>
      <c r="H117" s="31">
        <v>9284812</v>
      </c>
      <c r="I117" s="36">
        <f t="shared" si="25"/>
        <v>0.20915577029766633</v>
      </c>
      <c r="J117" s="31">
        <v>7307696</v>
      </c>
      <c r="K117" s="36">
        <f t="shared" si="26"/>
        <v>0.12670195651355251</v>
      </c>
      <c r="L117" s="31">
        <v>0</v>
      </c>
      <c r="M117" s="36">
        <f t="shared" si="27"/>
        <v>0</v>
      </c>
      <c r="N117" s="31">
        <f t="shared" si="28"/>
        <v>27646883</v>
      </c>
      <c r="O117" s="36">
        <f t="shared" si="29"/>
        <v>0.47934590705487395</v>
      </c>
      <c r="P117" s="31">
        <v>-649386</v>
      </c>
      <c r="Q117" s="31">
        <v>57113361</v>
      </c>
      <c r="R117" s="31">
        <v>75414320</v>
      </c>
      <c r="S117" s="31">
        <v>5737666</v>
      </c>
      <c r="T117" s="36">
        <f t="shared" si="30"/>
        <v>7.6081916537867084E-2</v>
      </c>
      <c r="U117" s="36">
        <f t="shared" si="31"/>
        <v>-12.253239213657208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448245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261476</v>
      </c>
      <c r="K119" s="36">
        <f t="shared" si="26"/>
        <v>0.58333277560262797</v>
      </c>
      <c r="L119" s="31">
        <v>0</v>
      </c>
      <c r="M119" s="36">
        <f t="shared" si="27"/>
        <v>0</v>
      </c>
      <c r="N119" s="31">
        <f t="shared" si="28"/>
        <v>261476</v>
      </c>
      <c r="O119" s="36">
        <f t="shared" si="29"/>
        <v>0.58333277560262797</v>
      </c>
      <c r="P119" s="31">
        <v>0</v>
      </c>
      <c r="Q119" s="31">
        <v>0</v>
      </c>
      <c r="R119" s="31">
        <v>263370</v>
      </c>
      <c r="S119" s="31">
        <v>263371</v>
      </c>
      <c r="T119" s="36">
        <f t="shared" si="30"/>
        <v>1.0000037969396667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44406484</v>
      </c>
      <c r="E121" s="32">
        <f>SUM(E113:E120)</f>
        <v>58162798</v>
      </c>
      <c r="F121" s="32">
        <f>SUM(F113:F120)</f>
        <v>11054375</v>
      </c>
      <c r="G121" s="37">
        <f t="shared" si="24"/>
        <v>0.24893605627502507</v>
      </c>
      <c r="H121" s="32">
        <f>SUM(H113:H120)</f>
        <v>9287059</v>
      </c>
      <c r="I121" s="37">
        <f t="shared" si="25"/>
        <v>0.20913745389074262</v>
      </c>
      <c r="J121" s="32">
        <f>SUM(J113:J120)</f>
        <v>7580656</v>
      </c>
      <c r="K121" s="37">
        <f t="shared" si="26"/>
        <v>0.13033513277679659</v>
      </c>
      <c r="L121" s="32">
        <f>SUM(L113:L120)</f>
        <v>0</v>
      </c>
      <c r="M121" s="37">
        <f t="shared" si="27"/>
        <v>0</v>
      </c>
      <c r="N121" s="32">
        <f t="shared" si="28"/>
        <v>27922090</v>
      </c>
      <c r="O121" s="37">
        <f t="shared" si="29"/>
        <v>0.48006786055925299</v>
      </c>
      <c r="P121" s="32">
        <f>SUM(P113:P120)</f>
        <v>-640825</v>
      </c>
      <c r="Q121" s="32">
        <f>SUM(Q113:Q120)</f>
        <v>57127376</v>
      </c>
      <c r="R121" s="32">
        <f>SUM(R113:R120)</f>
        <v>75898843</v>
      </c>
      <c r="S121" s="32">
        <f>SUM(S113:S120)</f>
        <v>6009598</v>
      </c>
      <c r="T121" s="37">
        <f t="shared" si="30"/>
        <v>7.9179046247121312E-2</v>
      </c>
      <c r="U121" s="37">
        <f t="shared" si="31"/>
        <v>-12.829526001638513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5010372</v>
      </c>
      <c r="E124" s="31">
        <v>8020984</v>
      </c>
      <c r="F124" s="31">
        <v>903261</v>
      </c>
      <c r="G124" s="36">
        <f t="shared" si="24"/>
        <v>0.18027823083794975</v>
      </c>
      <c r="H124" s="31">
        <v>998031</v>
      </c>
      <c r="I124" s="36">
        <f t="shared" si="25"/>
        <v>0.19919299405313617</v>
      </c>
      <c r="J124" s="31">
        <v>2660516</v>
      </c>
      <c r="K124" s="36">
        <f t="shared" si="26"/>
        <v>0.33169446541721065</v>
      </c>
      <c r="L124" s="31">
        <v>0</v>
      </c>
      <c r="M124" s="36">
        <f t="shared" si="27"/>
        <v>0</v>
      </c>
      <c r="N124" s="31">
        <f t="shared" si="28"/>
        <v>4561808</v>
      </c>
      <c r="O124" s="36">
        <f t="shared" si="29"/>
        <v>0.56873421016673265</v>
      </c>
      <c r="P124" s="31">
        <v>1386871</v>
      </c>
      <c r="Q124" s="31">
        <v>2120516</v>
      </c>
      <c r="R124" s="31">
        <v>6746071</v>
      </c>
      <c r="S124" s="31">
        <v>3169630</v>
      </c>
      <c r="T124" s="36">
        <f t="shared" si="30"/>
        <v>0.46984830132976663</v>
      </c>
      <c r="U124" s="36">
        <f t="shared" si="31"/>
        <v>0.91835866493711382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5010372</v>
      </c>
      <c r="E126" s="32">
        <f>SUM(E122:E125)</f>
        <v>8020984</v>
      </c>
      <c r="F126" s="32">
        <f>SUM(F122:F125)</f>
        <v>903261</v>
      </c>
      <c r="G126" s="37">
        <f t="shared" si="24"/>
        <v>0.18027823083794975</v>
      </c>
      <c r="H126" s="32">
        <f>SUM(H122:H125)</f>
        <v>998031</v>
      </c>
      <c r="I126" s="37">
        <f t="shared" si="25"/>
        <v>0.19919299405313617</v>
      </c>
      <c r="J126" s="32">
        <f>SUM(J122:J125)</f>
        <v>2660516</v>
      </c>
      <c r="K126" s="37">
        <f t="shared" si="26"/>
        <v>0.33169446541721065</v>
      </c>
      <c r="L126" s="32">
        <f>SUM(L122:L125)</f>
        <v>0</v>
      </c>
      <c r="M126" s="37">
        <f t="shared" si="27"/>
        <v>0</v>
      </c>
      <c r="N126" s="32">
        <f t="shared" si="28"/>
        <v>4561808</v>
      </c>
      <c r="O126" s="37">
        <f t="shared" si="29"/>
        <v>0.56873421016673265</v>
      </c>
      <c r="P126" s="32">
        <f>SUM(P122:P125)</f>
        <v>1386871</v>
      </c>
      <c r="Q126" s="32">
        <f>SUM(Q122:Q125)</f>
        <v>2120516</v>
      </c>
      <c r="R126" s="32">
        <f>SUM(R122:R125)</f>
        <v>6746071</v>
      </c>
      <c r="S126" s="32">
        <f>SUM(S122:S125)</f>
        <v>3169630</v>
      </c>
      <c r="T126" s="37">
        <f t="shared" si="30"/>
        <v>0.46984830132976663</v>
      </c>
      <c r="U126" s="37">
        <f t="shared" si="31"/>
        <v>0.91835866493711382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509090</v>
      </c>
      <c r="E127" s="31">
        <v>566090</v>
      </c>
      <c r="F127" s="31">
        <v>130278</v>
      </c>
      <c r="G127" s="36">
        <f t="shared" si="24"/>
        <v>0.25590367125655583</v>
      </c>
      <c r="H127" s="31">
        <v>119878</v>
      </c>
      <c r="I127" s="36">
        <f t="shared" si="25"/>
        <v>0.23547506334832741</v>
      </c>
      <c r="J127" s="31">
        <v>113078</v>
      </c>
      <c r="K127" s="36">
        <f t="shared" si="26"/>
        <v>0.19975268950166936</v>
      </c>
      <c r="L127" s="31">
        <v>0</v>
      </c>
      <c r="M127" s="36">
        <f t="shared" si="27"/>
        <v>0</v>
      </c>
      <c r="N127" s="31">
        <f t="shared" si="28"/>
        <v>363234</v>
      </c>
      <c r="O127" s="36">
        <f t="shared" si="29"/>
        <v>0.6416541539331202</v>
      </c>
      <c r="P127" s="31">
        <v>157922</v>
      </c>
      <c r="Q127" s="31">
        <v>581736</v>
      </c>
      <c r="R127" s="31">
        <v>442736</v>
      </c>
      <c r="S127" s="31">
        <v>388988</v>
      </c>
      <c r="T127" s="36">
        <f t="shared" si="30"/>
        <v>0.87860033970582918</v>
      </c>
      <c r="U127" s="36">
        <f t="shared" si="31"/>
        <v>-0.28396296906067553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509090</v>
      </c>
      <c r="E132" s="32">
        <f>SUM(E127:E131)</f>
        <v>566090</v>
      </c>
      <c r="F132" s="32">
        <f>SUM(F127:F131)</f>
        <v>130278</v>
      </c>
      <c r="G132" s="37">
        <f t="shared" si="24"/>
        <v>0.25590367125655583</v>
      </c>
      <c r="H132" s="32">
        <f>SUM(H127:H131)</f>
        <v>119878</v>
      </c>
      <c r="I132" s="37">
        <f t="shared" si="25"/>
        <v>0.23547506334832741</v>
      </c>
      <c r="J132" s="32">
        <f>SUM(J127:J131)</f>
        <v>113078</v>
      </c>
      <c r="K132" s="37">
        <f t="shared" si="26"/>
        <v>0.19975268950166936</v>
      </c>
      <c r="L132" s="32">
        <f>SUM(L127:L131)</f>
        <v>0</v>
      </c>
      <c r="M132" s="37">
        <f t="shared" si="27"/>
        <v>0</v>
      </c>
      <c r="N132" s="32">
        <f t="shared" si="28"/>
        <v>363234</v>
      </c>
      <c r="O132" s="37">
        <f t="shared" si="29"/>
        <v>0.6416541539331202</v>
      </c>
      <c r="P132" s="32">
        <f>SUM(P127:P131)</f>
        <v>157922</v>
      </c>
      <c r="Q132" s="32">
        <f>SUM(Q127:Q131)</f>
        <v>581736</v>
      </c>
      <c r="R132" s="32">
        <f>SUM(R127:R131)</f>
        <v>442736</v>
      </c>
      <c r="S132" s="32">
        <f>SUM(S127:S131)</f>
        <v>388988</v>
      </c>
      <c r="T132" s="37">
        <f t="shared" si="30"/>
        <v>0.87860033970582918</v>
      </c>
      <c r="U132" s="37">
        <f t="shared" si="31"/>
        <v>-0.28396296906067553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25387684</v>
      </c>
      <c r="E133" s="31">
        <v>25303003</v>
      </c>
      <c r="F133" s="31">
        <v>1927149</v>
      </c>
      <c r="G133" s="36">
        <f t="shared" si="24"/>
        <v>7.5908814683529224E-2</v>
      </c>
      <c r="H133" s="31">
        <v>4375114</v>
      </c>
      <c r="I133" s="36">
        <f t="shared" si="25"/>
        <v>0.17233214341253025</v>
      </c>
      <c r="J133" s="31">
        <v>1260299</v>
      </c>
      <c r="K133" s="36">
        <f t="shared" si="26"/>
        <v>4.9808277697315217E-2</v>
      </c>
      <c r="L133" s="31">
        <v>0</v>
      </c>
      <c r="M133" s="36">
        <f t="shared" si="27"/>
        <v>0</v>
      </c>
      <c r="N133" s="31">
        <f t="shared" si="28"/>
        <v>7562562</v>
      </c>
      <c r="O133" s="36">
        <f t="shared" si="29"/>
        <v>0.29888001831245092</v>
      </c>
      <c r="P133" s="31">
        <v>3702620</v>
      </c>
      <c r="Q133" s="31">
        <v>26176588</v>
      </c>
      <c r="R133" s="31">
        <v>35247588</v>
      </c>
      <c r="S133" s="31">
        <v>12920655</v>
      </c>
      <c r="T133" s="36">
        <f t="shared" si="30"/>
        <v>0.36656848689901844</v>
      </c>
      <c r="U133" s="36">
        <f t="shared" si="31"/>
        <v>-0.65961967471682215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25387684</v>
      </c>
      <c r="E137" s="32">
        <f>SUM(E133:E136)</f>
        <v>25303003</v>
      </c>
      <c r="F137" s="32">
        <f>SUM(F133:F136)</f>
        <v>1927149</v>
      </c>
      <c r="G137" s="37">
        <f t="shared" ref="G137:G170" si="32">IF(($D137     =0),0,($F137     /$D137     ))</f>
        <v>7.5908814683529224E-2</v>
      </c>
      <c r="H137" s="32">
        <f>SUM(H133:H136)</f>
        <v>4375114</v>
      </c>
      <c r="I137" s="37">
        <f t="shared" ref="I137:I170" si="33">IF(($D137     =0),0,($H137     /$D137     ))</f>
        <v>0.17233214341253025</v>
      </c>
      <c r="J137" s="32">
        <f>SUM(J133:J136)</f>
        <v>1260299</v>
      </c>
      <c r="K137" s="37">
        <f t="shared" ref="K137:K170" si="34">IF(($E137     =0),0,($J137     /$E137     ))</f>
        <v>4.9808277697315217E-2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7562562</v>
      </c>
      <c r="O137" s="37">
        <f t="shared" ref="O137:O170" si="37">IF(($E137     =0),0,($N137     /$E137     ))</f>
        <v>0.29888001831245092</v>
      </c>
      <c r="P137" s="32">
        <f>SUM(P133:P136)</f>
        <v>3702620</v>
      </c>
      <c r="Q137" s="32">
        <f>SUM(Q133:Q136)</f>
        <v>26176588</v>
      </c>
      <c r="R137" s="32">
        <f>SUM(R133:R136)</f>
        <v>35247588</v>
      </c>
      <c r="S137" s="32">
        <f>SUM(S133:S136)</f>
        <v>12920655</v>
      </c>
      <c r="T137" s="37">
        <f t="shared" ref="T137:T170" si="38">IF(($R137     =0),0,($S137     /$R137     ))</f>
        <v>0.36656848689901844</v>
      </c>
      <c r="U137" s="37">
        <f t="shared" ref="U137:U170" si="39">IF(($P137     =0),0,(($J137     /$P137     )-1))</f>
        <v>-0.65961967471682215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54501752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26228</v>
      </c>
      <c r="G140" s="36">
        <f t="shared" si="32"/>
        <v>0</v>
      </c>
      <c r="H140" s="31">
        <v>1236446</v>
      </c>
      <c r="I140" s="36">
        <f t="shared" si="33"/>
        <v>0</v>
      </c>
      <c r="J140" s="31">
        <v>114444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1377118</v>
      </c>
      <c r="O140" s="36">
        <f t="shared" si="37"/>
        <v>0</v>
      </c>
      <c r="P140" s="31">
        <v>556726</v>
      </c>
      <c r="Q140" s="31">
        <v>0</v>
      </c>
      <c r="R140" s="31">
        <v>0</v>
      </c>
      <c r="S140" s="31">
        <v>556726</v>
      </c>
      <c r="T140" s="36">
        <f t="shared" si="38"/>
        <v>0</v>
      </c>
      <c r="U140" s="36">
        <f t="shared" si="39"/>
        <v>-0.79443388668752668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54501752</v>
      </c>
      <c r="F144" s="32">
        <f>SUM(F138:F143)</f>
        <v>26228</v>
      </c>
      <c r="G144" s="37">
        <f t="shared" si="32"/>
        <v>0</v>
      </c>
      <c r="H144" s="32">
        <f>SUM(H138:H143)</f>
        <v>1236446</v>
      </c>
      <c r="I144" s="37">
        <f t="shared" si="33"/>
        <v>0</v>
      </c>
      <c r="J144" s="32">
        <f>SUM(J138:J143)</f>
        <v>114444</v>
      </c>
      <c r="K144" s="37">
        <f t="shared" si="34"/>
        <v>2.099822405709086E-3</v>
      </c>
      <c r="L144" s="32">
        <f>SUM(L138:L143)</f>
        <v>0</v>
      </c>
      <c r="M144" s="37">
        <f t="shared" si="35"/>
        <v>0</v>
      </c>
      <c r="N144" s="32">
        <f t="shared" si="36"/>
        <v>1377118</v>
      </c>
      <c r="O144" s="37">
        <f t="shared" si="37"/>
        <v>2.5267407917455572E-2</v>
      </c>
      <c r="P144" s="32">
        <f>SUM(P138:P143)</f>
        <v>556726</v>
      </c>
      <c r="Q144" s="32">
        <f>SUM(Q138:Q143)</f>
        <v>0</v>
      </c>
      <c r="R144" s="32">
        <f>SUM(R138:R143)</f>
        <v>0</v>
      </c>
      <c r="S144" s="32">
        <f>SUM(S138:S143)</f>
        <v>556726</v>
      </c>
      <c r="T144" s="37">
        <f t="shared" si="38"/>
        <v>0</v>
      </c>
      <c r="U144" s="37">
        <f t="shared" si="39"/>
        <v>-0.79443388668752668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0</v>
      </c>
      <c r="O150" s="37">
        <f t="shared" si="37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8"/>
        <v>0</v>
      </c>
      <c r="U150" s="37">
        <f t="shared" si="39"/>
        <v>0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68202700</v>
      </c>
      <c r="E152" s="31">
        <v>112587300</v>
      </c>
      <c r="F152" s="31">
        <v>7637747</v>
      </c>
      <c r="G152" s="36">
        <f t="shared" si="32"/>
        <v>0.11198599175692459</v>
      </c>
      <c r="H152" s="31">
        <v>15603551</v>
      </c>
      <c r="I152" s="36">
        <f t="shared" si="33"/>
        <v>0.22878201302880971</v>
      </c>
      <c r="J152" s="31">
        <v>11799194</v>
      </c>
      <c r="K152" s="36">
        <f t="shared" si="34"/>
        <v>0.10480039933456083</v>
      </c>
      <c r="L152" s="31">
        <v>0</v>
      </c>
      <c r="M152" s="36">
        <f t="shared" si="35"/>
        <v>0</v>
      </c>
      <c r="N152" s="31">
        <f t="shared" si="36"/>
        <v>35040492</v>
      </c>
      <c r="O152" s="36">
        <f t="shared" si="37"/>
        <v>0.31122952588791097</v>
      </c>
      <c r="P152" s="31">
        <v>1533233</v>
      </c>
      <c r="Q152" s="31">
        <v>71028900</v>
      </c>
      <c r="R152" s="31">
        <v>72743993</v>
      </c>
      <c r="S152" s="31">
        <v>17477124</v>
      </c>
      <c r="T152" s="36">
        <f t="shared" si="38"/>
        <v>0.24025521942409733</v>
      </c>
      <c r="U152" s="36">
        <f t="shared" si="39"/>
        <v>6.6956300836206895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192597</v>
      </c>
      <c r="E153" s="31">
        <v>1170667</v>
      </c>
      <c r="F153" s="31">
        <v>41268</v>
      </c>
      <c r="G153" s="36">
        <f t="shared" si="32"/>
        <v>0.21427125033100203</v>
      </c>
      <c r="H153" s="31">
        <v>659360</v>
      </c>
      <c r="I153" s="36">
        <f t="shared" si="33"/>
        <v>3.4235216540236868</v>
      </c>
      <c r="J153" s="31">
        <v>110873</v>
      </c>
      <c r="K153" s="36">
        <f t="shared" si="34"/>
        <v>9.47092554928088E-2</v>
      </c>
      <c r="L153" s="31">
        <v>0</v>
      </c>
      <c r="M153" s="36">
        <f t="shared" si="35"/>
        <v>0</v>
      </c>
      <c r="N153" s="31">
        <f t="shared" si="36"/>
        <v>811501</v>
      </c>
      <c r="O153" s="36">
        <f t="shared" si="37"/>
        <v>0.69319541765506332</v>
      </c>
      <c r="P153" s="31">
        <v>144740</v>
      </c>
      <c r="Q153" s="31">
        <v>206270</v>
      </c>
      <c r="R153" s="31">
        <v>1266170</v>
      </c>
      <c r="S153" s="31">
        <v>229449</v>
      </c>
      <c r="T153" s="36">
        <f t="shared" si="38"/>
        <v>0.18121500272475261</v>
      </c>
      <c r="U153" s="36">
        <f t="shared" si="39"/>
        <v>-0.23398507668923585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68395297</v>
      </c>
      <c r="E157" s="32">
        <f>SUM(E151:E156)</f>
        <v>113757967</v>
      </c>
      <c r="F157" s="32">
        <f>SUM(F151:F156)</f>
        <v>7679015</v>
      </c>
      <c r="G157" s="37">
        <f t="shared" si="32"/>
        <v>0.11227402082923918</v>
      </c>
      <c r="H157" s="32">
        <f>SUM(H151:H156)</f>
        <v>16262911</v>
      </c>
      <c r="I157" s="37">
        <f t="shared" si="33"/>
        <v>0.23777820571493388</v>
      </c>
      <c r="J157" s="32">
        <f>SUM(J151:J156)</f>
        <v>11910067</v>
      </c>
      <c r="K157" s="37">
        <f t="shared" si="34"/>
        <v>0.1046965528137471</v>
      </c>
      <c r="L157" s="32">
        <f>SUM(L151:L156)</f>
        <v>0</v>
      </c>
      <c r="M157" s="37">
        <f t="shared" si="35"/>
        <v>0</v>
      </c>
      <c r="N157" s="32">
        <f t="shared" si="36"/>
        <v>35851993</v>
      </c>
      <c r="O157" s="37">
        <f t="shared" si="37"/>
        <v>0.31516028235631183</v>
      </c>
      <c r="P157" s="32">
        <f>SUM(P151:P156)</f>
        <v>1677973</v>
      </c>
      <c r="Q157" s="32">
        <f>SUM(Q151:Q156)</f>
        <v>71235170</v>
      </c>
      <c r="R157" s="32">
        <f>SUM(R151:R156)</f>
        <v>74010163</v>
      </c>
      <c r="S157" s="32">
        <f>SUM(S151:S156)</f>
        <v>17706573</v>
      </c>
      <c r="T157" s="37">
        <f t="shared" si="38"/>
        <v>0.23924515610106142</v>
      </c>
      <c r="U157" s="37">
        <f t="shared" si="39"/>
        <v>6.0978895369591761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15703054</v>
      </c>
      <c r="E159" s="31">
        <v>15753439</v>
      </c>
      <c r="F159" s="31">
        <v>1253114</v>
      </c>
      <c r="G159" s="36">
        <f t="shared" si="32"/>
        <v>7.9800655337490395E-2</v>
      </c>
      <c r="H159" s="31">
        <v>862088</v>
      </c>
      <c r="I159" s="36">
        <f t="shared" si="33"/>
        <v>5.4899384540102833E-2</v>
      </c>
      <c r="J159" s="31">
        <v>713409</v>
      </c>
      <c r="K159" s="36">
        <f t="shared" si="34"/>
        <v>4.5285921378817665E-2</v>
      </c>
      <c r="L159" s="31">
        <v>0</v>
      </c>
      <c r="M159" s="36">
        <f t="shared" si="35"/>
        <v>0</v>
      </c>
      <c r="N159" s="31">
        <f t="shared" si="36"/>
        <v>2828611</v>
      </c>
      <c r="O159" s="36">
        <f t="shared" si="37"/>
        <v>0.17955514348327373</v>
      </c>
      <c r="P159" s="31">
        <v>97182</v>
      </c>
      <c r="Q159" s="31">
        <v>17791732</v>
      </c>
      <c r="R159" s="31">
        <v>11587199</v>
      </c>
      <c r="S159" s="31">
        <v>4880565</v>
      </c>
      <c r="T159" s="36">
        <f t="shared" si="38"/>
        <v>0.42120317429604859</v>
      </c>
      <c r="U159" s="36">
        <f t="shared" si="39"/>
        <v>6.3409582021361981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15703054</v>
      </c>
      <c r="E163" s="32">
        <f>SUM(E158:E162)</f>
        <v>15753439</v>
      </c>
      <c r="F163" s="32">
        <f>SUM(F158:F162)</f>
        <v>1253114</v>
      </c>
      <c r="G163" s="37">
        <f t="shared" si="32"/>
        <v>7.9800655337490395E-2</v>
      </c>
      <c r="H163" s="32">
        <f>SUM(H158:H162)</f>
        <v>862088</v>
      </c>
      <c r="I163" s="37">
        <f t="shared" si="33"/>
        <v>5.4899384540102833E-2</v>
      </c>
      <c r="J163" s="32">
        <f>SUM(J158:J162)</f>
        <v>713409</v>
      </c>
      <c r="K163" s="37">
        <f t="shared" si="34"/>
        <v>4.5285921378817665E-2</v>
      </c>
      <c r="L163" s="32">
        <f>SUM(L158:L162)</f>
        <v>0</v>
      </c>
      <c r="M163" s="37">
        <f t="shared" si="35"/>
        <v>0</v>
      </c>
      <c r="N163" s="32">
        <f t="shared" si="36"/>
        <v>2828611</v>
      </c>
      <c r="O163" s="37">
        <f t="shared" si="37"/>
        <v>0.17955514348327373</v>
      </c>
      <c r="P163" s="32">
        <f>SUM(P158:P162)</f>
        <v>97182</v>
      </c>
      <c r="Q163" s="32">
        <f>SUM(Q158:Q162)</f>
        <v>17791732</v>
      </c>
      <c r="R163" s="32">
        <f>SUM(R158:R162)</f>
        <v>11587199</v>
      </c>
      <c r="S163" s="32">
        <f>SUM(S158:S162)</f>
        <v>4880565</v>
      </c>
      <c r="T163" s="37">
        <f t="shared" si="38"/>
        <v>0.42120317429604859</v>
      </c>
      <c r="U163" s="37">
        <f t="shared" si="39"/>
        <v>6.3409582021361981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3000000</v>
      </c>
      <c r="E165" s="31">
        <v>3000000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3000000</v>
      </c>
      <c r="R165" s="31">
        <v>3000000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3000000</v>
      </c>
      <c r="E169" s="32">
        <f>SUM(E164:E168)</f>
        <v>3000000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3000000</v>
      </c>
      <c r="R169" s="32">
        <f>SUM(R164:R168)</f>
        <v>3000000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479591676</v>
      </c>
      <c r="E170" s="32">
        <f>SUM(E105,E107:E111,E113:E120,E122:E125,E127:E131,E133:E136,E138:E143,E145:E149,E151:E156,E158:E162,E164:E168)</f>
        <v>631495673</v>
      </c>
      <c r="F170" s="32">
        <f>SUM(F105,F107:F111,F113:F120,F122:F125,F127:F131,F133:F136,F138:F143,F145:F149,F151:F156,F158:F162,F164:F168)</f>
        <v>111766977</v>
      </c>
      <c r="G170" s="37">
        <f t="shared" si="32"/>
        <v>0.23304611525409377</v>
      </c>
      <c r="H170" s="32">
        <f>SUM(H105,H107:H111,H113:H120,H122:H125,H127:H131,H133:H136,H138:H143,H145:H149,H151:H156,H158:H162,H164:H168)</f>
        <v>117456728</v>
      </c>
      <c r="I170" s="37">
        <f t="shared" si="33"/>
        <v>0.24490985535787321</v>
      </c>
      <c r="J170" s="32">
        <f>SUM(J105,J107:J111,J113:J120,J122:J125,J127:J131,J133:J136,J138:J143,J145:J149,J151:J156,J158:J162,J164:J168)</f>
        <v>76915945</v>
      </c>
      <c r="K170" s="37">
        <f t="shared" si="34"/>
        <v>0.12179963899768478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306139650</v>
      </c>
      <c r="O170" s="37">
        <f t="shared" si="37"/>
        <v>0.48478503193164396</v>
      </c>
      <c r="P170" s="32">
        <f>SUM(P105,P107:P111,P113:P120,P122:P125,P127:P131,P133:P136,P138:P143,P145:P149,P151:P156,P158:P162,P164:P168)</f>
        <v>83007940</v>
      </c>
      <c r="Q170" s="32">
        <f>SUM(Q105,Q107:Q111,Q113:Q120,Q122:Q125,Q127:Q131,Q133:Q136,Q138:Q143,Q145:Q149,Q151:Q156,Q158:Q162,Q164:Q168)</f>
        <v>510368900</v>
      </c>
      <c r="R170" s="32">
        <f>SUM(R105,R107:R111,R113:R120,R122:R125,R127:R131,R133:R136,R138:R143,R145:R149,R151:R156,R158:R162,R164:R168)</f>
        <v>585461210</v>
      </c>
      <c r="S170" s="32">
        <f>SUM(S105,S107:S111,S113:S120,S122:S125,S127:S131,S133:S136,S138:S143,S145:S149,S151:S156,S158:S162,S164:S168)</f>
        <v>245995178</v>
      </c>
      <c r="T170" s="37">
        <f t="shared" si="38"/>
        <v>0.42017331600841668</v>
      </c>
      <c r="U170" s="37">
        <f t="shared" si="39"/>
        <v>-7.339050938982461E-2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93870</v>
      </c>
      <c r="E173" s="31">
        <v>424000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120000</v>
      </c>
      <c r="R173" s="31">
        <v>90000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6959000</v>
      </c>
      <c r="E175" s="31">
        <v>7161000</v>
      </c>
      <c r="F175" s="31">
        <v>710816</v>
      </c>
      <c r="G175" s="36">
        <f t="shared" si="40"/>
        <v>0.1021434114096853</v>
      </c>
      <c r="H175" s="31">
        <v>714449</v>
      </c>
      <c r="I175" s="36">
        <f t="shared" si="41"/>
        <v>0.10266546917660584</v>
      </c>
      <c r="J175" s="31">
        <v>688923</v>
      </c>
      <c r="K175" s="36">
        <f t="shared" si="42"/>
        <v>9.6204859656472561E-2</v>
      </c>
      <c r="L175" s="31">
        <v>0</v>
      </c>
      <c r="M175" s="36">
        <f t="shared" si="43"/>
        <v>0</v>
      </c>
      <c r="N175" s="31">
        <f t="shared" si="44"/>
        <v>2114188</v>
      </c>
      <c r="O175" s="36">
        <f t="shared" si="45"/>
        <v>0.29523641949448404</v>
      </c>
      <c r="P175" s="31">
        <v>691271</v>
      </c>
      <c r="Q175" s="31">
        <v>3037990</v>
      </c>
      <c r="R175" s="31">
        <v>2837990</v>
      </c>
      <c r="S175" s="31">
        <v>1798935</v>
      </c>
      <c r="T175" s="36">
        <f t="shared" si="46"/>
        <v>0.63387644072036897</v>
      </c>
      <c r="U175" s="36">
        <f t="shared" si="47"/>
        <v>-3.3966418380056984E-3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7052870</v>
      </c>
      <c r="E179" s="32">
        <f>SUM(E173:E178)</f>
        <v>7585000</v>
      </c>
      <c r="F179" s="32">
        <f>SUM(F173:F178)</f>
        <v>710816</v>
      </c>
      <c r="G179" s="37">
        <f t="shared" si="40"/>
        <v>0.10078393618484389</v>
      </c>
      <c r="H179" s="32">
        <f>SUM(H173:H178)</f>
        <v>714449</v>
      </c>
      <c r="I179" s="37">
        <f t="shared" si="41"/>
        <v>0.10129904563674079</v>
      </c>
      <c r="J179" s="32">
        <f>SUM(J173:J178)</f>
        <v>688923</v>
      </c>
      <c r="K179" s="37">
        <f t="shared" si="42"/>
        <v>9.0827027027027024E-2</v>
      </c>
      <c r="L179" s="32">
        <f>SUM(L173:L178)</f>
        <v>0</v>
      </c>
      <c r="M179" s="37">
        <f t="shared" si="43"/>
        <v>0</v>
      </c>
      <c r="N179" s="32">
        <f t="shared" si="44"/>
        <v>2114188</v>
      </c>
      <c r="O179" s="37">
        <f t="shared" si="45"/>
        <v>0.27873276203032299</v>
      </c>
      <c r="P179" s="32">
        <f>SUM(P173:P178)</f>
        <v>691271</v>
      </c>
      <c r="Q179" s="32">
        <f>SUM(Q173:Q178)</f>
        <v>3157990</v>
      </c>
      <c r="R179" s="32">
        <f>SUM(R173:R178)</f>
        <v>2927990</v>
      </c>
      <c r="S179" s="32">
        <f>SUM(S173:S178)</f>
        <v>1798935</v>
      </c>
      <c r="T179" s="37">
        <f t="shared" si="46"/>
        <v>0.61439246718738794</v>
      </c>
      <c r="U179" s="37">
        <f t="shared" si="47"/>
        <v>-3.3966418380056984E-3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9678850</v>
      </c>
      <c r="E181" s="31">
        <v>9678850</v>
      </c>
      <c r="F181" s="31">
        <v>174</v>
      </c>
      <c r="G181" s="36">
        <f t="shared" si="40"/>
        <v>1.7977342349555989E-5</v>
      </c>
      <c r="H181" s="31">
        <v>2692879</v>
      </c>
      <c r="I181" s="36">
        <f t="shared" si="41"/>
        <v>0.27822303269499993</v>
      </c>
      <c r="J181" s="31">
        <v>718565</v>
      </c>
      <c r="K181" s="36">
        <f t="shared" si="42"/>
        <v>7.4240741410394828E-2</v>
      </c>
      <c r="L181" s="31">
        <v>0</v>
      </c>
      <c r="M181" s="36">
        <f t="shared" si="43"/>
        <v>0</v>
      </c>
      <c r="N181" s="31">
        <f t="shared" si="44"/>
        <v>3411618</v>
      </c>
      <c r="O181" s="36">
        <f t="shared" si="45"/>
        <v>0.3524817514477443</v>
      </c>
      <c r="P181" s="31">
        <v>0</v>
      </c>
      <c r="Q181" s="31">
        <v>4000000</v>
      </c>
      <c r="R181" s="31">
        <v>4000000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9678850</v>
      </c>
      <c r="E185" s="32">
        <f>SUM(E180:E184)</f>
        <v>9678850</v>
      </c>
      <c r="F185" s="32">
        <f>SUM(F180:F184)</f>
        <v>174</v>
      </c>
      <c r="G185" s="37">
        <f t="shared" si="40"/>
        <v>1.7977342349555989E-5</v>
      </c>
      <c r="H185" s="32">
        <f>SUM(H180:H184)</f>
        <v>2692879</v>
      </c>
      <c r="I185" s="37">
        <f t="shared" si="41"/>
        <v>0.27822303269499993</v>
      </c>
      <c r="J185" s="32">
        <f>SUM(J180:J184)</f>
        <v>718565</v>
      </c>
      <c r="K185" s="37">
        <f t="shared" si="42"/>
        <v>7.4240741410394828E-2</v>
      </c>
      <c r="L185" s="32">
        <f>SUM(L180:L184)</f>
        <v>0</v>
      </c>
      <c r="M185" s="37">
        <f t="shared" si="43"/>
        <v>0</v>
      </c>
      <c r="N185" s="32">
        <f t="shared" si="44"/>
        <v>3411618</v>
      </c>
      <c r="O185" s="37">
        <f t="shared" si="45"/>
        <v>0.3524817514477443</v>
      </c>
      <c r="P185" s="32">
        <f>SUM(P180:P184)</f>
        <v>0</v>
      </c>
      <c r="Q185" s="32">
        <f>SUM(Q180:Q184)</f>
        <v>4000000</v>
      </c>
      <c r="R185" s="32">
        <f>SUM(R180:R184)</f>
        <v>4000000</v>
      </c>
      <c r="S185" s="32">
        <f>SUM(S180:S184)</f>
        <v>0</v>
      </c>
      <c r="T185" s="37">
        <f t="shared" si="46"/>
        <v>0</v>
      </c>
      <c r="U185" s="37">
        <f t="shared" si="47"/>
        <v>0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55903778</v>
      </c>
      <c r="E188" s="31">
        <v>160003587</v>
      </c>
      <c r="F188" s="31">
        <v>13639448</v>
      </c>
      <c r="G188" s="36">
        <f t="shared" si="40"/>
        <v>0.24398079142343473</v>
      </c>
      <c r="H188" s="31">
        <v>40203744</v>
      </c>
      <c r="I188" s="36">
        <f t="shared" si="41"/>
        <v>0.71915969614790609</v>
      </c>
      <c r="J188" s="31">
        <v>11139285</v>
      </c>
      <c r="K188" s="36">
        <f t="shared" si="42"/>
        <v>6.9618970479705555E-2</v>
      </c>
      <c r="L188" s="31">
        <v>0</v>
      </c>
      <c r="M188" s="36">
        <f t="shared" si="43"/>
        <v>0</v>
      </c>
      <c r="N188" s="31">
        <f t="shared" si="44"/>
        <v>64982477</v>
      </c>
      <c r="O188" s="36">
        <f t="shared" si="45"/>
        <v>0.40613137629220775</v>
      </c>
      <c r="P188" s="31">
        <v>2333682</v>
      </c>
      <c r="Q188" s="31">
        <v>3208068</v>
      </c>
      <c r="R188" s="31">
        <v>82537355</v>
      </c>
      <c r="S188" s="31">
        <v>6636907</v>
      </c>
      <c r="T188" s="36">
        <f t="shared" si="46"/>
        <v>8.0410948472967175E-2</v>
      </c>
      <c r="U188" s="36">
        <f t="shared" si="47"/>
        <v>3.7732660233913622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55903778</v>
      </c>
      <c r="E191" s="32">
        <f>SUM(E186:E190)</f>
        <v>160003587</v>
      </c>
      <c r="F191" s="32">
        <f>SUM(F186:F190)</f>
        <v>13639448</v>
      </c>
      <c r="G191" s="37">
        <f t="shared" si="40"/>
        <v>0.24398079142343473</v>
      </c>
      <c r="H191" s="32">
        <f>SUM(H186:H190)</f>
        <v>40203744</v>
      </c>
      <c r="I191" s="37">
        <f t="shared" si="41"/>
        <v>0.71915969614790609</v>
      </c>
      <c r="J191" s="32">
        <f>SUM(J186:J190)</f>
        <v>11139285</v>
      </c>
      <c r="K191" s="37">
        <f t="shared" si="42"/>
        <v>6.9618970479705555E-2</v>
      </c>
      <c r="L191" s="32">
        <f>SUM(L186:L190)</f>
        <v>0</v>
      </c>
      <c r="M191" s="37">
        <f t="shared" si="43"/>
        <v>0</v>
      </c>
      <c r="N191" s="32">
        <f t="shared" si="44"/>
        <v>64982477</v>
      </c>
      <c r="O191" s="37">
        <f t="shared" si="45"/>
        <v>0.40613137629220775</v>
      </c>
      <c r="P191" s="32">
        <f>SUM(P186:P190)</f>
        <v>2333682</v>
      </c>
      <c r="Q191" s="32">
        <f>SUM(Q186:Q190)</f>
        <v>3208068</v>
      </c>
      <c r="R191" s="32">
        <f>SUM(R186:R190)</f>
        <v>82537355</v>
      </c>
      <c r="S191" s="32">
        <f>SUM(S186:S190)</f>
        <v>6636907</v>
      </c>
      <c r="T191" s="37">
        <f t="shared" si="46"/>
        <v>8.0410948472967175E-2</v>
      </c>
      <c r="U191" s="37">
        <f t="shared" si="47"/>
        <v>3.7732660233913622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162725</v>
      </c>
      <c r="E195" s="31">
        <v>163075</v>
      </c>
      <c r="F195" s="31">
        <v>41286</v>
      </c>
      <c r="G195" s="36">
        <f t="shared" si="40"/>
        <v>0.25371639268704871</v>
      </c>
      <c r="H195" s="31">
        <v>40764</v>
      </c>
      <c r="I195" s="36">
        <f t="shared" si="41"/>
        <v>0.25050852665540019</v>
      </c>
      <c r="J195" s="31">
        <v>40560</v>
      </c>
      <c r="K195" s="36">
        <f t="shared" si="42"/>
        <v>0.24871991414993103</v>
      </c>
      <c r="L195" s="31">
        <v>0</v>
      </c>
      <c r="M195" s="36">
        <f t="shared" si="43"/>
        <v>0</v>
      </c>
      <c r="N195" s="31">
        <f t="shared" si="44"/>
        <v>122610</v>
      </c>
      <c r="O195" s="36">
        <f t="shared" si="45"/>
        <v>0.75186263988962132</v>
      </c>
      <c r="P195" s="31">
        <v>41553</v>
      </c>
      <c r="Q195" s="31">
        <v>185913</v>
      </c>
      <c r="R195" s="31">
        <v>155972</v>
      </c>
      <c r="S195" s="31">
        <v>118877</v>
      </c>
      <c r="T195" s="36">
        <f t="shared" si="46"/>
        <v>0.7621688508193778</v>
      </c>
      <c r="U195" s="36">
        <f t="shared" si="47"/>
        <v>-2.3897191538517104E-2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162725</v>
      </c>
      <c r="E198" s="32">
        <f>SUM(E192:E197)</f>
        <v>163075</v>
      </c>
      <c r="F198" s="32">
        <f>SUM(F192:F197)</f>
        <v>41286</v>
      </c>
      <c r="G198" s="37">
        <f t="shared" si="40"/>
        <v>0.25371639268704871</v>
      </c>
      <c r="H198" s="32">
        <f>SUM(H192:H197)</f>
        <v>40764</v>
      </c>
      <c r="I198" s="37">
        <f t="shared" si="41"/>
        <v>0.25050852665540019</v>
      </c>
      <c r="J198" s="32">
        <f>SUM(J192:J197)</f>
        <v>40560</v>
      </c>
      <c r="K198" s="37">
        <f t="shared" si="42"/>
        <v>0.24871991414993103</v>
      </c>
      <c r="L198" s="32">
        <f>SUM(L192:L197)</f>
        <v>0</v>
      </c>
      <c r="M198" s="37">
        <f t="shared" si="43"/>
        <v>0</v>
      </c>
      <c r="N198" s="32">
        <f t="shared" si="44"/>
        <v>122610</v>
      </c>
      <c r="O198" s="37">
        <f t="shared" si="45"/>
        <v>0.75186263988962132</v>
      </c>
      <c r="P198" s="32">
        <f>SUM(P192:P197)</f>
        <v>41553</v>
      </c>
      <c r="Q198" s="32">
        <f>SUM(Q192:Q197)</f>
        <v>185913</v>
      </c>
      <c r="R198" s="32">
        <f>SUM(R192:R197)</f>
        <v>155972</v>
      </c>
      <c r="S198" s="32">
        <f>SUM(S192:S197)</f>
        <v>118877</v>
      </c>
      <c r="T198" s="37">
        <f t="shared" si="46"/>
        <v>0.7621688508193778</v>
      </c>
      <c r="U198" s="37">
        <f t="shared" si="47"/>
        <v>-2.3897191538517104E-2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105395</v>
      </c>
      <c r="E199" s="31">
        <v>65673</v>
      </c>
      <c r="F199" s="31">
        <v>17578</v>
      </c>
      <c r="G199" s="36">
        <f t="shared" si="40"/>
        <v>0.16678210541297026</v>
      </c>
      <c r="H199" s="31">
        <v>687</v>
      </c>
      <c r="I199" s="36">
        <f t="shared" si="41"/>
        <v>6.5183357844300011E-3</v>
      </c>
      <c r="J199" s="31">
        <v>17130</v>
      </c>
      <c r="K199" s="36">
        <f t="shared" si="42"/>
        <v>0.2608377872184916</v>
      </c>
      <c r="L199" s="31">
        <v>0</v>
      </c>
      <c r="M199" s="36">
        <f t="shared" si="43"/>
        <v>0</v>
      </c>
      <c r="N199" s="31">
        <f t="shared" si="44"/>
        <v>35395</v>
      </c>
      <c r="O199" s="36">
        <f t="shared" si="45"/>
        <v>0.53895817154690662</v>
      </c>
      <c r="P199" s="31">
        <v>12596</v>
      </c>
      <c r="Q199" s="31">
        <v>100953</v>
      </c>
      <c r="R199" s="31">
        <v>100953</v>
      </c>
      <c r="S199" s="31">
        <v>38420</v>
      </c>
      <c r="T199" s="36">
        <f t="shared" si="46"/>
        <v>0.38057313799490849</v>
      </c>
      <c r="U199" s="36">
        <f t="shared" si="47"/>
        <v>0.35995554144172748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105395</v>
      </c>
      <c r="E204" s="32">
        <f>SUM(E199:E203)</f>
        <v>65673</v>
      </c>
      <c r="F204" s="32">
        <f>SUM(F199:F203)</f>
        <v>17578</v>
      </c>
      <c r="G204" s="37">
        <f t="shared" si="40"/>
        <v>0.16678210541297026</v>
      </c>
      <c r="H204" s="32">
        <f>SUM(H199:H203)</f>
        <v>687</v>
      </c>
      <c r="I204" s="37">
        <f t="shared" si="41"/>
        <v>6.5183357844300011E-3</v>
      </c>
      <c r="J204" s="32">
        <f>SUM(J199:J203)</f>
        <v>17130</v>
      </c>
      <c r="K204" s="37">
        <f t="shared" si="42"/>
        <v>0.2608377872184916</v>
      </c>
      <c r="L204" s="32">
        <f>SUM(L199:L203)</f>
        <v>0</v>
      </c>
      <c r="M204" s="37">
        <f t="shared" si="43"/>
        <v>0</v>
      </c>
      <c r="N204" s="32">
        <f t="shared" si="44"/>
        <v>35395</v>
      </c>
      <c r="O204" s="37">
        <f t="shared" si="45"/>
        <v>0.53895817154690662</v>
      </c>
      <c r="P204" s="32">
        <f>SUM(P199:P203)</f>
        <v>12596</v>
      </c>
      <c r="Q204" s="32">
        <f>SUM(Q199:Q203)</f>
        <v>100953</v>
      </c>
      <c r="R204" s="32">
        <f>SUM(R199:R203)</f>
        <v>100953</v>
      </c>
      <c r="S204" s="32">
        <f>SUM(S199:S203)</f>
        <v>38420</v>
      </c>
      <c r="T204" s="37">
        <f t="shared" si="46"/>
        <v>0.38057313799490849</v>
      </c>
      <c r="U204" s="37">
        <f t="shared" si="47"/>
        <v>0.35995554144172748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72903618</v>
      </c>
      <c r="E205" s="32">
        <f>SUM(E173:E178,E180:E184,E186:E190,E192:E197,E199:E203)</f>
        <v>177496185</v>
      </c>
      <c r="F205" s="32">
        <f>SUM(F173:F178,F180:F184,F186:F190,F192:F197,F199:F203)</f>
        <v>14409302</v>
      </c>
      <c r="G205" s="37">
        <f t="shared" si="40"/>
        <v>0.19764865441931839</v>
      </c>
      <c r="H205" s="32">
        <f>SUM(H173:H178,H180:H184,H186:H190,H192:H197,H199:H203)</f>
        <v>43652523</v>
      </c>
      <c r="I205" s="37">
        <f t="shared" si="41"/>
        <v>0.59877032440283007</v>
      </c>
      <c r="J205" s="32">
        <f>SUM(J173:J178,J180:J184,J186:J190,J192:J197,J199:J203)</f>
        <v>12604463</v>
      </c>
      <c r="K205" s="37">
        <f t="shared" si="42"/>
        <v>7.1012585425427599E-2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70666288</v>
      </c>
      <c r="O205" s="37">
        <f t="shared" si="45"/>
        <v>0.39812848935316553</v>
      </c>
      <c r="P205" s="32">
        <f>SUM(P173:P178,P180:P184,P186:P190,P192:P197,P199:P203)</f>
        <v>3079102</v>
      </c>
      <c r="Q205" s="32">
        <f>SUM(Q173:Q178,Q180:Q184,Q186:Q190,Q192:Q197,Q199:Q203)</f>
        <v>10652924</v>
      </c>
      <c r="R205" s="32">
        <f>SUM(R173:R178,R180:R184,R186:R190,R192:R197,R199:R203)</f>
        <v>89722270</v>
      </c>
      <c r="S205" s="32">
        <f>SUM(S173:S178,S180:S184,S186:S190,S192:S197,S199:S203)</f>
        <v>8593139</v>
      </c>
      <c r="T205" s="37">
        <f t="shared" si="46"/>
        <v>9.5774872838148215E-2</v>
      </c>
      <c r="U205" s="37">
        <f t="shared" si="47"/>
        <v>3.0935516264157537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3226228</v>
      </c>
      <c r="E209" s="31">
        <v>3536981</v>
      </c>
      <c r="F209" s="31">
        <v>904197</v>
      </c>
      <c r="G209" s="36">
        <f t="shared" si="48"/>
        <v>0.2802644450423219</v>
      </c>
      <c r="H209" s="31">
        <v>983149</v>
      </c>
      <c r="I209" s="36">
        <f t="shared" si="49"/>
        <v>0.30473636705155371</v>
      </c>
      <c r="J209" s="31">
        <v>582678</v>
      </c>
      <c r="K209" s="36">
        <f t="shared" si="50"/>
        <v>0.16473879842724629</v>
      </c>
      <c r="L209" s="31">
        <v>0</v>
      </c>
      <c r="M209" s="36">
        <f t="shared" si="51"/>
        <v>0</v>
      </c>
      <c r="N209" s="31">
        <f t="shared" si="52"/>
        <v>2470024</v>
      </c>
      <c r="O209" s="36">
        <f t="shared" si="53"/>
        <v>0.69834245646216364</v>
      </c>
      <c r="P209" s="31">
        <v>748504</v>
      </c>
      <c r="Q209" s="31">
        <v>3093133</v>
      </c>
      <c r="R209" s="31">
        <v>3093133</v>
      </c>
      <c r="S209" s="31">
        <v>2428512</v>
      </c>
      <c r="T209" s="36">
        <f t="shared" si="54"/>
        <v>0.78513015767508221</v>
      </c>
      <c r="U209" s="36">
        <f t="shared" si="55"/>
        <v>-0.22154323824588784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297060</v>
      </c>
      <c r="G210" s="36">
        <f t="shared" si="48"/>
        <v>0</v>
      </c>
      <c r="H210" s="31">
        <v>358237</v>
      </c>
      <c r="I210" s="36">
        <f t="shared" si="49"/>
        <v>0</v>
      </c>
      <c r="J210" s="31">
        <v>267331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922628</v>
      </c>
      <c r="O210" s="36">
        <f t="shared" si="53"/>
        <v>0</v>
      </c>
      <c r="P210" s="31">
        <v>249465</v>
      </c>
      <c r="Q210" s="31">
        <v>0</v>
      </c>
      <c r="R210" s="31">
        <v>0</v>
      </c>
      <c r="S210" s="31">
        <v>721647</v>
      </c>
      <c r="T210" s="36">
        <f t="shared" si="54"/>
        <v>0</v>
      </c>
      <c r="U210" s="36">
        <f t="shared" si="55"/>
        <v>7.1617260938408256E-2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165008</v>
      </c>
      <c r="S214" s="31">
        <v>72479</v>
      </c>
      <c r="T214" s="36">
        <f t="shared" si="54"/>
        <v>0.43924536992145835</v>
      </c>
      <c r="U214" s="36">
        <f t="shared" si="55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3226228</v>
      </c>
      <c r="E216" s="32">
        <f>SUM(E208:E215)</f>
        <v>3536981</v>
      </c>
      <c r="F216" s="32">
        <f>SUM(F208:F215)</f>
        <v>1201257</v>
      </c>
      <c r="G216" s="37">
        <f t="shared" si="48"/>
        <v>0.3723410124764896</v>
      </c>
      <c r="H216" s="32">
        <f>SUM(H208:H215)</f>
        <v>1341386</v>
      </c>
      <c r="I216" s="37">
        <f t="shared" si="49"/>
        <v>0.41577532648033555</v>
      </c>
      <c r="J216" s="32">
        <f>SUM(J208:J215)</f>
        <v>850009</v>
      </c>
      <c r="K216" s="37">
        <f t="shared" si="50"/>
        <v>0.24032048800940689</v>
      </c>
      <c r="L216" s="32">
        <f>SUM(L208:L215)</f>
        <v>0</v>
      </c>
      <c r="M216" s="37">
        <f t="shared" si="51"/>
        <v>0</v>
      </c>
      <c r="N216" s="32">
        <f t="shared" si="52"/>
        <v>3392652</v>
      </c>
      <c r="O216" s="37">
        <f t="shared" si="53"/>
        <v>0.95919429592638472</v>
      </c>
      <c r="P216" s="32">
        <f>SUM(P208:P215)</f>
        <v>997969</v>
      </c>
      <c r="Q216" s="32">
        <f>SUM(Q208:Q215)</f>
        <v>3093133</v>
      </c>
      <c r="R216" s="32">
        <f>SUM(R208:R215)</f>
        <v>3258141</v>
      </c>
      <c r="S216" s="32">
        <f>SUM(S208:S215)</f>
        <v>3222638</v>
      </c>
      <c r="T216" s="37">
        <f t="shared" si="54"/>
        <v>0.98910329540679798</v>
      </c>
      <c r="U216" s="37">
        <f t="shared" si="55"/>
        <v>-0.14826111833133093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1641357</v>
      </c>
      <c r="E217" s="31">
        <v>1641357</v>
      </c>
      <c r="F217" s="31">
        <v>571069</v>
      </c>
      <c r="G217" s="36">
        <f t="shared" si="48"/>
        <v>0.34792491822315313</v>
      </c>
      <c r="H217" s="31">
        <v>545741</v>
      </c>
      <c r="I217" s="36">
        <f t="shared" si="49"/>
        <v>0.33249378410668734</v>
      </c>
      <c r="J217" s="31">
        <v>515353</v>
      </c>
      <c r="K217" s="36">
        <f t="shared" si="50"/>
        <v>0.31397983497800908</v>
      </c>
      <c r="L217" s="31">
        <v>0</v>
      </c>
      <c r="M217" s="36">
        <f t="shared" si="51"/>
        <v>0</v>
      </c>
      <c r="N217" s="31">
        <f t="shared" si="52"/>
        <v>1632163</v>
      </c>
      <c r="O217" s="36">
        <f t="shared" si="53"/>
        <v>0.99439853730784955</v>
      </c>
      <c r="P217" s="31">
        <v>439677</v>
      </c>
      <c r="Q217" s="31">
        <v>1242434</v>
      </c>
      <c r="R217" s="31">
        <v>1242434</v>
      </c>
      <c r="S217" s="31">
        <v>1058186</v>
      </c>
      <c r="T217" s="36">
        <f t="shared" si="54"/>
        <v>0.8517039939344867</v>
      </c>
      <c r="U217" s="36">
        <f t="shared" si="55"/>
        <v>0.17211725880589612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15089029</v>
      </c>
      <c r="E218" s="31">
        <v>25534961</v>
      </c>
      <c r="F218" s="31">
        <v>4409656</v>
      </c>
      <c r="G218" s="36">
        <f t="shared" si="48"/>
        <v>0.2922425293237888</v>
      </c>
      <c r="H218" s="31">
        <v>7685361</v>
      </c>
      <c r="I218" s="36">
        <f t="shared" si="49"/>
        <v>0.50933436472287252</v>
      </c>
      <c r="J218" s="31">
        <v>4541574</v>
      </c>
      <c r="K218" s="36">
        <f t="shared" si="50"/>
        <v>0.17785709561099389</v>
      </c>
      <c r="L218" s="31">
        <v>0</v>
      </c>
      <c r="M218" s="36">
        <f t="shared" si="51"/>
        <v>0</v>
      </c>
      <c r="N218" s="31">
        <f t="shared" si="52"/>
        <v>16636591</v>
      </c>
      <c r="O218" s="36">
        <f t="shared" si="53"/>
        <v>0.6515220837815261</v>
      </c>
      <c r="P218" s="31">
        <v>4134885</v>
      </c>
      <c r="Q218" s="31">
        <v>17332240</v>
      </c>
      <c r="R218" s="31">
        <v>14466950</v>
      </c>
      <c r="S218" s="31">
        <v>11368358</v>
      </c>
      <c r="T218" s="36">
        <f t="shared" si="54"/>
        <v>0.78581580775491722</v>
      </c>
      <c r="U218" s="36">
        <f t="shared" si="55"/>
        <v>9.8355576999118455E-2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1548</v>
      </c>
      <c r="E219" s="31">
        <v>1548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1485</v>
      </c>
      <c r="R219" s="31">
        <v>1485</v>
      </c>
      <c r="S219" s="31">
        <v>0</v>
      </c>
      <c r="T219" s="36">
        <f t="shared" si="54"/>
        <v>0</v>
      </c>
      <c r="U219" s="36">
        <f t="shared" si="55"/>
        <v>0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16731934</v>
      </c>
      <c r="E224" s="32">
        <f>SUM(E217:E223)</f>
        <v>27177866</v>
      </c>
      <c r="F224" s="32">
        <f>SUM(F217:F223)</f>
        <v>4980725</v>
      </c>
      <c r="G224" s="37">
        <f t="shared" si="48"/>
        <v>0.29767778189897237</v>
      </c>
      <c r="H224" s="32">
        <f>SUM(H217:H223)</f>
        <v>8231102</v>
      </c>
      <c r="I224" s="37">
        <f t="shared" si="49"/>
        <v>0.49193966459585603</v>
      </c>
      <c r="J224" s="32">
        <f>SUM(J217:J223)</f>
        <v>5056927</v>
      </c>
      <c r="K224" s="37">
        <f t="shared" si="50"/>
        <v>0.18606784653364616</v>
      </c>
      <c r="L224" s="32">
        <f>SUM(L217:L223)</f>
        <v>0</v>
      </c>
      <c r="M224" s="37">
        <f t="shared" si="51"/>
        <v>0</v>
      </c>
      <c r="N224" s="32">
        <f t="shared" si="52"/>
        <v>18268754</v>
      </c>
      <c r="O224" s="37">
        <f t="shared" si="53"/>
        <v>0.6721923641834131</v>
      </c>
      <c r="P224" s="32">
        <f>SUM(P217:P223)</f>
        <v>4574562</v>
      </c>
      <c r="Q224" s="32">
        <f>SUM(Q217:Q223)</f>
        <v>18576159</v>
      </c>
      <c r="R224" s="32">
        <f>SUM(R217:R223)</f>
        <v>15710869</v>
      </c>
      <c r="S224" s="32">
        <f>SUM(S217:S223)</f>
        <v>12426544</v>
      </c>
      <c r="T224" s="37">
        <f t="shared" si="54"/>
        <v>0.79095204727376955</v>
      </c>
      <c r="U224" s="37">
        <f t="shared" si="55"/>
        <v>0.10544506774637652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4592000</v>
      </c>
      <c r="E225" s="31">
        <v>4592000</v>
      </c>
      <c r="F225" s="31">
        <v>1065650</v>
      </c>
      <c r="G225" s="36">
        <f t="shared" si="48"/>
        <v>0.23206663763066201</v>
      </c>
      <c r="H225" s="31">
        <v>880085</v>
      </c>
      <c r="I225" s="36">
        <f t="shared" si="49"/>
        <v>0.19165614111498258</v>
      </c>
      <c r="J225" s="31">
        <v>862116</v>
      </c>
      <c r="K225" s="36">
        <f t="shared" si="50"/>
        <v>0.18774303135888501</v>
      </c>
      <c r="L225" s="31">
        <v>0</v>
      </c>
      <c r="M225" s="36">
        <f t="shared" si="51"/>
        <v>0</v>
      </c>
      <c r="N225" s="31">
        <f t="shared" si="52"/>
        <v>2807851</v>
      </c>
      <c r="O225" s="36">
        <f t="shared" si="53"/>
        <v>0.61146581010452961</v>
      </c>
      <c r="P225" s="31">
        <v>508156</v>
      </c>
      <c r="Q225" s="31">
        <v>1600000</v>
      </c>
      <c r="R225" s="31">
        <v>4375196</v>
      </c>
      <c r="S225" s="31">
        <v>1406720</v>
      </c>
      <c r="T225" s="36">
        <f t="shared" si="54"/>
        <v>0.32152159583250672</v>
      </c>
      <c r="U225" s="36">
        <f t="shared" si="55"/>
        <v>0.69655774998228881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4592000</v>
      </c>
      <c r="E230" s="32">
        <f>SUM(E225:E229)</f>
        <v>4592000</v>
      </c>
      <c r="F230" s="32">
        <f>SUM(F225:F229)</f>
        <v>1065650</v>
      </c>
      <c r="G230" s="37">
        <f t="shared" si="48"/>
        <v>0.23206663763066201</v>
      </c>
      <c r="H230" s="32">
        <f>SUM(H225:H229)</f>
        <v>880085</v>
      </c>
      <c r="I230" s="37">
        <f t="shared" si="49"/>
        <v>0.19165614111498258</v>
      </c>
      <c r="J230" s="32">
        <f>SUM(J225:J229)</f>
        <v>862116</v>
      </c>
      <c r="K230" s="37">
        <f t="shared" si="50"/>
        <v>0.18774303135888501</v>
      </c>
      <c r="L230" s="32">
        <f>SUM(L225:L229)</f>
        <v>0</v>
      </c>
      <c r="M230" s="37">
        <f t="shared" si="51"/>
        <v>0</v>
      </c>
      <c r="N230" s="32">
        <f t="shared" si="52"/>
        <v>2807851</v>
      </c>
      <c r="O230" s="37">
        <f t="shared" si="53"/>
        <v>0.61146581010452961</v>
      </c>
      <c r="P230" s="32">
        <f>SUM(P225:P229)</f>
        <v>508156</v>
      </c>
      <c r="Q230" s="32">
        <f>SUM(Q225:Q229)</f>
        <v>1600000</v>
      </c>
      <c r="R230" s="32">
        <f>SUM(R225:R229)</f>
        <v>4375196</v>
      </c>
      <c r="S230" s="32">
        <f>SUM(S225:S229)</f>
        <v>1406720</v>
      </c>
      <c r="T230" s="37">
        <f t="shared" si="54"/>
        <v>0.32152159583250672</v>
      </c>
      <c r="U230" s="37">
        <f t="shared" si="55"/>
        <v>0.69655774998228881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24550162</v>
      </c>
      <c r="E231" s="32">
        <f>SUM(E208:E215,E217:E223,E225:E229)</f>
        <v>35306847</v>
      </c>
      <c r="F231" s="32">
        <f>SUM(F208:F215,F217:F223,F225:F229)</f>
        <v>7247632</v>
      </c>
      <c r="G231" s="37">
        <f t="shared" si="48"/>
        <v>0.29521727799596598</v>
      </c>
      <c r="H231" s="32">
        <f>SUM(H208:H215,H217:H223,H225:H229)</f>
        <v>10452573</v>
      </c>
      <c r="I231" s="37">
        <f t="shared" si="49"/>
        <v>0.4257639114560629</v>
      </c>
      <c r="J231" s="32">
        <f>SUM(J208:J215,J217:J223,J225:J229)</f>
        <v>6769052</v>
      </c>
      <c r="K231" s="37">
        <f t="shared" si="50"/>
        <v>0.19172065973492336</v>
      </c>
      <c r="L231" s="32">
        <f>SUM(L208:L215,L217:L223,L225:L229)</f>
        <v>0</v>
      </c>
      <c r="M231" s="37">
        <f t="shared" si="51"/>
        <v>0</v>
      </c>
      <c r="N231" s="32">
        <f t="shared" si="52"/>
        <v>24469257</v>
      </c>
      <c r="O231" s="37">
        <f t="shared" si="53"/>
        <v>0.69304565768786996</v>
      </c>
      <c r="P231" s="32">
        <f>SUM(P208:P215,P217:P223,P225:P229)</f>
        <v>6080687</v>
      </c>
      <c r="Q231" s="32">
        <f>SUM(Q208:Q215,Q217:Q223,Q225:Q229)</f>
        <v>23269292</v>
      </c>
      <c r="R231" s="32">
        <f>SUM(R208:R215,R217:R223,R225:R229)</f>
        <v>23344206</v>
      </c>
      <c r="S231" s="32">
        <f>SUM(S208:S215,S217:S223,S225:S229)</f>
        <v>17055902</v>
      </c>
      <c r="T231" s="37">
        <f t="shared" si="54"/>
        <v>0.73062677736822579</v>
      </c>
      <c r="U231" s="37">
        <f t="shared" si="55"/>
        <v>0.1132051361959594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11518318</v>
      </c>
      <c r="E236" s="31">
        <v>11518318</v>
      </c>
      <c r="F236" s="31">
        <v>2357258</v>
      </c>
      <c r="G236" s="36">
        <f t="shared" si="56"/>
        <v>0.20465297103274974</v>
      </c>
      <c r="H236" s="31">
        <v>-1153156</v>
      </c>
      <c r="I236" s="36">
        <f t="shared" si="57"/>
        <v>-0.10011496470231157</v>
      </c>
      <c r="J236" s="31">
        <v>215273</v>
      </c>
      <c r="K236" s="36">
        <f t="shared" si="58"/>
        <v>1.8689621175591784E-2</v>
      </c>
      <c r="L236" s="31">
        <v>0</v>
      </c>
      <c r="M236" s="36">
        <f t="shared" si="59"/>
        <v>0</v>
      </c>
      <c r="N236" s="31">
        <f t="shared" si="60"/>
        <v>1419375</v>
      </c>
      <c r="O236" s="36">
        <f t="shared" si="61"/>
        <v>0.12322762750602996</v>
      </c>
      <c r="P236" s="31">
        <v>16301068</v>
      </c>
      <c r="Q236" s="31">
        <v>10354221</v>
      </c>
      <c r="R236" s="31">
        <v>10354221</v>
      </c>
      <c r="S236" s="31">
        <v>19175426</v>
      </c>
      <c r="T236" s="36">
        <f t="shared" si="62"/>
        <v>1.8519428936276325</v>
      </c>
      <c r="U236" s="36">
        <f t="shared" si="63"/>
        <v>-0.98679393276563232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175017</v>
      </c>
      <c r="E237" s="31">
        <v>175017</v>
      </c>
      <c r="F237" s="31">
        <v>149930</v>
      </c>
      <c r="G237" s="36">
        <f t="shared" si="56"/>
        <v>0.85665963877794726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149930</v>
      </c>
      <c r="O237" s="36">
        <f t="shared" si="61"/>
        <v>0.85665963877794726</v>
      </c>
      <c r="P237" s="31">
        <v>27260</v>
      </c>
      <c r="Q237" s="31">
        <v>166445</v>
      </c>
      <c r="R237" s="31">
        <v>166445</v>
      </c>
      <c r="S237" s="31">
        <v>106265</v>
      </c>
      <c r="T237" s="36">
        <f t="shared" si="62"/>
        <v>0.6384391240349665</v>
      </c>
      <c r="U237" s="36">
        <f t="shared" si="63"/>
        <v>-1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2772000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2653000</v>
      </c>
      <c r="R239" s="31">
        <v>2652996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14465335</v>
      </c>
      <c r="E240" s="32">
        <f>SUM(E234:E239)</f>
        <v>11693335</v>
      </c>
      <c r="F240" s="32">
        <f>SUM(F234:F239)</f>
        <v>2507188</v>
      </c>
      <c r="G240" s="37">
        <f t="shared" si="56"/>
        <v>0.17332388085032252</v>
      </c>
      <c r="H240" s="32">
        <f>SUM(H234:H239)</f>
        <v>-1153156</v>
      </c>
      <c r="I240" s="37">
        <f t="shared" si="57"/>
        <v>-7.9718582390245374E-2</v>
      </c>
      <c r="J240" s="32">
        <f>SUM(J234:J239)</f>
        <v>215273</v>
      </c>
      <c r="K240" s="37">
        <f t="shared" si="58"/>
        <v>1.8409889052182288E-2</v>
      </c>
      <c r="L240" s="32">
        <f>SUM(L234:L239)</f>
        <v>0</v>
      </c>
      <c r="M240" s="37">
        <f t="shared" si="59"/>
        <v>0</v>
      </c>
      <c r="N240" s="32">
        <f t="shared" si="60"/>
        <v>1569305</v>
      </c>
      <c r="O240" s="37">
        <f t="shared" si="61"/>
        <v>0.13420508349414431</v>
      </c>
      <c r="P240" s="32">
        <f>SUM(P234:P239)</f>
        <v>16328328</v>
      </c>
      <c r="Q240" s="32">
        <f>SUM(Q234:Q239)</f>
        <v>13173666</v>
      </c>
      <c r="R240" s="32">
        <f>SUM(R234:R239)</f>
        <v>13173662</v>
      </c>
      <c r="S240" s="32">
        <f>SUM(S234:S239)</f>
        <v>19281691</v>
      </c>
      <c r="T240" s="37">
        <f t="shared" si="62"/>
        <v>1.4636546011276135</v>
      </c>
      <c r="U240" s="37">
        <f t="shared" si="63"/>
        <v>-0.98681598017874217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4759226</v>
      </c>
      <c r="E242" s="31">
        <v>458139</v>
      </c>
      <c r="F242" s="31">
        <v>66054</v>
      </c>
      <c r="G242" s="36">
        <f t="shared" si="56"/>
        <v>1.3879147575677221E-2</v>
      </c>
      <c r="H242" s="31">
        <v>19942</v>
      </c>
      <c r="I242" s="36">
        <f t="shared" si="57"/>
        <v>4.1901771422496008E-3</v>
      </c>
      <c r="J242" s="31">
        <v>21800</v>
      </c>
      <c r="K242" s="36">
        <f t="shared" si="58"/>
        <v>4.7583811899881916E-2</v>
      </c>
      <c r="L242" s="31">
        <v>0</v>
      </c>
      <c r="M242" s="36">
        <f t="shared" si="59"/>
        <v>0</v>
      </c>
      <c r="N242" s="31">
        <f t="shared" si="60"/>
        <v>107796</v>
      </c>
      <c r="O242" s="36">
        <f t="shared" si="61"/>
        <v>0.23529103612659041</v>
      </c>
      <c r="P242" s="31">
        <v>57572</v>
      </c>
      <c r="Q242" s="31">
        <v>4568150</v>
      </c>
      <c r="R242" s="31">
        <v>4999265</v>
      </c>
      <c r="S242" s="31">
        <v>176799</v>
      </c>
      <c r="T242" s="36">
        <f t="shared" si="62"/>
        <v>3.5364998654802256E-2</v>
      </c>
      <c r="U242" s="36">
        <f t="shared" si="63"/>
        <v>-0.62134370874730771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10085232</v>
      </c>
      <c r="E243" s="31">
        <v>10085232</v>
      </c>
      <c r="F243" s="31">
        <v>2653322</v>
      </c>
      <c r="G243" s="36">
        <f t="shared" si="56"/>
        <v>0.26308983273761077</v>
      </c>
      <c r="H243" s="31">
        <v>2675922</v>
      </c>
      <c r="I243" s="36">
        <f t="shared" si="57"/>
        <v>0.26533073309567889</v>
      </c>
      <c r="J243" s="31">
        <v>2675922</v>
      </c>
      <c r="K243" s="36">
        <f t="shared" si="58"/>
        <v>0.26533073309567889</v>
      </c>
      <c r="L243" s="31">
        <v>0</v>
      </c>
      <c r="M243" s="36">
        <f t="shared" si="59"/>
        <v>0</v>
      </c>
      <c r="N243" s="31">
        <f t="shared" si="60"/>
        <v>8005166</v>
      </c>
      <c r="O243" s="36">
        <f t="shared" si="61"/>
        <v>0.79375129892896856</v>
      </c>
      <c r="P243" s="31">
        <v>2403348</v>
      </c>
      <c r="Q243" s="31">
        <v>9505404</v>
      </c>
      <c r="R243" s="31">
        <v>9505404</v>
      </c>
      <c r="S243" s="31">
        <v>7210044</v>
      </c>
      <c r="T243" s="36">
        <f t="shared" si="62"/>
        <v>0.75852052158961369</v>
      </c>
      <c r="U243" s="36">
        <f t="shared" si="63"/>
        <v>0.11341428706953804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32000</v>
      </c>
      <c r="F244" s="31">
        <v>7070</v>
      </c>
      <c r="G244" s="36">
        <f t="shared" si="56"/>
        <v>0</v>
      </c>
      <c r="H244" s="31">
        <v>7012</v>
      </c>
      <c r="I244" s="36">
        <f t="shared" si="57"/>
        <v>0</v>
      </c>
      <c r="J244" s="31">
        <v>-13258</v>
      </c>
      <c r="K244" s="36">
        <f t="shared" si="58"/>
        <v>-0.41431249999999997</v>
      </c>
      <c r="L244" s="31">
        <v>0</v>
      </c>
      <c r="M244" s="36">
        <f t="shared" si="59"/>
        <v>0</v>
      </c>
      <c r="N244" s="31">
        <f t="shared" si="60"/>
        <v>824</v>
      </c>
      <c r="O244" s="36">
        <f t="shared" si="61"/>
        <v>2.5749999999999999E-2</v>
      </c>
      <c r="P244" s="31">
        <v>0</v>
      </c>
      <c r="Q244" s="31">
        <v>200000</v>
      </c>
      <c r="R244" s="31">
        <v>200000</v>
      </c>
      <c r="S244" s="31">
        <v>2989</v>
      </c>
      <c r="T244" s="36">
        <f t="shared" si="62"/>
        <v>1.4945E-2</v>
      </c>
      <c r="U244" s="36">
        <f t="shared" si="63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1617450</v>
      </c>
      <c r="E245" s="31">
        <v>1617450</v>
      </c>
      <c r="F245" s="31">
        <v>673939</v>
      </c>
      <c r="G245" s="36">
        <f t="shared" si="56"/>
        <v>0.41666759405236636</v>
      </c>
      <c r="H245" s="31">
        <v>146089</v>
      </c>
      <c r="I245" s="36">
        <f t="shared" si="57"/>
        <v>9.0320566323533955E-2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820028</v>
      </c>
      <c r="O245" s="36">
        <f t="shared" si="61"/>
        <v>0.50698816037590033</v>
      </c>
      <c r="P245" s="31">
        <v>109484</v>
      </c>
      <c r="Q245" s="31">
        <v>437931</v>
      </c>
      <c r="R245" s="31">
        <v>438331</v>
      </c>
      <c r="S245" s="31">
        <v>255460</v>
      </c>
      <c r="T245" s="36">
        <f t="shared" si="62"/>
        <v>0.58280158145328531</v>
      </c>
      <c r="U245" s="36">
        <f t="shared" si="63"/>
        <v>-1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16461908</v>
      </c>
      <c r="E247" s="32">
        <f>SUM(E241:E246)</f>
        <v>12192821</v>
      </c>
      <c r="F247" s="32">
        <f>SUM(F241:F246)</f>
        <v>3400385</v>
      </c>
      <c r="G247" s="37">
        <f t="shared" si="56"/>
        <v>0.20656080692468942</v>
      </c>
      <c r="H247" s="32">
        <f>SUM(H241:H246)</f>
        <v>2848965</v>
      </c>
      <c r="I247" s="37">
        <f t="shared" si="57"/>
        <v>0.17306408224368647</v>
      </c>
      <c r="J247" s="32">
        <f>SUM(J241:J246)</f>
        <v>2684464</v>
      </c>
      <c r="K247" s="37">
        <f t="shared" si="58"/>
        <v>0.22016758878031589</v>
      </c>
      <c r="L247" s="32">
        <f>SUM(L241:L246)</f>
        <v>0</v>
      </c>
      <c r="M247" s="37">
        <f t="shared" si="59"/>
        <v>0</v>
      </c>
      <c r="N247" s="32">
        <f t="shared" si="60"/>
        <v>8933814</v>
      </c>
      <c r="O247" s="37">
        <f t="shared" si="61"/>
        <v>0.73271099444500987</v>
      </c>
      <c r="P247" s="32">
        <f>SUM(P241:P246)</f>
        <v>2570404</v>
      </c>
      <c r="Q247" s="32">
        <f>SUM(Q241:Q246)</f>
        <v>14711485</v>
      </c>
      <c r="R247" s="32">
        <f>SUM(R241:R246)</f>
        <v>15143000</v>
      </c>
      <c r="S247" s="32">
        <f>SUM(S241:S246)</f>
        <v>7645292</v>
      </c>
      <c r="T247" s="37">
        <f t="shared" si="62"/>
        <v>0.50487301063197521</v>
      </c>
      <c r="U247" s="37">
        <f t="shared" si="63"/>
        <v>4.4374347378855594E-2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10646775</v>
      </c>
      <c r="E255" s="31">
        <v>10646775</v>
      </c>
      <c r="F255" s="31">
        <v>1179806</v>
      </c>
      <c r="G255" s="36">
        <f t="shared" si="56"/>
        <v>0.11081346229257216</v>
      </c>
      <c r="H255" s="31">
        <v>3710195</v>
      </c>
      <c r="I255" s="36">
        <f t="shared" si="57"/>
        <v>0.34848064319946648</v>
      </c>
      <c r="J255" s="31">
        <v>2189894</v>
      </c>
      <c r="K255" s="36">
        <f t="shared" si="58"/>
        <v>0.20568613500332261</v>
      </c>
      <c r="L255" s="31">
        <v>0</v>
      </c>
      <c r="M255" s="36">
        <f t="shared" si="59"/>
        <v>0</v>
      </c>
      <c r="N255" s="31">
        <f t="shared" si="60"/>
        <v>7079895</v>
      </c>
      <c r="O255" s="36">
        <f t="shared" si="61"/>
        <v>0.66498024049536131</v>
      </c>
      <c r="P255" s="31">
        <v>2367921</v>
      </c>
      <c r="Q255" s="31">
        <v>10178561</v>
      </c>
      <c r="R255" s="31">
        <v>10178561</v>
      </c>
      <c r="S255" s="31">
        <v>5905998</v>
      </c>
      <c r="T255" s="36">
        <f t="shared" si="62"/>
        <v>0.58023899449047855</v>
      </c>
      <c r="U255" s="36">
        <f t="shared" si="63"/>
        <v>-7.5182829156884901E-2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159699</v>
      </c>
      <c r="G256" s="36">
        <f t="shared" si="56"/>
        <v>0</v>
      </c>
      <c r="H256" s="31">
        <v>437164</v>
      </c>
      <c r="I256" s="36">
        <f t="shared" si="57"/>
        <v>0</v>
      </c>
      <c r="J256" s="31">
        <v>272791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869654</v>
      </c>
      <c r="O256" s="36">
        <f t="shared" si="61"/>
        <v>0</v>
      </c>
      <c r="P256" s="31">
        <v>54024</v>
      </c>
      <c r="Q256" s="31">
        <v>0</v>
      </c>
      <c r="R256" s="31">
        <v>0</v>
      </c>
      <c r="S256" s="31">
        <v>215317</v>
      </c>
      <c r="T256" s="36">
        <f t="shared" si="62"/>
        <v>0</v>
      </c>
      <c r="U256" s="36">
        <f t="shared" si="63"/>
        <v>4.0494409891899901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10646775</v>
      </c>
      <c r="E259" s="32">
        <f>SUM(E255:E258)</f>
        <v>10646775</v>
      </c>
      <c r="F259" s="32">
        <f>SUM(F255:F258)</f>
        <v>1339505</v>
      </c>
      <c r="G259" s="37">
        <f t="shared" si="56"/>
        <v>0.12581321573903834</v>
      </c>
      <c r="H259" s="32">
        <f>SUM(H255:H258)</f>
        <v>4147359</v>
      </c>
      <c r="I259" s="37">
        <f t="shared" si="57"/>
        <v>0.38954133998323437</v>
      </c>
      <c r="J259" s="32">
        <f>SUM(J255:J258)</f>
        <v>2462685</v>
      </c>
      <c r="K259" s="37">
        <f t="shared" si="58"/>
        <v>0.23130807216269716</v>
      </c>
      <c r="L259" s="32">
        <f>SUM(L255:L258)</f>
        <v>0</v>
      </c>
      <c r="M259" s="37">
        <f t="shared" si="59"/>
        <v>0</v>
      </c>
      <c r="N259" s="32">
        <f t="shared" si="60"/>
        <v>7949549</v>
      </c>
      <c r="O259" s="37">
        <f t="shared" si="61"/>
        <v>0.74666262788496984</v>
      </c>
      <c r="P259" s="32">
        <f>SUM(P255:P258)</f>
        <v>2421945</v>
      </c>
      <c r="Q259" s="32">
        <f>SUM(Q255:Q258)</f>
        <v>10178561</v>
      </c>
      <c r="R259" s="32">
        <f>SUM(R255:R258)</f>
        <v>10178561</v>
      </c>
      <c r="S259" s="32">
        <f>SUM(S255:S258)</f>
        <v>6121315</v>
      </c>
      <c r="T259" s="37">
        <f t="shared" si="62"/>
        <v>0.60139296704121536</v>
      </c>
      <c r="U259" s="37">
        <f t="shared" si="63"/>
        <v>1.6821191232666344E-2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41574018</v>
      </c>
      <c r="E260" s="32">
        <f>SUM(E234:E239,E241:E246,E248:E253,E255:E258)</f>
        <v>34532931</v>
      </c>
      <c r="F260" s="32">
        <f>SUM(F234:F239,F241:F246,F248:F253,F255:F258)</f>
        <v>7247078</v>
      </c>
      <c r="G260" s="37">
        <f t="shared" si="56"/>
        <v>0.17431747876762838</v>
      </c>
      <c r="H260" s="32">
        <f>SUM(H234:H239,H241:H246,H248:H253,H255:H258)</f>
        <v>5843168</v>
      </c>
      <c r="I260" s="37">
        <f t="shared" si="57"/>
        <v>0.14054855126103039</v>
      </c>
      <c r="J260" s="32">
        <f>SUM(J234:J239,J241:J246,J248:J253,J255:J258)</f>
        <v>5362422</v>
      </c>
      <c r="K260" s="37">
        <f t="shared" si="58"/>
        <v>0.1552842994995125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18452668</v>
      </c>
      <c r="O260" s="37">
        <f t="shared" si="61"/>
        <v>0.53434989343939554</v>
      </c>
      <c r="P260" s="32">
        <f>SUM(P234:P239,P241:P246,P248:P253,P255:P258)</f>
        <v>21320677</v>
      </c>
      <c r="Q260" s="32">
        <f>SUM(Q234:Q239,Q241:Q246,Q248:Q253,Q255:Q258)</f>
        <v>38063712</v>
      </c>
      <c r="R260" s="32">
        <f>SUM(R234:R239,R241:R246,R248:R253,R255:R258)</f>
        <v>38495223</v>
      </c>
      <c r="S260" s="32">
        <f>SUM(S234:S239,S241:S246,S248:S253,S255:S258)</f>
        <v>33048298</v>
      </c>
      <c r="T260" s="37">
        <f t="shared" si="62"/>
        <v>0.85850387202588752</v>
      </c>
      <c r="U260" s="37">
        <f t="shared" si="63"/>
        <v>-0.74848725488407331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1760027</v>
      </c>
      <c r="E265" s="31">
        <v>1760027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916956</v>
      </c>
      <c r="Q265" s="31">
        <v>0</v>
      </c>
      <c r="R265" s="31">
        <v>150</v>
      </c>
      <c r="S265" s="31">
        <v>1796971</v>
      </c>
      <c r="T265" s="36">
        <f t="shared" si="70"/>
        <v>11979.806666666667</v>
      </c>
      <c r="U265" s="36">
        <f t="shared" si="71"/>
        <v>-1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6647278</v>
      </c>
      <c r="E266" s="31">
        <v>6757278</v>
      </c>
      <c r="F266" s="31">
        <v>2875259</v>
      </c>
      <c r="G266" s="36">
        <f t="shared" si="64"/>
        <v>0.43254682593386345</v>
      </c>
      <c r="H266" s="31">
        <v>2311185</v>
      </c>
      <c r="I266" s="36">
        <f t="shared" si="65"/>
        <v>0.34768893372595522</v>
      </c>
      <c r="J266" s="31">
        <v>1704240</v>
      </c>
      <c r="K266" s="36">
        <f t="shared" si="66"/>
        <v>0.25220806366113691</v>
      </c>
      <c r="L266" s="31">
        <v>0</v>
      </c>
      <c r="M266" s="36">
        <f t="shared" si="67"/>
        <v>0</v>
      </c>
      <c r="N266" s="31">
        <f t="shared" si="68"/>
        <v>6890684</v>
      </c>
      <c r="O266" s="36">
        <f t="shared" si="69"/>
        <v>1.0197425649795673</v>
      </c>
      <c r="P266" s="31">
        <v>1659068</v>
      </c>
      <c r="Q266" s="31">
        <v>6285940</v>
      </c>
      <c r="R266" s="31">
        <v>6537940</v>
      </c>
      <c r="S266" s="31">
        <v>6447763</v>
      </c>
      <c r="T266" s="36">
        <f t="shared" si="70"/>
        <v>0.9862071233446621</v>
      </c>
      <c r="U266" s="36">
        <f t="shared" si="71"/>
        <v>2.7227334865117081E-2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8407305</v>
      </c>
      <c r="E267" s="32">
        <f>SUM(E263:E266)</f>
        <v>8517305</v>
      </c>
      <c r="F267" s="32">
        <f>SUM(F263:F266)</f>
        <v>2875259</v>
      </c>
      <c r="G267" s="37">
        <f t="shared" si="64"/>
        <v>0.34199532430428065</v>
      </c>
      <c r="H267" s="32">
        <f>SUM(H263:H266)</f>
        <v>2311185</v>
      </c>
      <c r="I267" s="37">
        <f t="shared" si="65"/>
        <v>0.27490200486362754</v>
      </c>
      <c r="J267" s="32">
        <f>SUM(J263:J266)</f>
        <v>1704240</v>
      </c>
      <c r="K267" s="37">
        <f t="shared" si="66"/>
        <v>0.20009146085528229</v>
      </c>
      <c r="L267" s="32">
        <f>SUM(L263:L266)</f>
        <v>0</v>
      </c>
      <c r="M267" s="37">
        <f t="shared" si="67"/>
        <v>0</v>
      </c>
      <c r="N267" s="32">
        <f t="shared" si="68"/>
        <v>6890684</v>
      </c>
      <c r="O267" s="37">
        <f t="shared" si="69"/>
        <v>0.80902163301654695</v>
      </c>
      <c r="P267" s="32">
        <f>SUM(P263:P266)</f>
        <v>2576024</v>
      </c>
      <c r="Q267" s="32">
        <f>SUM(Q263:Q266)</f>
        <v>6285940</v>
      </c>
      <c r="R267" s="32">
        <f>SUM(R263:R266)</f>
        <v>6538090</v>
      </c>
      <c r="S267" s="32">
        <f>SUM(S263:S266)</f>
        <v>8244734</v>
      </c>
      <c r="T267" s="37">
        <f t="shared" si="70"/>
        <v>1.2610309738776921</v>
      </c>
      <c r="U267" s="37">
        <f t="shared" si="71"/>
        <v>-0.33842231283559465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15426</v>
      </c>
      <c r="Q268" s="31">
        <v>0</v>
      </c>
      <c r="R268" s="31">
        <v>342134</v>
      </c>
      <c r="S268" s="31">
        <v>186493</v>
      </c>
      <c r="T268" s="36">
        <f t="shared" si="70"/>
        <v>0.54508759725721501</v>
      </c>
      <c r="U268" s="36">
        <f t="shared" si="71"/>
        <v>-1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110000</v>
      </c>
      <c r="E274" s="31">
        <v>220000</v>
      </c>
      <c r="F274" s="31">
        <v>0</v>
      </c>
      <c r="G274" s="36">
        <f t="shared" si="64"/>
        <v>0</v>
      </c>
      <c r="H274" s="31">
        <v>220000</v>
      </c>
      <c r="I274" s="36">
        <f t="shared" si="65"/>
        <v>2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220000</v>
      </c>
      <c r="O274" s="36">
        <f t="shared" si="69"/>
        <v>1</v>
      </c>
      <c r="P274" s="31">
        <v>0</v>
      </c>
      <c r="Q274" s="31">
        <v>250000</v>
      </c>
      <c r="R274" s="31">
        <v>110000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110000</v>
      </c>
      <c r="E275" s="32">
        <f>SUM(E268:E274)</f>
        <v>220000</v>
      </c>
      <c r="F275" s="32">
        <f>SUM(F268:F274)</f>
        <v>0</v>
      </c>
      <c r="G275" s="37">
        <f t="shared" si="64"/>
        <v>0</v>
      </c>
      <c r="H275" s="32">
        <f>SUM(H268:H274)</f>
        <v>220000</v>
      </c>
      <c r="I275" s="37">
        <f t="shared" si="65"/>
        <v>2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220000</v>
      </c>
      <c r="O275" s="37">
        <f t="shared" si="69"/>
        <v>1</v>
      </c>
      <c r="P275" s="32">
        <f>SUM(P268:P274)</f>
        <v>15426</v>
      </c>
      <c r="Q275" s="32">
        <f>SUM(Q268:Q274)</f>
        <v>250000</v>
      </c>
      <c r="R275" s="32">
        <f>SUM(R268:R274)</f>
        <v>452134</v>
      </c>
      <c r="S275" s="32">
        <f>SUM(S268:S274)</f>
        <v>186493</v>
      </c>
      <c r="T275" s="37">
        <f t="shared" si="70"/>
        <v>0.41247285096896052</v>
      </c>
      <c r="U275" s="37">
        <f t="shared" si="71"/>
        <v>-1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41292866</v>
      </c>
      <c r="E278" s="31">
        <v>41288456</v>
      </c>
      <c r="F278" s="31">
        <v>1854441</v>
      </c>
      <c r="G278" s="36">
        <f t="shared" si="64"/>
        <v>4.4909476615161564E-2</v>
      </c>
      <c r="H278" s="31">
        <v>5295574</v>
      </c>
      <c r="I278" s="36">
        <f t="shared" si="65"/>
        <v>0.12824428316503872</v>
      </c>
      <c r="J278" s="31">
        <v>3745199</v>
      </c>
      <c r="K278" s="36">
        <f t="shared" si="66"/>
        <v>9.0708138856052167E-2</v>
      </c>
      <c r="L278" s="31">
        <v>0</v>
      </c>
      <c r="M278" s="36">
        <f t="shared" si="67"/>
        <v>0</v>
      </c>
      <c r="N278" s="31">
        <f t="shared" si="68"/>
        <v>10895214</v>
      </c>
      <c r="O278" s="36">
        <f t="shared" si="69"/>
        <v>0.26388039310552081</v>
      </c>
      <c r="P278" s="31">
        <v>3304330</v>
      </c>
      <c r="Q278" s="31">
        <v>0</v>
      </c>
      <c r="R278" s="31">
        <v>45793588</v>
      </c>
      <c r="S278" s="31">
        <v>4957520</v>
      </c>
      <c r="T278" s="36">
        <f t="shared" si="70"/>
        <v>0.10825795087294754</v>
      </c>
      <c r="U278" s="36">
        <f t="shared" si="71"/>
        <v>0.13342160135337577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10800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1615</v>
      </c>
      <c r="E282" s="31">
        <v>1615</v>
      </c>
      <c r="F282" s="31">
        <v>0</v>
      </c>
      <c r="G282" s="36">
        <f t="shared" si="64"/>
        <v>0</v>
      </c>
      <c r="H282" s="31">
        <v>814</v>
      </c>
      <c r="I282" s="36">
        <f t="shared" si="65"/>
        <v>0.50402476780185756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814</v>
      </c>
      <c r="O282" s="36">
        <f t="shared" si="69"/>
        <v>0.50402476780185756</v>
      </c>
      <c r="P282" s="31">
        <v>247</v>
      </c>
      <c r="Q282" s="31">
        <v>1547</v>
      </c>
      <c r="R282" s="31">
        <v>1547</v>
      </c>
      <c r="S282" s="31">
        <v>247</v>
      </c>
      <c r="T282" s="36">
        <f t="shared" si="70"/>
        <v>0.15966386554621848</v>
      </c>
      <c r="U282" s="36">
        <f t="shared" si="71"/>
        <v>-1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110000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41294481</v>
      </c>
      <c r="E285" s="32">
        <f>SUM(E276:E284)</f>
        <v>41400071</v>
      </c>
      <c r="F285" s="32">
        <f>SUM(F276:F284)</f>
        <v>1854441</v>
      </c>
      <c r="G285" s="37">
        <f t="shared" si="64"/>
        <v>4.4907720235059984E-2</v>
      </c>
      <c r="H285" s="32">
        <f>SUM(H276:H284)</f>
        <v>5296388</v>
      </c>
      <c r="I285" s="37">
        <f t="shared" si="65"/>
        <v>0.12825897969271002</v>
      </c>
      <c r="J285" s="32">
        <f>SUM(J276:J284)</f>
        <v>3745199</v>
      </c>
      <c r="K285" s="37">
        <f t="shared" si="66"/>
        <v>9.0463588818482946E-2</v>
      </c>
      <c r="L285" s="32">
        <f>SUM(L276:L284)</f>
        <v>0</v>
      </c>
      <c r="M285" s="37">
        <f t="shared" si="67"/>
        <v>0</v>
      </c>
      <c r="N285" s="32">
        <f t="shared" si="68"/>
        <v>10896028</v>
      </c>
      <c r="O285" s="37">
        <f t="shared" si="69"/>
        <v>0.26318863076345933</v>
      </c>
      <c r="P285" s="32">
        <f>SUM(P276:P284)</f>
        <v>3304577</v>
      </c>
      <c r="Q285" s="32">
        <f>SUM(Q276:Q284)</f>
        <v>12347</v>
      </c>
      <c r="R285" s="32">
        <f>SUM(R276:R284)</f>
        <v>45795135</v>
      </c>
      <c r="S285" s="32">
        <f>SUM(S276:S284)</f>
        <v>4957767</v>
      </c>
      <c r="T285" s="37">
        <f t="shared" si="70"/>
        <v>0.10825968741002728</v>
      </c>
      <c r="U285" s="37">
        <f t="shared" si="71"/>
        <v>0.13333688396427146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3</v>
      </c>
      <c r="R286" s="31">
        <v>3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200000</v>
      </c>
      <c r="R290" s="31">
        <v>200000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200003</v>
      </c>
      <c r="R292" s="32">
        <f>SUM(R286:R291)</f>
        <v>200003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29708307</v>
      </c>
      <c r="E293" s="31">
        <v>29938307</v>
      </c>
      <c r="F293" s="31">
        <v>8003279</v>
      </c>
      <c r="G293" s="36">
        <f t="shared" si="64"/>
        <v>0.26939532434480362</v>
      </c>
      <c r="H293" s="31">
        <v>6876188</v>
      </c>
      <c r="I293" s="36">
        <f t="shared" si="65"/>
        <v>0.23145674373164382</v>
      </c>
      <c r="J293" s="31">
        <v>6962486</v>
      </c>
      <c r="K293" s="36">
        <f t="shared" si="66"/>
        <v>0.23256111309166547</v>
      </c>
      <c r="L293" s="31">
        <v>0</v>
      </c>
      <c r="M293" s="36">
        <f t="shared" si="67"/>
        <v>0</v>
      </c>
      <c r="N293" s="31">
        <f t="shared" si="68"/>
        <v>21841953</v>
      </c>
      <c r="O293" s="36">
        <f t="shared" si="69"/>
        <v>0.72956540261277969</v>
      </c>
      <c r="P293" s="31">
        <v>7975651</v>
      </c>
      <c r="Q293" s="31">
        <v>27501000</v>
      </c>
      <c r="R293" s="31">
        <v>27501000</v>
      </c>
      <c r="S293" s="31">
        <v>23542866</v>
      </c>
      <c r="T293" s="36">
        <f t="shared" si="70"/>
        <v>0.85607308825133632</v>
      </c>
      <c r="U293" s="36">
        <f t="shared" si="71"/>
        <v>-0.12703226357321806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29708307</v>
      </c>
      <c r="E298" s="32">
        <f>SUM(E293:E297)</f>
        <v>29938307</v>
      </c>
      <c r="F298" s="32">
        <f>SUM(F293:F297)</f>
        <v>8003279</v>
      </c>
      <c r="G298" s="37">
        <f t="shared" si="64"/>
        <v>0.26939532434480362</v>
      </c>
      <c r="H298" s="32">
        <f>SUM(H293:H297)</f>
        <v>6876188</v>
      </c>
      <c r="I298" s="37">
        <f t="shared" si="65"/>
        <v>0.23145674373164382</v>
      </c>
      <c r="J298" s="32">
        <f>SUM(J293:J297)</f>
        <v>6962486</v>
      </c>
      <c r="K298" s="37">
        <f t="shared" si="66"/>
        <v>0.23256111309166547</v>
      </c>
      <c r="L298" s="32">
        <f>SUM(L293:L297)</f>
        <v>0</v>
      </c>
      <c r="M298" s="37">
        <f t="shared" si="67"/>
        <v>0</v>
      </c>
      <c r="N298" s="32">
        <f t="shared" si="68"/>
        <v>21841953</v>
      </c>
      <c r="O298" s="37">
        <f t="shared" si="69"/>
        <v>0.72956540261277969</v>
      </c>
      <c r="P298" s="32">
        <f>SUM(P293:P297)</f>
        <v>7975651</v>
      </c>
      <c r="Q298" s="32">
        <f>SUM(Q293:Q297)</f>
        <v>27501000</v>
      </c>
      <c r="R298" s="32">
        <f>SUM(R293:R297)</f>
        <v>27501000</v>
      </c>
      <c r="S298" s="32">
        <f>SUM(S293:S297)</f>
        <v>23542866</v>
      </c>
      <c r="T298" s="37">
        <f t="shared" si="70"/>
        <v>0.85607308825133632</v>
      </c>
      <c r="U298" s="37">
        <f t="shared" si="71"/>
        <v>-0.12703226357321806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79520093</v>
      </c>
      <c r="E299" s="32">
        <f>SUM(E263:E266,E268:E274,E276:E284,E286:E291,E293:E297)</f>
        <v>80075683</v>
      </c>
      <c r="F299" s="32">
        <f>SUM(F263:F266,F268:F274,F276:F284,F286:F291,F293:F297)</f>
        <v>12732979</v>
      </c>
      <c r="G299" s="37">
        <f t="shared" si="64"/>
        <v>0.16012278808577349</v>
      </c>
      <c r="H299" s="32">
        <f>SUM(H263:H266,H268:H274,H276:H284,H286:H291,H293:H297)</f>
        <v>14703761</v>
      </c>
      <c r="I299" s="37">
        <f t="shared" si="65"/>
        <v>0.18490623495623931</v>
      </c>
      <c r="J299" s="32">
        <f>SUM(J263:J266,J268:J274,J276:J284,J286:J291,J293:J297)</f>
        <v>12411925</v>
      </c>
      <c r="K299" s="37">
        <f t="shared" si="66"/>
        <v>0.15500242439393241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39848665</v>
      </c>
      <c r="O299" s="37">
        <f t="shared" si="69"/>
        <v>0.49763752873640804</v>
      </c>
      <c r="P299" s="32">
        <f>SUM(P263:P266,P268:P274,P276:P284,P286:P291,P293:P297)</f>
        <v>13871678</v>
      </c>
      <c r="Q299" s="32">
        <f>SUM(Q263:Q266,Q268:Q274,Q276:Q284,Q286:Q291,Q293:Q297)</f>
        <v>34249290</v>
      </c>
      <c r="R299" s="32">
        <f>SUM(R263:R266,R268:R274,R276:R284,R286:R291,R293:R297)</f>
        <v>80486362</v>
      </c>
      <c r="S299" s="32">
        <f>SUM(S263:S266,S268:S274,S276:S284,S286:S291,S293:S297)</f>
        <v>36931860</v>
      </c>
      <c r="T299" s="37">
        <f t="shared" si="70"/>
        <v>0.45885860762348779</v>
      </c>
      <c r="U299" s="37">
        <f t="shared" si="71"/>
        <v>-0.10523261857721899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906859744</v>
      </c>
      <c r="E302" s="31">
        <v>900843095</v>
      </c>
      <c r="F302" s="31">
        <v>262276964</v>
      </c>
      <c r="G302" s="36">
        <f t="shared" ref="G302:G339" si="72">IF(($D302     =0),0,($F302     /$D302     ))</f>
        <v>0.28921447416239043</v>
      </c>
      <c r="H302" s="31">
        <v>248311345</v>
      </c>
      <c r="I302" s="36">
        <f t="shared" ref="I302:I339" si="73">IF(($D302     =0),0,($H302     /$D302     ))</f>
        <v>0.27381449738273972</v>
      </c>
      <c r="J302" s="31">
        <v>238243880</v>
      </c>
      <c r="K302" s="36">
        <f t="shared" ref="K302:K339" si="74">IF(($E302     =0),0,($J302     /$E302     ))</f>
        <v>0.26446767624943607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748832189</v>
      </c>
      <c r="O302" s="36">
        <f t="shared" ref="O302:O339" si="77">IF(($E302     =0),0,($N302     /$E302     ))</f>
        <v>0.83125706702564006</v>
      </c>
      <c r="P302" s="31">
        <v>212488774</v>
      </c>
      <c r="Q302" s="31">
        <v>942399153</v>
      </c>
      <c r="R302" s="31">
        <v>977267809</v>
      </c>
      <c r="S302" s="31">
        <v>636573743</v>
      </c>
      <c r="T302" s="36">
        <f t="shared" ref="T302:T339" si="78">IF(($R302     =0),0,($S302     /$R302     ))</f>
        <v>0.65138106170854138</v>
      </c>
      <c r="U302" s="36">
        <f t="shared" ref="U302:U339" si="79">IF(($P302     =0),0,(($J302     /$P302     )-1))</f>
        <v>0.12120690197026596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906859744</v>
      </c>
      <c r="E303" s="32">
        <f>E302</f>
        <v>900843095</v>
      </c>
      <c r="F303" s="32">
        <f>F302</f>
        <v>262276964</v>
      </c>
      <c r="G303" s="37">
        <f t="shared" si="72"/>
        <v>0.28921447416239043</v>
      </c>
      <c r="H303" s="32">
        <f>H302</f>
        <v>248311345</v>
      </c>
      <c r="I303" s="37">
        <f t="shared" si="73"/>
        <v>0.27381449738273972</v>
      </c>
      <c r="J303" s="32">
        <f>J302</f>
        <v>238243880</v>
      </c>
      <c r="K303" s="37">
        <f t="shared" si="74"/>
        <v>0.26446767624943607</v>
      </c>
      <c r="L303" s="32">
        <f>L302</f>
        <v>0</v>
      </c>
      <c r="M303" s="37">
        <f t="shared" si="75"/>
        <v>0</v>
      </c>
      <c r="N303" s="32">
        <f t="shared" si="76"/>
        <v>748832189</v>
      </c>
      <c r="O303" s="37">
        <f t="shared" si="77"/>
        <v>0.83125706702564006</v>
      </c>
      <c r="P303" s="32">
        <f>P302</f>
        <v>212488774</v>
      </c>
      <c r="Q303" s="32">
        <f>Q302</f>
        <v>942399153</v>
      </c>
      <c r="R303" s="32">
        <f>R302</f>
        <v>977267809</v>
      </c>
      <c r="S303" s="32">
        <f>S302</f>
        <v>636573743</v>
      </c>
      <c r="T303" s="37">
        <f t="shared" si="78"/>
        <v>0.65138106170854138</v>
      </c>
      <c r="U303" s="37">
        <f t="shared" si="79"/>
        <v>0.12120690197026596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1182773</v>
      </c>
      <c r="E304" s="31">
        <v>4762795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2826702</v>
      </c>
      <c r="K304" s="36">
        <f t="shared" si="74"/>
        <v>0.59349646583571203</v>
      </c>
      <c r="L304" s="31">
        <v>0</v>
      </c>
      <c r="M304" s="36">
        <f t="shared" si="75"/>
        <v>0</v>
      </c>
      <c r="N304" s="31">
        <f t="shared" si="76"/>
        <v>2826702</v>
      </c>
      <c r="O304" s="36">
        <f t="shared" si="77"/>
        <v>0.59349646583571203</v>
      </c>
      <c r="P304" s="31">
        <v>500000</v>
      </c>
      <c r="Q304" s="31">
        <v>106467</v>
      </c>
      <c r="R304" s="31">
        <v>2185607</v>
      </c>
      <c r="S304" s="31">
        <v>500000</v>
      </c>
      <c r="T304" s="36">
        <f t="shared" si="78"/>
        <v>0.22876939907311791</v>
      </c>
      <c r="U304" s="36">
        <f t="shared" si="79"/>
        <v>4.6534040000000001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3383000</v>
      </c>
      <c r="E305" s="31">
        <v>2842000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1499630</v>
      </c>
      <c r="K305" s="36">
        <f t="shared" si="74"/>
        <v>0.52766713581984515</v>
      </c>
      <c r="L305" s="31">
        <v>0</v>
      </c>
      <c r="M305" s="36">
        <f t="shared" si="75"/>
        <v>0</v>
      </c>
      <c r="N305" s="31">
        <f t="shared" si="76"/>
        <v>1499630</v>
      </c>
      <c r="O305" s="36">
        <f t="shared" si="77"/>
        <v>0.52766713581984515</v>
      </c>
      <c r="P305" s="31">
        <v>0</v>
      </c>
      <c r="Q305" s="31">
        <v>3844000</v>
      </c>
      <c r="R305" s="31">
        <v>4303704</v>
      </c>
      <c r="S305" s="31">
        <v>2799407</v>
      </c>
      <c r="T305" s="36">
        <f t="shared" si="78"/>
        <v>0.65046457656009804</v>
      </c>
      <c r="U305" s="36">
        <f t="shared" si="7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11362000</v>
      </c>
      <c r="E306" s="31">
        <v>11685000</v>
      </c>
      <c r="F306" s="31">
        <v>7239806</v>
      </c>
      <c r="G306" s="36">
        <f t="shared" si="72"/>
        <v>0.63719468403450097</v>
      </c>
      <c r="H306" s="31">
        <v>1131197</v>
      </c>
      <c r="I306" s="36">
        <f t="shared" si="73"/>
        <v>9.9559672592853365E-2</v>
      </c>
      <c r="J306" s="31">
        <v>-295404</v>
      </c>
      <c r="K306" s="36">
        <f t="shared" si="74"/>
        <v>-2.5280616174582798E-2</v>
      </c>
      <c r="L306" s="31">
        <v>0</v>
      </c>
      <c r="M306" s="36">
        <f t="shared" si="75"/>
        <v>0</v>
      </c>
      <c r="N306" s="31">
        <f t="shared" si="76"/>
        <v>8075599</v>
      </c>
      <c r="O306" s="36">
        <f t="shared" si="77"/>
        <v>0.69110817287120241</v>
      </c>
      <c r="P306" s="31">
        <v>16150579</v>
      </c>
      <c r="Q306" s="31">
        <v>26413000</v>
      </c>
      <c r="R306" s="31">
        <v>88227816</v>
      </c>
      <c r="S306" s="31">
        <v>16150579</v>
      </c>
      <c r="T306" s="36">
        <f t="shared" si="78"/>
        <v>0.18305540964541159</v>
      </c>
      <c r="U306" s="36">
        <f t="shared" si="79"/>
        <v>-1.0182906136058651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62847500</v>
      </c>
      <c r="E307" s="31">
        <v>32831182</v>
      </c>
      <c r="F307" s="31">
        <v>258644</v>
      </c>
      <c r="G307" s="36">
        <f t="shared" si="72"/>
        <v>4.1154222522773384E-3</v>
      </c>
      <c r="H307" s="31">
        <v>6816401</v>
      </c>
      <c r="I307" s="36">
        <f t="shared" si="73"/>
        <v>0.10845938183698636</v>
      </c>
      <c r="J307" s="31">
        <v>9156333</v>
      </c>
      <c r="K307" s="36">
        <f t="shared" si="74"/>
        <v>0.2788913600491143</v>
      </c>
      <c r="L307" s="31">
        <v>0</v>
      </c>
      <c r="M307" s="36">
        <f t="shared" si="75"/>
        <v>0</v>
      </c>
      <c r="N307" s="31">
        <f t="shared" si="76"/>
        <v>16231378</v>
      </c>
      <c r="O307" s="36">
        <f t="shared" si="77"/>
        <v>0.49438908413349236</v>
      </c>
      <c r="P307" s="31">
        <v>857222</v>
      </c>
      <c r="Q307" s="31">
        <v>53965659</v>
      </c>
      <c r="R307" s="31">
        <v>24265004</v>
      </c>
      <c r="S307" s="31">
        <v>2640834</v>
      </c>
      <c r="T307" s="36">
        <f t="shared" si="78"/>
        <v>0.10883303377984195</v>
      </c>
      <c r="U307" s="36">
        <f t="shared" si="79"/>
        <v>9.6814022505255348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135915480</v>
      </c>
      <c r="E308" s="31">
        <v>150132679</v>
      </c>
      <c r="F308" s="31">
        <v>1502086</v>
      </c>
      <c r="G308" s="36">
        <f t="shared" si="72"/>
        <v>1.1051618255698321E-2</v>
      </c>
      <c r="H308" s="31">
        <v>86001641</v>
      </c>
      <c r="I308" s="36">
        <f t="shared" si="73"/>
        <v>0.63275824799353242</v>
      </c>
      <c r="J308" s="31">
        <v>64457623</v>
      </c>
      <c r="K308" s="36">
        <f t="shared" si="74"/>
        <v>0.42933772599901449</v>
      </c>
      <c r="L308" s="31">
        <v>0</v>
      </c>
      <c r="M308" s="36">
        <f t="shared" si="75"/>
        <v>0</v>
      </c>
      <c r="N308" s="31">
        <f t="shared" si="76"/>
        <v>151961350</v>
      </c>
      <c r="O308" s="36">
        <f t="shared" si="77"/>
        <v>1.0121803661413382</v>
      </c>
      <c r="P308" s="31">
        <v>111498</v>
      </c>
      <c r="Q308" s="31">
        <v>9836607</v>
      </c>
      <c r="R308" s="31">
        <v>8594876</v>
      </c>
      <c r="S308" s="31">
        <v>251543</v>
      </c>
      <c r="T308" s="36">
        <f t="shared" si="78"/>
        <v>2.9266623509169882E-2</v>
      </c>
      <c r="U308" s="36">
        <f t="shared" si="79"/>
        <v>577.10564315054978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214690753</v>
      </c>
      <c r="E310" s="32">
        <f>SUM(E304:E309)</f>
        <v>202253656</v>
      </c>
      <c r="F310" s="32">
        <f>SUM(F304:F309)</f>
        <v>9000536</v>
      </c>
      <c r="G310" s="37">
        <f t="shared" si="72"/>
        <v>4.1923258800065782E-2</v>
      </c>
      <c r="H310" s="32">
        <f>SUM(H304:H309)</f>
        <v>93949239</v>
      </c>
      <c r="I310" s="37">
        <f t="shared" si="73"/>
        <v>0.43760263396160337</v>
      </c>
      <c r="J310" s="32">
        <f>SUM(J304:J309)</f>
        <v>77644884</v>
      </c>
      <c r="K310" s="37">
        <f t="shared" si="74"/>
        <v>0.38389854371779564</v>
      </c>
      <c r="L310" s="32">
        <f>SUM(L304:L309)</f>
        <v>0</v>
      </c>
      <c r="M310" s="37">
        <f t="shared" si="75"/>
        <v>0</v>
      </c>
      <c r="N310" s="32">
        <f t="shared" si="76"/>
        <v>180594659</v>
      </c>
      <c r="O310" s="37">
        <f t="shared" si="77"/>
        <v>0.89291171577140738</v>
      </c>
      <c r="P310" s="32">
        <f>SUM(P304:P309)</f>
        <v>17619299</v>
      </c>
      <c r="Q310" s="32">
        <f>SUM(Q304:Q309)</f>
        <v>94165733</v>
      </c>
      <c r="R310" s="32">
        <f>SUM(R304:R309)</f>
        <v>127577007</v>
      </c>
      <c r="S310" s="32">
        <f>SUM(S304:S309)</f>
        <v>22342363</v>
      </c>
      <c r="T310" s="37">
        <f t="shared" si="78"/>
        <v>0.17512844614703965</v>
      </c>
      <c r="U310" s="37">
        <f t="shared" si="79"/>
        <v>3.4068089201505689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2541922</v>
      </c>
      <c r="E311" s="31">
        <v>10207966</v>
      </c>
      <c r="F311" s="31">
        <v>55525</v>
      </c>
      <c r="G311" s="36">
        <f t="shared" si="72"/>
        <v>2.1843707242000344E-2</v>
      </c>
      <c r="H311" s="31">
        <v>57067</v>
      </c>
      <c r="I311" s="36">
        <f t="shared" si="73"/>
        <v>2.2450334825380166E-2</v>
      </c>
      <c r="J311" s="31">
        <v>58610</v>
      </c>
      <c r="K311" s="36">
        <f t="shared" si="74"/>
        <v>5.74159435875864E-3</v>
      </c>
      <c r="L311" s="31">
        <v>0</v>
      </c>
      <c r="M311" s="36">
        <f t="shared" si="75"/>
        <v>0</v>
      </c>
      <c r="N311" s="31">
        <f t="shared" si="76"/>
        <v>171202</v>
      </c>
      <c r="O311" s="36">
        <f t="shared" si="77"/>
        <v>1.6771411660266109E-2</v>
      </c>
      <c r="P311" s="31">
        <v>3587542</v>
      </c>
      <c r="Q311" s="31">
        <v>34935945</v>
      </c>
      <c r="R311" s="31">
        <v>35359944</v>
      </c>
      <c r="S311" s="31">
        <v>8705242</v>
      </c>
      <c r="T311" s="36">
        <f t="shared" si="78"/>
        <v>0.24618936048088763</v>
      </c>
      <c r="U311" s="36">
        <f t="shared" si="79"/>
        <v>-0.98366290903353881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29092588</v>
      </c>
      <c r="E312" s="31">
        <v>28829338</v>
      </c>
      <c r="F312" s="31">
        <v>4098362</v>
      </c>
      <c r="G312" s="36">
        <f t="shared" si="72"/>
        <v>0.14087306361331622</v>
      </c>
      <c r="H312" s="31">
        <v>4030068</v>
      </c>
      <c r="I312" s="36">
        <f t="shared" si="73"/>
        <v>0.13852559284172311</v>
      </c>
      <c r="J312" s="31">
        <v>7731558</v>
      </c>
      <c r="K312" s="36">
        <f t="shared" si="74"/>
        <v>0.26818368149834032</v>
      </c>
      <c r="L312" s="31">
        <v>0</v>
      </c>
      <c r="M312" s="36">
        <f t="shared" si="75"/>
        <v>0</v>
      </c>
      <c r="N312" s="31">
        <f t="shared" si="76"/>
        <v>15859988</v>
      </c>
      <c r="O312" s="36">
        <f t="shared" si="77"/>
        <v>0.55013361735881694</v>
      </c>
      <c r="P312" s="31">
        <v>3821682</v>
      </c>
      <c r="Q312" s="31">
        <v>24623925</v>
      </c>
      <c r="R312" s="31">
        <v>26422329</v>
      </c>
      <c r="S312" s="31">
        <v>11652983</v>
      </c>
      <c r="T312" s="36">
        <f t="shared" si="78"/>
        <v>0.44102785185969035</v>
      </c>
      <c r="U312" s="36">
        <f t="shared" si="79"/>
        <v>1.0230772733053142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15889830</v>
      </c>
      <c r="E313" s="31">
        <v>19050359</v>
      </c>
      <c r="F313" s="31">
        <v>2375063</v>
      </c>
      <c r="G313" s="36">
        <f t="shared" si="72"/>
        <v>0.14947063624972703</v>
      </c>
      <c r="H313" s="31">
        <v>1858830</v>
      </c>
      <c r="I313" s="36">
        <f t="shared" si="73"/>
        <v>0.1169823717434359</v>
      </c>
      <c r="J313" s="31">
        <v>4475084</v>
      </c>
      <c r="K313" s="36">
        <f t="shared" si="74"/>
        <v>0.23490811905434433</v>
      </c>
      <c r="L313" s="31">
        <v>0</v>
      </c>
      <c r="M313" s="36">
        <f t="shared" si="75"/>
        <v>0</v>
      </c>
      <c r="N313" s="31">
        <f t="shared" si="76"/>
        <v>8708977</v>
      </c>
      <c r="O313" s="36">
        <f t="shared" si="77"/>
        <v>0.45715553181963658</v>
      </c>
      <c r="P313" s="31">
        <v>2001142</v>
      </c>
      <c r="Q313" s="31">
        <v>9651966</v>
      </c>
      <c r="R313" s="31">
        <v>16051966</v>
      </c>
      <c r="S313" s="31">
        <v>5744559</v>
      </c>
      <c r="T313" s="36">
        <f t="shared" si="78"/>
        <v>0.35787261199033188</v>
      </c>
      <c r="U313" s="36">
        <f t="shared" si="79"/>
        <v>1.2362650926321073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44518500</v>
      </c>
      <c r="E314" s="31">
        <v>36457315</v>
      </c>
      <c r="F314" s="31">
        <v>2372026</v>
      </c>
      <c r="G314" s="36">
        <f t="shared" si="72"/>
        <v>5.3281804193762147E-2</v>
      </c>
      <c r="H314" s="31">
        <v>15483488</v>
      </c>
      <c r="I314" s="36">
        <f t="shared" si="73"/>
        <v>0.34779895998292842</v>
      </c>
      <c r="J314" s="31">
        <v>10300398</v>
      </c>
      <c r="K314" s="36">
        <f t="shared" si="74"/>
        <v>0.28253309383864389</v>
      </c>
      <c r="L314" s="31">
        <v>0</v>
      </c>
      <c r="M314" s="36">
        <f t="shared" si="75"/>
        <v>0</v>
      </c>
      <c r="N314" s="31">
        <f t="shared" si="76"/>
        <v>28155912</v>
      </c>
      <c r="O314" s="36">
        <f t="shared" si="77"/>
        <v>0.77229801481540805</v>
      </c>
      <c r="P314" s="31">
        <v>9694164</v>
      </c>
      <c r="Q314" s="31">
        <v>32606900</v>
      </c>
      <c r="R314" s="31">
        <v>29160380</v>
      </c>
      <c r="S314" s="31">
        <v>26221145</v>
      </c>
      <c r="T314" s="36">
        <f t="shared" si="78"/>
        <v>0.89920450282197972</v>
      </c>
      <c r="U314" s="36">
        <f t="shared" si="79"/>
        <v>6.2535975252739684E-2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26605226</v>
      </c>
      <c r="E315" s="31">
        <v>10759998</v>
      </c>
      <c r="F315" s="31">
        <v>2425187</v>
      </c>
      <c r="G315" s="36">
        <f t="shared" si="72"/>
        <v>9.1154534827105019E-2</v>
      </c>
      <c r="H315" s="31">
        <v>461659</v>
      </c>
      <c r="I315" s="36">
        <f t="shared" si="73"/>
        <v>1.7352192385059986E-2</v>
      </c>
      <c r="J315" s="31">
        <v>6893741</v>
      </c>
      <c r="K315" s="36">
        <f t="shared" si="74"/>
        <v>0.64068236815657398</v>
      </c>
      <c r="L315" s="31">
        <v>0</v>
      </c>
      <c r="M315" s="36">
        <f t="shared" si="75"/>
        <v>0</v>
      </c>
      <c r="N315" s="31">
        <f t="shared" si="76"/>
        <v>9780587</v>
      </c>
      <c r="O315" s="36">
        <f t="shared" si="77"/>
        <v>0.90897665594361632</v>
      </c>
      <c r="P315" s="31">
        <v>16222997</v>
      </c>
      <c r="Q315" s="31">
        <v>35443723</v>
      </c>
      <c r="R315" s="31">
        <v>45658532</v>
      </c>
      <c r="S315" s="31">
        <v>29558624</v>
      </c>
      <c r="T315" s="36">
        <f t="shared" si="78"/>
        <v>0.64738445817749901</v>
      </c>
      <c r="U315" s="36">
        <f t="shared" si="79"/>
        <v>-0.57506365808980919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118648066</v>
      </c>
      <c r="E317" s="32">
        <f>SUM(E311:E316)</f>
        <v>105304976</v>
      </c>
      <c r="F317" s="32">
        <f>SUM(F311:F316)</f>
        <v>11326163</v>
      </c>
      <c r="G317" s="37">
        <f t="shared" si="72"/>
        <v>9.5460156931677254E-2</v>
      </c>
      <c r="H317" s="32">
        <f>SUM(H311:H316)</f>
        <v>21891112</v>
      </c>
      <c r="I317" s="37">
        <f t="shared" si="73"/>
        <v>0.18450458349654009</v>
      </c>
      <c r="J317" s="32">
        <f>SUM(J311:J316)</f>
        <v>29459391</v>
      </c>
      <c r="K317" s="37">
        <f t="shared" si="74"/>
        <v>0.2797530764358182</v>
      </c>
      <c r="L317" s="32">
        <f>SUM(L311:L316)</f>
        <v>0</v>
      </c>
      <c r="M317" s="37">
        <f t="shared" si="75"/>
        <v>0</v>
      </c>
      <c r="N317" s="32">
        <f t="shared" si="76"/>
        <v>62676666</v>
      </c>
      <c r="O317" s="37">
        <f t="shared" si="77"/>
        <v>0.59519187393385853</v>
      </c>
      <c r="P317" s="32">
        <f>SUM(P311:P316)</f>
        <v>35327527</v>
      </c>
      <c r="Q317" s="32">
        <f>SUM(Q311:Q316)</f>
        <v>137262459</v>
      </c>
      <c r="R317" s="32">
        <f>SUM(R311:R316)</f>
        <v>152653151</v>
      </c>
      <c r="S317" s="32">
        <f>SUM(S311:S316)</f>
        <v>81882553</v>
      </c>
      <c r="T317" s="37">
        <f t="shared" si="78"/>
        <v>0.53639608788684623</v>
      </c>
      <c r="U317" s="37">
        <f t="shared" si="79"/>
        <v>-0.1661066170864437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12080000</v>
      </c>
      <c r="E318" s="31">
        <v>11339382</v>
      </c>
      <c r="F318" s="31">
        <v>0</v>
      </c>
      <c r="G318" s="36">
        <f t="shared" si="72"/>
        <v>0</v>
      </c>
      <c r="H318" s="31">
        <v>378933</v>
      </c>
      <c r="I318" s="36">
        <f t="shared" si="73"/>
        <v>3.1368625827814571E-2</v>
      </c>
      <c r="J318" s="31">
        <v>9800</v>
      </c>
      <c r="K318" s="36">
        <f t="shared" si="74"/>
        <v>8.6424462991016614E-4</v>
      </c>
      <c r="L318" s="31">
        <v>0</v>
      </c>
      <c r="M318" s="36">
        <f t="shared" si="75"/>
        <v>0</v>
      </c>
      <c r="N318" s="31">
        <f t="shared" si="76"/>
        <v>388733</v>
      </c>
      <c r="O318" s="36">
        <f t="shared" si="77"/>
        <v>3.4281674257027411E-2</v>
      </c>
      <c r="P318" s="31">
        <v>3425488</v>
      </c>
      <c r="Q318" s="31">
        <v>5000000</v>
      </c>
      <c r="R318" s="31">
        <v>8000000</v>
      </c>
      <c r="S318" s="31">
        <v>4713688</v>
      </c>
      <c r="T318" s="36">
        <f t="shared" si="78"/>
        <v>0.58921100000000004</v>
      </c>
      <c r="U318" s="36">
        <f t="shared" si="79"/>
        <v>-0.99713909375831999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43207600</v>
      </c>
      <c r="E319" s="31">
        <v>43207600</v>
      </c>
      <c r="F319" s="31">
        <v>16229478</v>
      </c>
      <c r="G319" s="36">
        <f t="shared" si="72"/>
        <v>0.37561628046917672</v>
      </c>
      <c r="H319" s="31">
        <v>13510582</v>
      </c>
      <c r="I319" s="36">
        <f t="shared" si="73"/>
        <v>0.31268994343587703</v>
      </c>
      <c r="J319" s="31">
        <v>546055</v>
      </c>
      <c r="K319" s="36">
        <f t="shared" si="74"/>
        <v>1.2637938695970153E-2</v>
      </c>
      <c r="L319" s="31">
        <v>0</v>
      </c>
      <c r="M319" s="36">
        <f t="shared" si="75"/>
        <v>0</v>
      </c>
      <c r="N319" s="31">
        <f t="shared" si="76"/>
        <v>30286115</v>
      </c>
      <c r="O319" s="36">
        <f t="shared" si="77"/>
        <v>0.70094416260102388</v>
      </c>
      <c r="P319" s="31">
        <v>10611601</v>
      </c>
      <c r="Q319" s="31">
        <v>84914000</v>
      </c>
      <c r="R319" s="31">
        <v>79947280</v>
      </c>
      <c r="S319" s="31">
        <v>68092921</v>
      </c>
      <c r="T319" s="36">
        <f t="shared" si="78"/>
        <v>0.85172279782376581</v>
      </c>
      <c r="U319" s="36">
        <f t="shared" si="79"/>
        <v>-0.94854169507504094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8488000</v>
      </c>
      <c r="E320" s="31">
        <v>1692000</v>
      </c>
      <c r="F320" s="31">
        <v>0</v>
      </c>
      <c r="G320" s="36">
        <f t="shared" si="72"/>
        <v>0</v>
      </c>
      <c r="H320" s="31">
        <v>101362</v>
      </c>
      <c r="I320" s="36">
        <f t="shared" si="73"/>
        <v>1.1941800188501413E-2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101362</v>
      </c>
      <c r="O320" s="36">
        <f t="shared" si="77"/>
        <v>5.9906619385342787E-2</v>
      </c>
      <c r="P320" s="31">
        <v>42294</v>
      </c>
      <c r="Q320" s="31">
        <v>4857000</v>
      </c>
      <c r="R320" s="31">
        <v>6857000</v>
      </c>
      <c r="S320" s="31">
        <v>138953</v>
      </c>
      <c r="T320" s="36">
        <f t="shared" si="78"/>
        <v>2.0264401341694618E-2</v>
      </c>
      <c r="U320" s="36">
        <f t="shared" si="79"/>
        <v>-1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91372000</v>
      </c>
      <c r="E321" s="31">
        <v>109452555</v>
      </c>
      <c r="F321" s="31">
        <v>17120796</v>
      </c>
      <c r="G321" s="36">
        <f t="shared" si="72"/>
        <v>0.18737464431116754</v>
      </c>
      <c r="H321" s="31">
        <v>14557015</v>
      </c>
      <c r="I321" s="36">
        <f t="shared" si="73"/>
        <v>0.15931592829313138</v>
      </c>
      <c r="J321" s="31">
        <v>19591214</v>
      </c>
      <c r="K321" s="36">
        <f t="shared" si="74"/>
        <v>0.17899275169958345</v>
      </c>
      <c r="L321" s="31">
        <v>0</v>
      </c>
      <c r="M321" s="36">
        <f t="shared" si="75"/>
        <v>0</v>
      </c>
      <c r="N321" s="31">
        <f t="shared" si="76"/>
        <v>51269025</v>
      </c>
      <c r="O321" s="36">
        <f t="shared" si="77"/>
        <v>0.46841323165091941</v>
      </c>
      <c r="P321" s="31">
        <v>37951308</v>
      </c>
      <c r="Q321" s="31">
        <v>97971000</v>
      </c>
      <c r="R321" s="31">
        <v>129937704</v>
      </c>
      <c r="S321" s="31">
        <v>86231916</v>
      </c>
      <c r="T321" s="36">
        <f t="shared" si="78"/>
        <v>0.66364044727156335</v>
      </c>
      <c r="U321" s="36">
        <f t="shared" si="79"/>
        <v>-0.48378026918070915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155147600</v>
      </c>
      <c r="E323" s="32">
        <f>SUM(E318:E322)</f>
        <v>165691537</v>
      </c>
      <c r="F323" s="32">
        <f>SUM(F318:F322)</f>
        <v>33350274</v>
      </c>
      <c r="G323" s="37">
        <f t="shared" si="72"/>
        <v>0.2149583622305469</v>
      </c>
      <c r="H323" s="32">
        <f>SUM(H318:H322)</f>
        <v>28547892</v>
      </c>
      <c r="I323" s="37">
        <f t="shared" si="73"/>
        <v>0.18400472840056822</v>
      </c>
      <c r="J323" s="32">
        <f>SUM(J318:J322)</f>
        <v>20147069</v>
      </c>
      <c r="K323" s="37">
        <f t="shared" si="74"/>
        <v>0.12159383252024514</v>
      </c>
      <c r="L323" s="32">
        <f>SUM(L318:L322)</f>
        <v>0</v>
      </c>
      <c r="M323" s="37">
        <f t="shared" si="75"/>
        <v>0</v>
      </c>
      <c r="N323" s="32">
        <f t="shared" si="76"/>
        <v>82045235</v>
      </c>
      <c r="O323" s="37">
        <f t="shared" si="77"/>
        <v>0.49516853114833498</v>
      </c>
      <c r="P323" s="32">
        <f>SUM(P318:P322)</f>
        <v>52030691</v>
      </c>
      <c r="Q323" s="32">
        <f>SUM(Q318:Q322)</f>
        <v>192742000</v>
      </c>
      <c r="R323" s="32">
        <f>SUM(R318:R322)</f>
        <v>224741984</v>
      </c>
      <c r="S323" s="32">
        <f>SUM(S318:S322)</f>
        <v>159177478</v>
      </c>
      <c r="T323" s="37">
        <f t="shared" si="78"/>
        <v>0.70826765505460698</v>
      </c>
      <c r="U323" s="37">
        <f t="shared" si="79"/>
        <v>-0.61278490420202192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5268000</v>
      </c>
      <c r="E324" s="31">
        <v>2323557</v>
      </c>
      <c r="F324" s="31">
        <v>0</v>
      </c>
      <c r="G324" s="36">
        <f t="shared" si="72"/>
        <v>0</v>
      </c>
      <c r="H324" s="31">
        <v>1828667</v>
      </c>
      <c r="I324" s="36">
        <f t="shared" si="73"/>
        <v>0.34712737281700834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1828667</v>
      </c>
      <c r="O324" s="36">
        <f t="shared" si="77"/>
        <v>0.78701189598533627</v>
      </c>
      <c r="P324" s="31">
        <v>0</v>
      </c>
      <c r="Q324" s="31">
        <v>19870000</v>
      </c>
      <c r="R324" s="31">
        <v>19870000</v>
      </c>
      <c r="S324" s="31">
        <v>5822625</v>
      </c>
      <c r="T324" s="36">
        <f t="shared" si="78"/>
        <v>0.2930359838953196</v>
      </c>
      <c r="U324" s="36">
        <f t="shared" si="7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22541082</v>
      </c>
      <c r="E325" s="31">
        <v>6865082</v>
      </c>
      <c r="F325" s="31">
        <v>61951</v>
      </c>
      <c r="G325" s="36">
        <f t="shared" si="72"/>
        <v>2.7483596395239591E-3</v>
      </c>
      <c r="H325" s="31">
        <v>74607</v>
      </c>
      <c r="I325" s="36">
        <f t="shared" si="73"/>
        <v>3.3098233705019129E-3</v>
      </c>
      <c r="J325" s="31">
        <v>-1385135</v>
      </c>
      <c r="K325" s="36">
        <f t="shared" si="74"/>
        <v>-0.20176525203923273</v>
      </c>
      <c r="L325" s="31">
        <v>0</v>
      </c>
      <c r="M325" s="36">
        <f t="shared" si="75"/>
        <v>0</v>
      </c>
      <c r="N325" s="31">
        <f t="shared" si="76"/>
        <v>-1248577</v>
      </c>
      <c r="O325" s="36">
        <f t="shared" si="77"/>
        <v>-0.18187357412482472</v>
      </c>
      <c r="P325" s="31">
        <v>6455907</v>
      </c>
      <c r="Q325" s="31">
        <v>12134319</v>
      </c>
      <c r="R325" s="31">
        <v>26035319</v>
      </c>
      <c r="S325" s="31">
        <v>12153665</v>
      </c>
      <c r="T325" s="36">
        <f t="shared" si="78"/>
        <v>0.46681452222651854</v>
      </c>
      <c r="U325" s="36">
        <f t="shared" si="79"/>
        <v>-1.2145531216605197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60095860</v>
      </c>
      <c r="E326" s="31">
        <v>48458392</v>
      </c>
      <c r="F326" s="31">
        <v>11394291</v>
      </c>
      <c r="G326" s="36">
        <f t="shared" si="72"/>
        <v>0.18960192931759359</v>
      </c>
      <c r="H326" s="31">
        <v>21268560</v>
      </c>
      <c r="I326" s="36">
        <f t="shared" si="73"/>
        <v>0.3539105688811176</v>
      </c>
      <c r="J326" s="31">
        <v>8646448</v>
      </c>
      <c r="K326" s="36">
        <f t="shared" si="74"/>
        <v>0.17843035319867814</v>
      </c>
      <c r="L326" s="31">
        <v>0</v>
      </c>
      <c r="M326" s="36">
        <f t="shared" si="75"/>
        <v>0</v>
      </c>
      <c r="N326" s="31">
        <f t="shared" si="76"/>
        <v>41309299</v>
      </c>
      <c r="O326" s="36">
        <f t="shared" si="77"/>
        <v>0.85246945461995516</v>
      </c>
      <c r="P326" s="31">
        <v>3425828</v>
      </c>
      <c r="Q326" s="31">
        <v>46724600</v>
      </c>
      <c r="R326" s="31">
        <v>36962198</v>
      </c>
      <c r="S326" s="31">
        <v>19998814</v>
      </c>
      <c r="T326" s="36">
        <f t="shared" si="78"/>
        <v>0.5410612756308486</v>
      </c>
      <c r="U326" s="36">
        <f t="shared" si="79"/>
        <v>1.5239002074826873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51375490</v>
      </c>
      <c r="E327" s="31">
        <v>47015015</v>
      </c>
      <c r="F327" s="31">
        <v>7485140</v>
      </c>
      <c r="G327" s="36">
        <f t="shared" si="72"/>
        <v>0.14569476612291191</v>
      </c>
      <c r="H327" s="31">
        <v>1154886</v>
      </c>
      <c r="I327" s="36">
        <f t="shared" si="73"/>
        <v>2.2479318445429913E-2</v>
      </c>
      <c r="J327" s="31">
        <v>463096</v>
      </c>
      <c r="K327" s="36">
        <f t="shared" si="74"/>
        <v>9.8499596352356802E-3</v>
      </c>
      <c r="L327" s="31">
        <v>0</v>
      </c>
      <c r="M327" s="36">
        <f t="shared" si="75"/>
        <v>0</v>
      </c>
      <c r="N327" s="31">
        <f t="shared" si="76"/>
        <v>9103122</v>
      </c>
      <c r="O327" s="36">
        <f t="shared" si="77"/>
        <v>0.19362159088963388</v>
      </c>
      <c r="P327" s="31">
        <v>2082681</v>
      </c>
      <c r="Q327" s="31">
        <v>29940600</v>
      </c>
      <c r="R327" s="31">
        <v>30063100</v>
      </c>
      <c r="S327" s="31">
        <v>2810262</v>
      </c>
      <c r="T327" s="36">
        <f t="shared" si="78"/>
        <v>9.3478782959841134E-2</v>
      </c>
      <c r="U327" s="36">
        <f t="shared" si="79"/>
        <v>-0.77764429598195783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1817000</v>
      </c>
      <c r="E328" s="31">
        <v>1817000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202744</v>
      </c>
      <c r="Q328" s="31">
        <v>167000</v>
      </c>
      <c r="R328" s="31">
        <v>167000</v>
      </c>
      <c r="S328" s="31">
        <v>265320</v>
      </c>
      <c r="T328" s="36">
        <f t="shared" si="78"/>
        <v>1.5887425149700598</v>
      </c>
      <c r="U328" s="36">
        <f t="shared" si="79"/>
        <v>-1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31514000</v>
      </c>
      <c r="E329" s="31">
        <v>32126150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6729000</v>
      </c>
      <c r="R329" s="31">
        <v>15642823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25259704</v>
      </c>
      <c r="E330" s="31">
        <v>26268571</v>
      </c>
      <c r="F330" s="31">
        <v>6455128</v>
      </c>
      <c r="G330" s="36">
        <f t="shared" si="72"/>
        <v>0.25555042133510353</v>
      </c>
      <c r="H330" s="31">
        <v>11861748</v>
      </c>
      <c r="I330" s="36">
        <f t="shared" si="73"/>
        <v>0.46959172601547511</v>
      </c>
      <c r="J330" s="31">
        <v>5477762</v>
      </c>
      <c r="K330" s="36">
        <f t="shared" si="74"/>
        <v>0.20852912021746445</v>
      </c>
      <c r="L330" s="31">
        <v>0</v>
      </c>
      <c r="M330" s="36">
        <f t="shared" si="75"/>
        <v>0</v>
      </c>
      <c r="N330" s="31">
        <f t="shared" si="76"/>
        <v>23794638</v>
      </c>
      <c r="O330" s="36">
        <f t="shared" si="77"/>
        <v>0.90582156143933368</v>
      </c>
      <c r="P330" s="31">
        <v>5769029</v>
      </c>
      <c r="Q330" s="31">
        <v>21912216</v>
      </c>
      <c r="R330" s="31">
        <v>23169606</v>
      </c>
      <c r="S330" s="31">
        <v>16326400</v>
      </c>
      <c r="T330" s="36">
        <f t="shared" si="78"/>
        <v>0.70464728662196496</v>
      </c>
      <c r="U330" s="36">
        <f t="shared" si="79"/>
        <v>-5.0488045735252896E-2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197871136</v>
      </c>
      <c r="E332" s="32">
        <f>SUM(E324:E331)</f>
        <v>164873767</v>
      </c>
      <c r="F332" s="32">
        <f>SUM(F324:F331)</f>
        <v>25396510</v>
      </c>
      <c r="G332" s="37">
        <f t="shared" si="72"/>
        <v>0.1283487350070098</v>
      </c>
      <c r="H332" s="32">
        <f>SUM(H324:H331)</f>
        <v>36188468</v>
      </c>
      <c r="I332" s="37">
        <f t="shared" si="73"/>
        <v>0.18288906978327552</v>
      </c>
      <c r="J332" s="32">
        <f>SUM(J324:J331)</f>
        <v>13202171</v>
      </c>
      <c r="K332" s="37">
        <f t="shared" si="74"/>
        <v>8.0074418388220603E-2</v>
      </c>
      <c r="L332" s="32">
        <f>SUM(L324:L331)</f>
        <v>0</v>
      </c>
      <c r="M332" s="37">
        <f t="shared" si="75"/>
        <v>0</v>
      </c>
      <c r="N332" s="32">
        <f t="shared" si="76"/>
        <v>74787149</v>
      </c>
      <c r="O332" s="37">
        <f t="shared" si="77"/>
        <v>0.45360247637212048</v>
      </c>
      <c r="P332" s="32">
        <f>SUM(P324:P331)</f>
        <v>17936189</v>
      </c>
      <c r="Q332" s="32">
        <f>SUM(Q324:Q331)</f>
        <v>137477735</v>
      </c>
      <c r="R332" s="32">
        <f>SUM(R324:R331)</f>
        <v>151910046</v>
      </c>
      <c r="S332" s="32">
        <f>SUM(S324:S331)</f>
        <v>57377086</v>
      </c>
      <c r="T332" s="37">
        <f t="shared" si="78"/>
        <v>0.37770435537884045</v>
      </c>
      <c r="U332" s="37">
        <f t="shared" si="79"/>
        <v>-0.26393667015886146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21500</v>
      </c>
      <c r="E333" s="31">
        <v>21500</v>
      </c>
      <c r="F333" s="31">
        <v>4501</v>
      </c>
      <c r="G333" s="36">
        <f t="shared" si="72"/>
        <v>0.20934883720930234</v>
      </c>
      <c r="H333" s="31">
        <v>4406</v>
      </c>
      <c r="I333" s="36">
        <f t="shared" si="73"/>
        <v>0.20493023255813952</v>
      </c>
      <c r="J333" s="31">
        <v>3115</v>
      </c>
      <c r="K333" s="36">
        <f t="shared" si="74"/>
        <v>0.14488372093023255</v>
      </c>
      <c r="L333" s="31">
        <v>0</v>
      </c>
      <c r="M333" s="36">
        <f t="shared" si="75"/>
        <v>0</v>
      </c>
      <c r="N333" s="31">
        <f t="shared" si="76"/>
        <v>12022</v>
      </c>
      <c r="O333" s="36">
        <f t="shared" si="77"/>
        <v>0.55916279069767438</v>
      </c>
      <c r="P333" s="31">
        <v>4511</v>
      </c>
      <c r="Q333" s="31">
        <v>18216</v>
      </c>
      <c r="R333" s="31">
        <v>18520</v>
      </c>
      <c r="S333" s="31">
        <v>13367</v>
      </c>
      <c r="T333" s="36">
        <f t="shared" si="78"/>
        <v>0.72176025917926567</v>
      </c>
      <c r="U333" s="36">
        <f t="shared" si="79"/>
        <v>-0.30946575038794055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236000</v>
      </c>
      <c r="E334" s="31">
        <v>236000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282000</v>
      </c>
      <c r="R334" s="31">
        <v>60000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399000</v>
      </c>
      <c r="E335" s="31">
        <v>157000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1527000</v>
      </c>
      <c r="R335" s="31">
        <v>90000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656500</v>
      </c>
      <c r="E337" s="32">
        <f>SUM(E333:E336)</f>
        <v>414500</v>
      </c>
      <c r="F337" s="32">
        <f>SUM(F333:F336)</f>
        <v>4501</v>
      </c>
      <c r="G337" s="37">
        <f t="shared" si="72"/>
        <v>6.8560548362528563E-3</v>
      </c>
      <c r="H337" s="32">
        <f>SUM(H333:H336)</f>
        <v>4406</v>
      </c>
      <c r="I337" s="37">
        <f t="shared" si="73"/>
        <v>6.7113480578827114E-3</v>
      </c>
      <c r="J337" s="32">
        <f>SUM(J333:J336)</f>
        <v>3115</v>
      </c>
      <c r="K337" s="37">
        <f t="shared" si="74"/>
        <v>7.5150784077201447E-3</v>
      </c>
      <c r="L337" s="32">
        <f>SUM(L333:L336)</f>
        <v>0</v>
      </c>
      <c r="M337" s="37">
        <f t="shared" si="75"/>
        <v>0</v>
      </c>
      <c r="N337" s="32">
        <f t="shared" si="76"/>
        <v>12022</v>
      </c>
      <c r="O337" s="37">
        <f t="shared" si="77"/>
        <v>2.9003618817852836E-2</v>
      </c>
      <c r="P337" s="32">
        <f>SUM(P333:P336)</f>
        <v>4511</v>
      </c>
      <c r="Q337" s="32">
        <f>SUM(Q333:Q336)</f>
        <v>1827216</v>
      </c>
      <c r="R337" s="32">
        <f>SUM(R333:R336)</f>
        <v>168520</v>
      </c>
      <c r="S337" s="32">
        <f>SUM(S333:S336)</f>
        <v>13367</v>
      </c>
      <c r="T337" s="37">
        <f t="shared" si="78"/>
        <v>7.9319962022311896E-2</v>
      </c>
      <c r="U337" s="37">
        <f t="shared" si="79"/>
        <v>-0.30946575038794055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1593873799</v>
      </c>
      <c r="E338" s="32">
        <f>SUM(E302,E304:E309,E311:E316,E318:E322,E324:E331,E333:E336)</f>
        <v>1539381531</v>
      </c>
      <c r="F338" s="32">
        <f>SUM(F302,F304:F309,F311:F316,F318:F322,F324:F331,F333:F336)</f>
        <v>341354948</v>
      </c>
      <c r="G338" s="37">
        <f t="shared" si="72"/>
        <v>0.21416686077289612</v>
      </c>
      <c r="H338" s="32">
        <f>SUM(H302,H304:H309,H311:H316,H318:H322,H324:H331,H333:H336)</f>
        <v>428892462</v>
      </c>
      <c r="I338" s="37">
        <f t="shared" si="73"/>
        <v>0.26908809359253416</v>
      </c>
      <c r="J338" s="32">
        <f>SUM(J302,J304:J309,J311:J316,J318:J322,J324:J331,J333:J336)</f>
        <v>378700510</v>
      </c>
      <c r="K338" s="37">
        <f t="shared" si="74"/>
        <v>0.24600821977771278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1148947920</v>
      </c>
      <c r="O338" s="37">
        <f t="shared" si="77"/>
        <v>0.74636982246605899</v>
      </c>
      <c r="P338" s="32">
        <f>SUM(P302,P304:P309,P311:P316,P318:P322,P324:P331,P333:P336)</f>
        <v>335406991</v>
      </c>
      <c r="Q338" s="32">
        <f>SUM(Q302,Q304:Q309,Q311:Q316,Q318:Q322,Q324:Q331,Q333:Q336)</f>
        <v>1505874296</v>
      </c>
      <c r="R338" s="32">
        <f>SUM(R302,R304:R309,R311:R316,R318:R322,R324:R331,R333:R336)</f>
        <v>1634318517</v>
      </c>
      <c r="S338" s="32">
        <f>SUM(S302,S304:S309,S311:S316,S318:S322,S324:S331,S333:S336)</f>
        <v>957366590</v>
      </c>
      <c r="T338" s="37">
        <f t="shared" si="78"/>
        <v>0.5857894774131106</v>
      </c>
      <c r="U338" s="37">
        <f t="shared" si="79"/>
        <v>0.12907756892878841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4324874712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4508893786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772118886</v>
      </c>
      <c r="G339" s="39">
        <f t="shared" si="72"/>
        <v>0.17852976962723169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941897476</v>
      </c>
      <c r="I339" s="39">
        <f t="shared" si="73"/>
        <v>0.21778607213442905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806301055</v>
      </c>
      <c r="K339" s="39">
        <f t="shared" si="74"/>
        <v>0.17882458387100272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2520317417</v>
      </c>
      <c r="O339" s="39">
        <f t="shared" si="77"/>
        <v>0.55896579884527797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805811388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4338267604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4323651725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2197342613</v>
      </c>
      <c r="T339" s="39">
        <f t="shared" si="78"/>
        <v>0.508214526228983</v>
      </c>
      <c r="U339" s="39">
        <f t="shared" si="79"/>
        <v>6.0766949597890196E-4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41690</v>
      </c>
      <c r="E8" s="31">
        <v>41690</v>
      </c>
      <c r="F8" s="31">
        <v>194125</v>
      </c>
      <c r="G8" s="36">
        <f>IF(($D8       =0),0,($F8       /$D8       ))</f>
        <v>4.6563924202446634</v>
      </c>
      <c r="H8" s="31">
        <v>216386</v>
      </c>
      <c r="I8" s="36">
        <f>IF(($D8       =0),0,($H8       /$D8       ))</f>
        <v>5.1903573998560804</v>
      </c>
      <c r="J8" s="31">
        <v>183835</v>
      </c>
      <c r="K8" s="36">
        <f>IF(($E8       =0),0,($J8       /$E8       ))</f>
        <v>4.4095706404413528</v>
      </c>
      <c r="L8" s="31">
        <v>0</v>
      </c>
      <c r="M8" s="36">
        <f>IF(($E8       =0),0,($L8       /$E8       ))</f>
        <v>0</v>
      </c>
      <c r="N8" s="31">
        <f>$F8       +$H8       +$J8</f>
        <v>594346</v>
      </c>
      <c r="O8" s="36">
        <f>IF(($E8       =0),0,($N8       /$E8       ))</f>
        <v>14.256320460542096</v>
      </c>
      <c r="P8" s="31">
        <v>238309</v>
      </c>
      <c r="Q8" s="31">
        <v>39971</v>
      </c>
      <c r="R8" s="31">
        <v>39971</v>
      </c>
      <c r="S8" s="31">
        <v>1365034</v>
      </c>
      <c r="T8" s="36">
        <f>IF(($R8       =0),0,($S8       /$R8       ))</f>
        <v>34.150609191663953</v>
      </c>
      <c r="U8" s="36">
        <f>IF(($P8       =0),0,(($J8       /$P8       )-1))</f>
        <v>-0.22858557586998396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1377290</v>
      </c>
      <c r="E9" s="31">
        <v>1638510</v>
      </c>
      <c r="F9" s="31">
        <v>371374</v>
      </c>
      <c r="G9" s="36">
        <f>IF(($D9       =0),0,($F9       /$D9       ))</f>
        <v>0.26964110681120168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       +$J9</f>
        <v>371374</v>
      </c>
      <c r="O9" s="36">
        <f>IF(($E9       =0),0,($N9       /$E9       ))</f>
        <v>0.22665348395798621</v>
      </c>
      <c r="P9" s="31">
        <v>287696</v>
      </c>
      <c r="Q9" s="31">
        <v>2219980</v>
      </c>
      <c r="R9" s="31">
        <v>3126500</v>
      </c>
      <c r="S9" s="31">
        <v>3226191</v>
      </c>
      <c r="T9" s="36">
        <f>IF(($R9       =0),0,($S9       /$R9       ))</f>
        <v>1.0318858148088916</v>
      </c>
      <c r="U9" s="36">
        <f>IF(($P9       =0),0,(($J9       /$P9       )-1))</f>
        <v>-1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1418980</v>
      </c>
      <c r="E10" s="32">
        <f>SUM(E8:E9)</f>
        <v>1680200</v>
      </c>
      <c r="F10" s="32">
        <f>SUM(F8:F9)</f>
        <v>565499</v>
      </c>
      <c r="G10" s="37">
        <f t="shared" ref="G10:G54" si="0">IF(($D10      =0),0,($F10      /$D10      ))</f>
        <v>0.39852499682870796</v>
      </c>
      <c r="H10" s="32">
        <f>SUM(H8:H9)</f>
        <v>216386</v>
      </c>
      <c r="I10" s="37">
        <f t="shared" ref="I10:I54" si="1">IF(($D10      =0),0,($H10      /$D10      ))</f>
        <v>0.15249404501825256</v>
      </c>
      <c r="J10" s="32">
        <f>SUM(J8:J9)</f>
        <v>183835</v>
      </c>
      <c r="K10" s="37">
        <f t="shared" ref="K10:K54" si="2">IF(($E10      =0),0,($J10      /$E10      ))</f>
        <v>0.10941256993215094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965720</v>
      </c>
      <c r="O10" s="37">
        <f t="shared" ref="O10:O54" si="5">IF(($E10      =0),0,($N10      /$E10      ))</f>
        <v>0.57476490893941201</v>
      </c>
      <c r="P10" s="32">
        <f>SUM(P8:P9)</f>
        <v>526005</v>
      </c>
      <c r="Q10" s="32">
        <f>SUM(Q8:Q9)</f>
        <v>2259951</v>
      </c>
      <c r="R10" s="32">
        <f>SUM(R8:R9)</f>
        <v>3166471</v>
      </c>
      <c r="S10" s="32">
        <f>SUM(S8:S9)</f>
        <v>4591225</v>
      </c>
      <c r="T10" s="37">
        <f t="shared" ref="T10:T54" si="6">IF(($R10      =0),0,($S10      /$R10      ))</f>
        <v>1.4499501179704473</v>
      </c>
      <c r="U10" s="37">
        <f t="shared" ref="U10:U54" si="7">IF(($P10      =0),0,(($J10      /$P10      )-1))</f>
        <v>-0.65050712445699188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300000</v>
      </c>
      <c r="E12" s="31">
        <v>300000</v>
      </c>
      <c r="F12" s="31">
        <v>0</v>
      </c>
      <c r="G12" s="36">
        <f t="shared" si="0"/>
        <v>0</v>
      </c>
      <c r="H12" s="31">
        <v>21755</v>
      </c>
      <c r="I12" s="36">
        <f t="shared" si="1"/>
        <v>7.251666666666666E-2</v>
      </c>
      <c r="J12" s="31">
        <v>52204</v>
      </c>
      <c r="K12" s="36">
        <f t="shared" si="2"/>
        <v>0.17401333333333333</v>
      </c>
      <c r="L12" s="31">
        <v>0</v>
      </c>
      <c r="M12" s="36">
        <f t="shared" si="3"/>
        <v>0</v>
      </c>
      <c r="N12" s="31">
        <f t="shared" si="4"/>
        <v>73959</v>
      </c>
      <c r="O12" s="36">
        <f t="shared" si="5"/>
        <v>0.24653</v>
      </c>
      <c r="P12" s="31">
        <v>14083</v>
      </c>
      <c r="Q12" s="31">
        <v>0</v>
      </c>
      <c r="R12" s="31">
        <v>0</v>
      </c>
      <c r="S12" s="31">
        <v>240613</v>
      </c>
      <c r="T12" s="36">
        <f t="shared" si="6"/>
        <v>0</v>
      </c>
      <c r="U12" s="36">
        <f t="shared" si="7"/>
        <v>2.7068806362280764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266280</v>
      </c>
      <c r="E13" s="31">
        <v>266280</v>
      </c>
      <c r="F13" s="31">
        <v>14020</v>
      </c>
      <c r="G13" s="36">
        <f t="shared" si="0"/>
        <v>5.2651344449451708E-2</v>
      </c>
      <c r="H13" s="31">
        <v>20696</v>
      </c>
      <c r="I13" s="36">
        <f t="shared" si="1"/>
        <v>7.7722697911972366E-2</v>
      </c>
      <c r="J13" s="31">
        <v>41843</v>
      </c>
      <c r="K13" s="36">
        <f t="shared" si="2"/>
        <v>0.15713910169746131</v>
      </c>
      <c r="L13" s="31">
        <v>0</v>
      </c>
      <c r="M13" s="36">
        <f t="shared" si="3"/>
        <v>0</v>
      </c>
      <c r="N13" s="31">
        <f t="shared" si="4"/>
        <v>76559</v>
      </c>
      <c r="O13" s="36">
        <f t="shared" si="5"/>
        <v>0.28751314405888539</v>
      </c>
      <c r="P13" s="31">
        <v>8958</v>
      </c>
      <c r="Q13" s="31">
        <v>0</v>
      </c>
      <c r="R13" s="31">
        <v>0</v>
      </c>
      <c r="S13" s="31">
        <v>160797</v>
      </c>
      <c r="T13" s="36">
        <f t="shared" si="6"/>
        <v>0</v>
      </c>
      <c r="U13" s="36">
        <f t="shared" si="7"/>
        <v>3.6710203170350528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2193065</v>
      </c>
      <c r="E14" s="31">
        <v>2193065</v>
      </c>
      <c r="F14" s="31">
        <v>545023</v>
      </c>
      <c r="G14" s="36">
        <f t="shared" si="0"/>
        <v>0.24852113366452885</v>
      </c>
      <c r="H14" s="31">
        <v>608500</v>
      </c>
      <c r="I14" s="36">
        <f t="shared" si="1"/>
        <v>0.27746555619646479</v>
      </c>
      <c r="J14" s="31">
        <v>658845</v>
      </c>
      <c r="K14" s="36">
        <f t="shared" si="2"/>
        <v>0.30042201211546399</v>
      </c>
      <c r="L14" s="31">
        <v>0</v>
      </c>
      <c r="M14" s="36">
        <f t="shared" si="3"/>
        <v>0</v>
      </c>
      <c r="N14" s="31">
        <f t="shared" si="4"/>
        <v>1812368</v>
      </c>
      <c r="O14" s="36">
        <f t="shared" si="5"/>
        <v>0.82640870197645766</v>
      </c>
      <c r="P14" s="31">
        <v>479249</v>
      </c>
      <c r="Q14" s="31">
        <v>2012549</v>
      </c>
      <c r="R14" s="31">
        <v>2012553</v>
      </c>
      <c r="S14" s="31">
        <v>1648210</v>
      </c>
      <c r="T14" s="36">
        <f t="shared" si="6"/>
        <v>0.81896476763593307</v>
      </c>
      <c r="U14" s="36">
        <f t="shared" si="7"/>
        <v>0.37474465257100165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2611519</v>
      </c>
      <c r="E16" s="31">
        <v>2611519</v>
      </c>
      <c r="F16" s="31">
        <v>896459</v>
      </c>
      <c r="G16" s="36">
        <f t="shared" si="0"/>
        <v>0.34327110007623918</v>
      </c>
      <c r="H16" s="31">
        <v>997466</v>
      </c>
      <c r="I16" s="36">
        <f t="shared" si="1"/>
        <v>0.38194859007344001</v>
      </c>
      <c r="J16" s="31">
        <v>893298</v>
      </c>
      <c r="K16" s="36">
        <f t="shared" si="2"/>
        <v>0.34206069341253115</v>
      </c>
      <c r="L16" s="31">
        <v>0</v>
      </c>
      <c r="M16" s="36">
        <f t="shared" si="3"/>
        <v>0</v>
      </c>
      <c r="N16" s="31">
        <f t="shared" si="4"/>
        <v>2787223</v>
      </c>
      <c r="O16" s="36">
        <f t="shared" si="5"/>
        <v>1.0672803835622104</v>
      </c>
      <c r="P16" s="31">
        <v>1692747</v>
      </c>
      <c r="Q16" s="31">
        <v>2496276</v>
      </c>
      <c r="R16" s="31">
        <v>2600868</v>
      </c>
      <c r="S16" s="31">
        <v>989000</v>
      </c>
      <c r="T16" s="36">
        <f t="shared" si="6"/>
        <v>0.38025766782474157</v>
      </c>
      <c r="U16" s="36">
        <f t="shared" si="7"/>
        <v>-0.47227908246182093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300000</v>
      </c>
      <c r="E18" s="31">
        <v>300000</v>
      </c>
      <c r="F18" s="31">
        <v>45920</v>
      </c>
      <c r="G18" s="36">
        <f t="shared" si="0"/>
        <v>0.15306666666666666</v>
      </c>
      <c r="H18" s="31">
        <v>28778</v>
      </c>
      <c r="I18" s="36">
        <f t="shared" si="1"/>
        <v>9.592666666666666E-2</v>
      </c>
      <c r="J18" s="31">
        <v>39019</v>
      </c>
      <c r="K18" s="36">
        <f t="shared" si="2"/>
        <v>0.13006333333333334</v>
      </c>
      <c r="L18" s="31">
        <v>0</v>
      </c>
      <c r="M18" s="36">
        <f t="shared" si="3"/>
        <v>0</v>
      </c>
      <c r="N18" s="31">
        <f t="shared" si="4"/>
        <v>113717</v>
      </c>
      <c r="O18" s="36">
        <f t="shared" si="5"/>
        <v>0.37905666666666665</v>
      </c>
      <c r="P18" s="31">
        <v>40300</v>
      </c>
      <c r="Q18" s="31">
        <v>300000</v>
      </c>
      <c r="R18" s="31">
        <v>1000200</v>
      </c>
      <c r="S18" s="31">
        <v>159918</v>
      </c>
      <c r="T18" s="36">
        <f t="shared" si="6"/>
        <v>0.15988602279544092</v>
      </c>
      <c r="U18" s="36">
        <f t="shared" si="7"/>
        <v>-3.1786600496277906E-2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5670864</v>
      </c>
      <c r="E19" s="32">
        <f>SUM(E11:E18)</f>
        <v>5670864</v>
      </c>
      <c r="F19" s="32">
        <f>SUM(F11:F18)</f>
        <v>1501422</v>
      </c>
      <c r="G19" s="37">
        <f t="shared" si="0"/>
        <v>0.26476071371134979</v>
      </c>
      <c r="H19" s="32">
        <f>SUM(H11:H18)</f>
        <v>1677195</v>
      </c>
      <c r="I19" s="37">
        <f t="shared" si="1"/>
        <v>0.29575651964145144</v>
      </c>
      <c r="J19" s="32">
        <f>SUM(J11:J18)</f>
        <v>1685209</v>
      </c>
      <c r="K19" s="37">
        <f t="shared" si="2"/>
        <v>0.29716970817850685</v>
      </c>
      <c r="L19" s="32">
        <f>SUM(L11:L18)</f>
        <v>0</v>
      </c>
      <c r="M19" s="37">
        <f t="shared" si="3"/>
        <v>0</v>
      </c>
      <c r="N19" s="32">
        <f t="shared" si="4"/>
        <v>4863826</v>
      </c>
      <c r="O19" s="37">
        <f t="shared" si="5"/>
        <v>0.85768694153130809</v>
      </c>
      <c r="P19" s="32">
        <f>SUM(P11:P18)</f>
        <v>2235337</v>
      </c>
      <c r="Q19" s="32">
        <f>SUM(Q11:Q18)</f>
        <v>4808825</v>
      </c>
      <c r="R19" s="32">
        <f>SUM(R11:R18)</f>
        <v>5613621</v>
      </c>
      <c r="S19" s="32">
        <f>SUM(S11:S18)</f>
        <v>3198538</v>
      </c>
      <c r="T19" s="37">
        <f t="shared" si="6"/>
        <v>0.56978160798529154</v>
      </c>
      <c r="U19" s="37">
        <f t="shared" si="7"/>
        <v>-0.24610517340338389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122161798</v>
      </c>
      <c r="E26" s="31">
        <v>122161798</v>
      </c>
      <c r="F26" s="31">
        <v>58847</v>
      </c>
      <c r="G26" s="36">
        <f t="shared" si="0"/>
        <v>4.8171360411705796E-4</v>
      </c>
      <c r="H26" s="31">
        <v>46831</v>
      </c>
      <c r="I26" s="36">
        <f t="shared" si="1"/>
        <v>3.8335224895756691E-4</v>
      </c>
      <c r="J26" s="31">
        <v>40841</v>
      </c>
      <c r="K26" s="36">
        <f t="shared" si="2"/>
        <v>3.34318916949798E-4</v>
      </c>
      <c r="L26" s="31">
        <v>0</v>
      </c>
      <c r="M26" s="36">
        <f t="shared" si="3"/>
        <v>0</v>
      </c>
      <c r="N26" s="31">
        <f t="shared" si="4"/>
        <v>146519</v>
      </c>
      <c r="O26" s="36">
        <f t="shared" si="5"/>
        <v>1.1993847700244229E-3</v>
      </c>
      <c r="P26" s="31">
        <v>78813</v>
      </c>
      <c r="Q26" s="31">
        <v>117450120</v>
      </c>
      <c r="R26" s="31">
        <v>117450119</v>
      </c>
      <c r="S26" s="31">
        <v>217691</v>
      </c>
      <c r="T26" s="36">
        <f t="shared" si="6"/>
        <v>1.8534761978402081E-3</v>
      </c>
      <c r="U26" s="36">
        <f t="shared" si="7"/>
        <v>-0.48179868803370007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122161798</v>
      </c>
      <c r="E27" s="32">
        <f>SUM(E20:E26)</f>
        <v>122161798</v>
      </c>
      <c r="F27" s="32">
        <f>SUM(F20:F26)</f>
        <v>58847</v>
      </c>
      <c r="G27" s="37">
        <f t="shared" si="0"/>
        <v>4.8171360411705796E-4</v>
      </c>
      <c r="H27" s="32">
        <f>SUM(H20:H26)</f>
        <v>46831</v>
      </c>
      <c r="I27" s="37">
        <f t="shared" si="1"/>
        <v>3.8335224895756691E-4</v>
      </c>
      <c r="J27" s="32">
        <f>SUM(J20:J26)</f>
        <v>40841</v>
      </c>
      <c r="K27" s="37">
        <f t="shared" si="2"/>
        <v>3.34318916949798E-4</v>
      </c>
      <c r="L27" s="32">
        <f>SUM(L20:L26)</f>
        <v>0</v>
      </c>
      <c r="M27" s="37">
        <f t="shared" si="3"/>
        <v>0</v>
      </c>
      <c r="N27" s="32">
        <f t="shared" si="4"/>
        <v>146519</v>
      </c>
      <c r="O27" s="37">
        <f t="shared" si="5"/>
        <v>1.1993847700244229E-3</v>
      </c>
      <c r="P27" s="32">
        <f>SUM(P20:P26)</f>
        <v>78813</v>
      </c>
      <c r="Q27" s="32">
        <f>SUM(Q20:Q26)</f>
        <v>117450120</v>
      </c>
      <c r="R27" s="32">
        <f>SUM(R20:R26)</f>
        <v>117450119</v>
      </c>
      <c r="S27" s="32">
        <f>SUM(S20:S26)</f>
        <v>217691</v>
      </c>
      <c r="T27" s="37">
        <f t="shared" si="6"/>
        <v>1.8534761978402081E-3</v>
      </c>
      <c r="U27" s="37">
        <f t="shared" si="7"/>
        <v>-0.48179868803370007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0</v>
      </c>
      <c r="E35" s="32">
        <f>SUM(E28:E34)</f>
        <v>0</v>
      </c>
      <c r="F35" s="32">
        <f>SUM(F28:F34)</f>
        <v>0</v>
      </c>
      <c r="G35" s="37">
        <f t="shared" si="0"/>
        <v>0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0</v>
      </c>
      <c r="O35" s="37">
        <f t="shared" si="5"/>
        <v>0</v>
      </c>
      <c r="P35" s="32">
        <f>SUM(P28:P34)</f>
        <v>0</v>
      </c>
      <c r="Q35" s="32">
        <f>SUM(Q28:Q34)</f>
        <v>0</v>
      </c>
      <c r="R35" s="32">
        <f>SUM(R28:R34)</f>
        <v>0</v>
      </c>
      <c r="S35" s="32">
        <f>SUM(S28:S34)</f>
        <v>0</v>
      </c>
      <c r="T35" s="37">
        <f t="shared" si="6"/>
        <v>0</v>
      </c>
      <c r="U35" s="37">
        <f t="shared" si="7"/>
        <v>0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215382</v>
      </c>
      <c r="E39" s="31">
        <v>954138</v>
      </c>
      <c r="F39" s="31">
        <v>268812</v>
      </c>
      <c r="G39" s="36">
        <f t="shared" si="0"/>
        <v>1.248070869431986</v>
      </c>
      <c r="H39" s="31">
        <v>200110</v>
      </c>
      <c r="I39" s="36">
        <f t="shared" si="1"/>
        <v>0.92909342470587142</v>
      </c>
      <c r="J39" s="31">
        <v>218039</v>
      </c>
      <c r="K39" s="36">
        <f t="shared" si="2"/>
        <v>0.22851935464261983</v>
      </c>
      <c r="L39" s="31">
        <v>0</v>
      </c>
      <c r="M39" s="36">
        <f t="shared" si="3"/>
        <v>0</v>
      </c>
      <c r="N39" s="31">
        <f t="shared" si="4"/>
        <v>686961</v>
      </c>
      <c r="O39" s="36">
        <f t="shared" si="5"/>
        <v>0.7199807575004874</v>
      </c>
      <c r="P39" s="31">
        <v>181902</v>
      </c>
      <c r="Q39" s="31">
        <v>195802</v>
      </c>
      <c r="R39" s="31">
        <v>195802</v>
      </c>
      <c r="S39" s="31">
        <v>533503</v>
      </c>
      <c r="T39" s="36">
        <f t="shared" si="6"/>
        <v>2.7247065913524886</v>
      </c>
      <c r="U39" s="36">
        <f t="shared" si="7"/>
        <v>0.19866191685632928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215382</v>
      </c>
      <c r="E40" s="32">
        <f>SUM(E36:E39)</f>
        <v>954138</v>
      </c>
      <c r="F40" s="32">
        <f>SUM(F36:F39)</f>
        <v>268812</v>
      </c>
      <c r="G40" s="37">
        <f t="shared" si="0"/>
        <v>1.248070869431986</v>
      </c>
      <c r="H40" s="32">
        <f>SUM(H36:H39)</f>
        <v>200110</v>
      </c>
      <c r="I40" s="37">
        <f t="shared" si="1"/>
        <v>0.92909342470587142</v>
      </c>
      <c r="J40" s="32">
        <f>SUM(J36:J39)</f>
        <v>218039</v>
      </c>
      <c r="K40" s="37">
        <f t="shared" si="2"/>
        <v>0.22851935464261983</v>
      </c>
      <c r="L40" s="32">
        <f>SUM(L36:L39)</f>
        <v>0</v>
      </c>
      <c r="M40" s="37">
        <f t="shared" si="3"/>
        <v>0</v>
      </c>
      <c r="N40" s="32">
        <f t="shared" si="4"/>
        <v>686961</v>
      </c>
      <c r="O40" s="37">
        <f t="shared" si="5"/>
        <v>0.7199807575004874</v>
      </c>
      <c r="P40" s="32">
        <f>SUM(P36:P39)</f>
        <v>181902</v>
      </c>
      <c r="Q40" s="32">
        <f>SUM(Q36:Q39)</f>
        <v>195802</v>
      </c>
      <c r="R40" s="32">
        <f>SUM(R36:R39)</f>
        <v>195802</v>
      </c>
      <c r="S40" s="32">
        <f>SUM(S36:S39)</f>
        <v>533503</v>
      </c>
      <c r="T40" s="37">
        <f t="shared" si="6"/>
        <v>2.7247065913524886</v>
      </c>
      <c r="U40" s="37">
        <f t="shared" si="7"/>
        <v>0.19866191685632928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32035087</v>
      </c>
      <c r="E46" s="31">
        <v>32060204</v>
      </c>
      <c r="F46" s="31">
        <v>55232</v>
      </c>
      <c r="G46" s="36">
        <f t="shared" si="0"/>
        <v>1.7241095677374E-3</v>
      </c>
      <c r="H46" s="31">
        <v>89883</v>
      </c>
      <c r="I46" s="36">
        <f t="shared" si="1"/>
        <v>2.8057673138206242E-3</v>
      </c>
      <c r="J46" s="31">
        <v>119059</v>
      </c>
      <c r="K46" s="36">
        <f t="shared" si="2"/>
        <v>3.7136070625127652E-3</v>
      </c>
      <c r="L46" s="31">
        <v>0</v>
      </c>
      <c r="M46" s="36">
        <f t="shared" si="3"/>
        <v>0</v>
      </c>
      <c r="N46" s="31">
        <f t="shared" si="4"/>
        <v>264174</v>
      </c>
      <c r="O46" s="36">
        <f t="shared" si="5"/>
        <v>8.2399350921160703E-3</v>
      </c>
      <c r="P46" s="31">
        <v>0</v>
      </c>
      <c r="Q46" s="31">
        <v>28880492</v>
      </c>
      <c r="R46" s="31">
        <v>29706392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32035087</v>
      </c>
      <c r="E47" s="32">
        <f>SUM(E41:E46)</f>
        <v>32060204</v>
      </c>
      <c r="F47" s="32">
        <f>SUM(F41:F46)</f>
        <v>55232</v>
      </c>
      <c r="G47" s="37">
        <f t="shared" si="0"/>
        <v>1.7241095677374E-3</v>
      </c>
      <c r="H47" s="32">
        <f>SUM(H41:H46)</f>
        <v>89883</v>
      </c>
      <c r="I47" s="37">
        <f t="shared" si="1"/>
        <v>2.8057673138206242E-3</v>
      </c>
      <c r="J47" s="32">
        <f>SUM(J41:J46)</f>
        <v>119059</v>
      </c>
      <c r="K47" s="37">
        <f t="shared" si="2"/>
        <v>3.7136070625127652E-3</v>
      </c>
      <c r="L47" s="32">
        <f>SUM(L41:L46)</f>
        <v>0</v>
      </c>
      <c r="M47" s="37">
        <f t="shared" si="3"/>
        <v>0</v>
      </c>
      <c r="N47" s="32">
        <f t="shared" si="4"/>
        <v>264174</v>
      </c>
      <c r="O47" s="37">
        <f t="shared" si="5"/>
        <v>8.2399350921160703E-3</v>
      </c>
      <c r="P47" s="32">
        <f>SUM(P41:P46)</f>
        <v>0</v>
      </c>
      <c r="Q47" s="32">
        <f>SUM(Q41:Q46)</f>
        <v>28880492</v>
      </c>
      <c r="R47" s="32">
        <f>SUM(R41:R46)</f>
        <v>29706392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161502111</v>
      </c>
      <c r="E54" s="32">
        <f>SUM(E8:E9,E11:E18,E20:E26,E28:E34,E36:E39,E41:E46,E48:E52)</f>
        <v>162527204</v>
      </c>
      <c r="F54" s="32">
        <f>SUM(F8:F9,F11:F18,F20:F26,F28:F34,F36:F39,F41:F46,F48:F52)</f>
        <v>2449812</v>
      </c>
      <c r="G54" s="37">
        <f t="shared" si="0"/>
        <v>1.5168916275032467E-2</v>
      </c>
      <c r="H54" s="32">
        <f>SUM(H8:H9,H11:H18,H20:H26,H28:H34,H36:H39,H41:H46,H48:H52)</f>
        <v>2230405</v>
      </c>
      <c r="I54" s="37">
        <f t="shared" si="1"/>
        <v>1.3810376757242511E-2</v>
      </c>
      <c r="J54" s="32">
        <f>SUM(J8:J9,J11:J18,J20:J26,J28:J34,J36:J39,J41:J46,J48:J52)</f>
        <v>2246983</v>
      </c>
      <c r="K54" s="37">
        <f t="shared" si="2"/>
        <v>1.382527321395377E-2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6927200</v>
      </c>
      <c r="O54" s="37">
        <f t="shared" si="5"/>
        <v>4.2621787796214103E-2</v>
      </c>
      <c r="P54" s="32">
        <f>SUM(P8:P9,P11:P18,P20:P26,P28:P34,P36:P39,P41:P46,P48:P52)</f>
        <v>3022057</v>
      </c>
      <c r="Q54" s="32">
        <f>SUM(Q8:Q9,Q11:Q18,Q20:Q26,Q28:Q34,Q36:Q39,Q41:Q46,Q48:Q52)</f>
        <v>153595190</v>
      </c>
      <c r="R54" s="32">
        <f>SUM(R8:R9,R11:R18,R20:R26,R28:R34,R36:R39,R41:R46,R48:R52)</f>
        <v>156132405</v>
      </c>
      <c r="S54" s="32">
        <f>SUM(S8:S9,S11:S18,S20:S26,S28:S34,S36:S39,S41:S46,S48:S52)</f>
        <v>8540957</v>
      </c>
      <c r="T54" s="37">
        <f t="shared" si="6"/>
        <v>5.4703294937396243E-2</v>
      </c>
      <c r="U54" s="37">
        <f t="shared" si="7"/>
        <v>-0.25647232993950808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41997</v>
      </c>
      <c r="E57" s="31">
        <v>41997</v>
      </c>
      <c r="F57" s="31">
        <v>13693</v>
      </c>
      <c r="G57" s="36">
        <f t="shared" ref="G57:G85" si="8">IF(($D57      =0),0,($F57      /$D57      ))</f>
        <v>0.32604709860228109</v>
      </c>
      <c r="H57" s="31">
        <v>10096</v>
      </c>
      <c r="I57" s="36">
        <f t="shared" ref="I57:I85" si="9">IF(($D57      =0),0,($H57      /$D57      ))</f>
        <v>0.24039812367550062</v>
      </c>
      <c r="J57" s="31">
        <v>11612</v>
      </c>
      <c r="K57" s="36">
        <f t="shared" ref="K57:K85" si="10">IF(($E57      =0),0,($J57      /$E57      ))</f>
        <v>0.27649594018620377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35401</v>
      </c>
      <c r="O57" s="36">
        <f t="shared" ref="O57:O85" si="13">IF(($E57      =0),0,($N57      /$E57      ))</f>
        <v>0.84294116246398554</v>
      </c>
      <c r="P57" s="31">
        <v>8585</v>
      </c>
      <c r="Q57" s="31">
        <v>19920</v>
      </c>
      <c r="R57" s="31">
        <v>19920</v>
      </c>
      <c r="S57" s="31">
        <v>30743</v>
      </c>
      <c r="T57" s="36">
        <f t="shared" ref="T57:T85" si="14">IF(($R57      =0),0,($S57      /$R57      ))</f>
        <v>1.5433232931726908</v>
      </c>
      <c r="U57" s="36">
        <f t="shared" ref="U57:U85" si="15">IF(($P57      =0),0,(($J57      /$P57      )-1))</f>
        <v>0.35259172976121134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41997</v>
      </c>
      <c r="E58" s="32">
        <f>E57</f>
        <v>41997</v>
      </c>
      <c r="F58" s="32">
        <f>F57</f>
        <v>13693</v>
      </c>
      <c r="G58" s="37">
        <f t="shared" si="8"/>
        <v>0.32604709860228109</v>
      </c>
      <c r="H58" s="32">
        <f>H57</f>
        <v>10096</v>
      </c>
      <c r="I58" s="37">
        <f t="shared" si="9"/>
        <v>0.24039812367550062</v>
      </c>
      <c r="J58" s="32">
        <f>J57</f>
        <v>11612</v>
      </c>
      <c r="K58" s="37">
        <f t="shared" si="10"/>
        <v>0.27649594018620377</v>
      </c>
      <c r="L58" s="32">
        <f>L57</f>
        <v>0</v>
      </c>
      <c r="M58" s="37">
        <f t="shared" si="11"/>
        <v>0</v>
      </c>
      <c r="N58" s="32">
        <f t="shared" si="12"/>
        <v>35401</v>
      </c>
      <c r="O58" s="37">
        <f t="shared" si="13"/>
        <v>0.84294116246398554</v>
      </c>
      <c r="P58" s="32">
        <f>P57</f>
        <v>8585</v>
      </c>
      <c r="Q58" s="32">
        <f>Q57</f>
        <v>19920</v>
      </c>
      <c r="R58" s="32">
        <f>R57</f>
        <v>19920</v>
      </c>
      <c r="S58" s="32">
        <f>S57</f>
        <v>30743</v>
      </c>
      <c r="T58" s="37">
        <f t="shared" si="14"/>
        <v>1.5433232931726908</v>
      </c>
      <c r="U58" s="37">
        <f t="shared" si="15"/>
        <v>0.35259172976121134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200000000</v>
      </c>
      <c r="R67" s="31">
        <v>200000000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-1508</v>
      </c>
      <c r="G68" s="36">
        <f t="shared" si="8"/>
        <v>0</v>
      </c>
      <c r="H68" s="31">
        <v>-2260</v>
      </c>
      <c r="I68" s="36">
        <f t="shared" si="9"/>
        <v>0</v>
      </c>
      <c r="J68" s="31">
        <v>-754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-4522</v>
      </c>
      <c r="O68" s="36">
        <f t="shared" si="13"/>
        <v>0</v>
      </c>
      <c r="P68" s="31">
        <v>-2130</v>
      </c>
      <c r="Q68" s="31">
        <v>0</v>
      </c>
      <c r="R68" s="31">
        <v>-7106</v>
      </c>
      <c r="S68" s="31">
        <v>-4970</v>
      </c>
      <c r="T68" s="36">
        <f t="shared" si="14"/>
        <v>0.69940895018294402</v>
      </c>
      <c r="U68" s="36">
        <f t="shared" si="15"/>
        <v>-0.64600938967136146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100000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0</v>
      </c>
      <c r="E70" s="32">
        <f>SUM(E64:E69)</f>
        <v>0</v>
      </c>
      <c r="F70" s="32">
        <f>SUM(F64:F69)</f>
        <v>-1508</v>
      </c>
      <c r="G70" s="37">
        <f t="shared" si="8"/>
        <v>0</v>
      </c>
      <c r="H70" s="32">
        <f>SUM(H64:H69)</f>
        <v>-2260</v>
      </c>
      <c r="I70" s="37">
        <f t="shared" si="9"/>
        <v>0</v>
      </c>
      <c r="J70" s="32">
        <f>SUM(J64:J69)</f>
        <v>-754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-4522</v>
      </c>
      <c r="O70" s="37">
        <f t="shared" si="13"/>
        <v>0</v>
      </c>
      <c r="P70" s="32">
        <f>SUM(P64:P69)</f>
        <v>-2130</v>
      </c>
      <c r="Q70" s="32">
        <f>SUM(Q64:Q69)</f>
        <v>200000000</v>
      </c>
      <c r="R70" s="32">
        <f>SUM(R64:R69)</f>
        <v>200092894</v>
      </c>
      <c r="S70" s="32">
        <f>SUM(S64:S69)</f>
        <v>-4970</v>
      </c>
      <c r="T70" s="37">
        <f t="shared" si="14"/>
        <v>-2.4838463278960819E-5</v>
      </c>
      <c r="U70" s="37">
        <f t="shared" si="15"/>
        <v>-0.64600938967136146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7693874</v>
      </c>
      <c r="E77" s="31">
        <v>10722276</v>
      </c>
      <c r="F77" s="31">
        <v>3205804</v>
      </c>
      <c r="G77" s="36">
        <f t="shared" si="8"/>
        <v>0.41666967772022262</v>
      </c>
      <c r="H77" s="31">
        <v>2562627</v>
      </c>
      <c r="I77" s="36">
        <f t="shared" si="9"/>
        <v>0.33307368953533684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5768431</v>
      </c>
      <c r="O77" s="36">
        <f t="shared" si="13"/>
        <v>0.53798568512879164</v>
      </c>
      <c r="P77" s="31">
        <v>0</v>
      </c>
      <c r="Q77" s="31">
        <v>6404376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7693874</v>
      </c>
      <c r="E78" s="32">
        <f>SUM(E71:E77)</f>
        <v>10722276</v>
      </c>
      <c r="F78" s="32">
        <f>SUM(F71:F77)</f>
        <v>3205804</v>
      </c>
      <c r="G78" s="37">
        <f t="shared" si="8"/>
        <v>0.41666967772022262</v>
      </c>
      <c r="H78" s="32">
        <f>SUM(H71:H77)</f>
        <v>2562627</v>
      </c>
      <c r="I78" s="37">
        <f t="shared" si="9"/>
        <v>0.33307368953533684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5768431</v>
      </c>
      <c r="O78" s="37">
        <f t="shared" si="13"/>
        <v>0.53798568512879164</v>
      </c>
      <c r="P78" s="32">
        <f>SUM(P71:P77)</f>
        <v>0</v>
      </c>
      <c r="Q78" s="32">
        <f>SUM(Q71:Q77)</f>
        <v>6404376</v>
      </c>
      <c r="R78" s="32">
        <f>SUM(R71:R77)</f>
        <v>0</v>
      </c>
      <c r="S78" s="32">
        <f>SUM(S71:S77)</f>
        <v>0</v>
      </c>
      <c r="T78" s="37">
        <f t="shared" si="14"/>
        <v>0</v>
      </c>
      <c r="U78" s="37">
        <f t="shared" si="15"/>
        <v>0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7735871</v>
      </c>
      <c r="E85" s="32">
        <f>SUM(E57,E59:E62,E64:E69,E71:E77,E79:E83)</f>
        <v>10764273</v>
      </c>
      <c r="F85" s="32">
        <f>SUM(F57,F59:F62,F64:F69,F71:F77,F79:F83)</f>
        <v>3217989</v>
      </c>
      <c r="G85" s="37">
        <f t="shared" si="8"/>
        <v>0.41598276393181843</v>
      </c>
      <c r="H85" s="32">
        <f>SUM(H57,H59:H62,H64:H69,H71:H77,H79:H83)</f>
        <v>2570463</v>
      </c>
      <c r="I85" s="37">
        <f t="shared" si="9"/>
        <v>0.3322784208785281</v>
      </c>
      <c r="J85" s="32">
        <f>SUM(J57,J59:J62,J64:J69,J71:J77,J79:J83)</f>
        <v>10858</v>
      </c>
      <c r="K85" s="37">
        <f t="shared" si="10"/>
        <v>1.008707229926257E-3</v>
      </c>
      <c r="L85" s="32">
        <f>SUM(L57,L59:L62,L64:L69,L71:L77,L79:L83)</f>
        <v>0</v>
      </c>
      <c r="M85" s="37">
        <f t="shared" si="11"/>
        <v>0</v>
      </c>
      <c r="N85" s="32">
        <f t="shared" si="12"/>
        <v>5799310</v>
      </c>
      <c r="O85" s="37">
        <f t="shared" si="13"/>
        <v>0.53875538087895025</v>
      </c>
      <c r="P85" s="32">
        <f>SUM(P57,P59:P62,P64:P69,P71:P77,P79:P83)</f>
        <v>6455</v>
      </c>
      <c r="Q85" s="32">
        <f>SUM(Q57,Q59:Q62,Q64:Q69,Q71:Q77,Q79:Q83)</f>
        <v>206424296</v>
      </c>
      <c r="R85" s="32">
        <f>SUM(R57,R59:R62,R64:R69,R71:R77,R79:R83)</f>
        <v>200112814</v>
      </c>
      <c r="S85" s="32">
        <f>SUM(S57,S59:S62,S64:S69,S71:S77,S79:S83)</f>
        <v>25773</v>
      </c>
      <c r="T85" s="37">
        <f t="shared" si="14"/>
        <v>1.2879235209795211E-4</v>
      </c>
      <c r="U85" s="37">
        <f t="shared" si="15"/>
        <v>0.68210689388071266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226044040</v>
      </c>
      <c r="E88" s="31">
        <v>226044040</v>
      </c>
      <c r="F88" s="31">
        <v>86455702</v>
      </c>
      <c r="G88" s="36">
        <f t="shared" ref="G88:G99" si="16">IF(($D88      =0),0,($F88      /$D88      ))</f>
        <v>0.38247282255263176</v>
      </c>
      <c r="H88" s="31">
        <v>7579465</v>
      </c>
      <c r="I88" s="36">
        <f t="shared" ref="I88:I99" si="17">IF(($D88      =0),0,($H88      /$D88      ))</f>
        <v>3.3530921673493357E-2</v>
      </c>
      <c r="J88" s="31">
        <v>6513454</v>
      </c>
      <c r="K88" s="36">
        <f t="shared" ref="K88:K99" si="18">IF(($E88      =0),0,($J88      /$E88      ))</f>
        <v>2.8814977824675226E-2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100548621</v>
      </c>
      <c r="O88" s="36">
        <f t="shared" ref="O88:O99" si="21">IF(($E88      =0),0,($N88      /$E88      ))</f>
        <v>0.44481872205080036</v>
      </c>
      <c r="P88" s="31">
        <v>65440807</v>
      </c>
      <c r="Q88" s="31">
        <v>216107440</v>
      </c>
      <c r="R88" s="31">
        <v>216227440</v>
      </c>
      <c r="S88" s="31">
        <v>211117416</v>
      </c>
      <c r="T88" s="36">
        <f t="shared" ref="T88:T99" si="22">IF(($R88      =0),0,($S88      /$R88      ))</f>
        <v>0.97636736577004291</v>
      </c>
      <c r="U88" s="36">
        <f t="shared" ref="U88:U99" si="23">IF(($P88      =0),0,(($J88      /$P88      )-1))</f>
        <v>-0.90046800614790712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34146000</v>
      </c>
      <c r="E89" s="31">
        <v>33630000</v>
      </c>
      <c r="F89" s="31">
        <v>336039</v>
      </c>
      <c r="G89" s="36">
        <f t="shared" si="16"/>
        <v>9.8412405552626963E-3</v>
      </c>
      <c r="H89" s="31">
        <v>0</v>
      </c>
      <c r="I89" s="36">
        <f t="shared" si="17"/>
        <v>0</v>
      </c>
      <c r="J89" s="31">
        <v>20752970</v>
      </c>
      <c r="K89" s="36">
        <f t="shared" si="18"/>
        <v>0.6170969372584002</v>
      </c>
      <c r="L89" s="31">
        <v>0</v>
      </c>
      <c r="M89" s="36">
        <f t="shared" si="19"/>
        <v>0</v>
      </c>
      <c r="N89" s="31">
        <f t="shared" si="20"/>
        <v>21089009</v>
      </c>
      <c r="O89" s="36">
        <f t="shared" si="21"/>
        <v>0.62708917633065719</v>
      </c>
      <c r="P89" s="31">
        <v>475014</v>
      </c>
      <c r="Q89" s="31">
        <v>32120000</v>
      </c>
      <c r="R89" s="31">
        <v>32120000</v>
      </c>
      <c r="S89" s="31">
        <v>521752</v>
      </c>
      <c r="T89" s="36">
        <f t="shared" si="22"/>
        <v>1.6243835616438357E-2</v>
      </c>
      <c r="U89" s="36">
        <f t="shared" si="23"/>
        <v>42.689175476933315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103823240</v>
      </c>
      <c r="E90" s="31">
        <v>106121942</v>
      </c>
      <c r="F90" s="31">
        <v>1975480</v>
      </c>
      <c r="G90" s="36">
        <f t="shared" si="16"/>
        <v>1.9027339158361845E-2</v>
      </c>
      <c r="H90" s="31">
        <v>31488670</v>
      </c>
      <c r="I90" s="36">
        <f t="shared" si="17"/>
        <v>0.30329115138383278</v>
      </c>
      <c r="J90" s="31">
        <v>18384730</v>
      </c>
      <c r="K90" s="36">
        <f t="shared" si="18"/>
        <v>0.17324155262820201</v>
      </c>
      <c r="L90" s="31">
        <v>0</v>
      </c>
      <c r="M90" s="36">
        <f t="shared" si="19"/>
        <v>0</v>
      </c>
      <c r="N90" s="31">
        <f t="shared" si="20"/>
        <v>51848880</v>
      </c>
      <c r="O90" s="36">
        <f t="shared" si="21"/>
        <v>0.48857831870434487</v>
      </c>
      <c r="P90" s="31">
        <v>21684010</v>
      </c>
      <c r="Q90" s="31">
        <v>98964797</v>
      </c>
      <c r="R90" s="31">
        <v>88684943</v>
      </c>
      <c r="S90" s="31">
        <v>89553798</v>
      </c>
      <c r="T90" s="36">
        <f t="shared" si="22"/>
        <v>1.0097970971239165</v>
      </c>
      <c r="U90" s="36">
        <f t="shared" si="23"/>
        <v>-0.15215266917880965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364013280</v>
      </c>
      <c r="E91" s="32">
        <f>SUM(E88:E90)</f>
        <v>365795982</v>
      </c>
      <c r="F91" s="32">
        <f>SUM(F88:F90)</f>
        <v>88767221</v>
      </c>
      <c r="G91" s="37">
        <f t="shared" si="16"/>
        <v>0.24385709499389693</v>
      </c>
      <c r="H91" s="32">
        <f>SUM(H88:H90)</f>
        <v>39068135</v>
      </c>
      <c r="I91" s="37">
        <f t="shared" si="17"/>
        <v>0.10732612557431971</v>
      </c>
      <c r="J91" s="32">
        <f>SUM(J88:J90)</f>
        <v>45651154</v>
      </c>
      <c r="K91" s="37">
        <f t="shared" si="18"/>
        <v>0.1247994954739552</v>
      </c>
      <c r="L91" s="32">
        <f>SUM(L88:L90)</f>
        <v>0</v>
      </c>
      <c r="M91" s="37">
        <f t="shared" si="19"/>
        <v>0</v>
      </c>
      <c r="N91" s="32">
        <f t="shared" si="20"/>
        <v>173486510</v>
      </c>
      <c r="O91" s="37">
        <f t="shared" si="21"/>
        <v>0.47427122914652464</v>
      </c>
      <c r="P91" s="32">
        <f>SUM(P88:P90)</f>
        <v>87599831</v>
      </c>
      <c r="Q91" s="32">
        <f>SUM(Q88:Q90)</f>
        <v>347192237</v>
      </c>
      <c r="R91" s="32">
        <f>SUM(R88:R90)</f>
        <v>337032383</v>
      </c>
      <c r="S91" s="32">
        <f>SUM(S88:S90)</f>
        <v>301192966</v>
      </c>
      <c r="T91" s="37">
        <f t="shared" si="22"/>
        <v>0.89366179985144034</v>
      </c>
      <c r="U91" s="37">
        <f t="shared" si="23"/>
        <v>-0.47886709964086571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350680</v>
      </c>
      <c r="E92" s="31">
        <v>56126215</v>
      </c>
      <c r="F92" s="31">
        <v>4158128</v>
      </c>
      <c r="G92" s="36">
        <f t="shared" si="16"/>
        <v>11.857328618683701</v>
      </c>
      <c r="H92" s="31">
        <v>9601053</v>
      </c>
      <c r="I92" s="36">
        <f t="shared" si="17"/>
        <v>27.378387703889587</v>
      </c>
      <c r="J92" s="31">
        <v>14220623</v>
      </c>
      <c r="K92" s="36">
        <f t="shared" si="18"/>
        <v>0.25336864422445021</v>
      </c>
      <c r="L92" s="31">
        <v>0</v>
      </c>
      <c r="M92" s="36">
        <f t="shared" si="19"/>
        <v>0</v>
      </c>
      <c r="N92" s="31">
        <f t="shared" si="20"/>
        <v>27979804</v>
      </c>
      <c r="O92" s="36">
        <f t="shared" si="21"/>
        <v>0.49851578268728791</v>
      </c>
      <c r="P92" s="31">
        <v>10512004</v>
      </c>
      <c r="Q92" s="31">
        <v>44571136</v>
      </c>
      <c r="R92" s="31">
        <v>44871136</v>
      </c>
      <c r="S92" s="31">
        <v>27812040</v>
      </c>
      <c r="T92" s="36">
        <f t="shared" si="22"/>
        <v>0.6198202782296397</v>
      </c>
      <c r="U92" s="36">
        <f t="shared" si="23"/>
        <v>0.35279847686511534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5516957</v>
      </c>
      <c r="E93" s="31">
        <v>5516957</v>
      </c>
      <c r="F93" s="31">
        <v>535206</v>
      </c>
      <c r="G93" s="36">
        <f t="shared" si="16"/>
        <v>9.701108781525758E-2</v>
      </c>
      <c r="H93" s="31">
        <v>994078</v>
      </c>
      <c r="I93" s="36">
        <f t="shared" si="17"/>
        <v>0.18018592495826957</v>
      </c>
      <c r="J93" s="31">
        <v>665140</v>
      </c>
      <c r="K93" s="36">
        <f t="shared" si="18"/>
        <v>0.12056283926084616</v>
      </c>
      <c r="L93" s="31">
        <v>0</v>
      </c>
      <c r="M93" s="36">
        <f t="shared" si="19"/>
        <v>0</v>
      </c>
      <c r="N93" s="31">
        <f t="shared" si="20"/>
        <v>2194424</v>
      </c>
      <c r="O93" s="36">
        <f t="shared" si="21"/>
        <v>0.39775985203437331</v>
      </c>
      <c r="P93" s="31">
        <v>1319368</v>
      </c>
      <c r="Q93" s="31">
        <v>5029450</v>
      </c>
      <c r="R93" s="31">
        <v>5029450</v>
      </c>
      <c r="S93" s="31">
        <v>2577933</v>
      </c>
      <c r="T93" s="36">
        <f t="shared" si="22"/>
        <v>0.51256757697163702</v>
      </c>
      <c r="U93" s="36">
        <f t="shared" si="23"/>
        <v>-0.49586468672879747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7324188</v>
      </c>
      <c r="E94" s="31">
        <v>7346438</v>
      </c>
      <c r="F94" s="31">
        <v>1525944</v>
      </c>
      <c r="G94" s="36">
        <f t="shared" si="16"/>
        <v>0.20834309550765218</v>
      </c>
      <c r="H94" s="31">
        <v>1980893</v>
      </c>
      <c r="I94" s="36">
        <f t="shared" si="17"/>
        <v>0.27045905976198314</v>
      </c>
      <c r="J94" s="31">
        <v>1472460</v>
      </c>
      <c r="K94" s="36">
        <f t="shared" si="18"/>
        <v>0.20043182832278719</v>
      </c>
      <c r="L94" s="31">
        <v>0</v>
      </c>
      <c r="M94" s="36">
        <f t="shared" si="19"/>
        <v>0</v>
      </c>
      <c r="N94" s="31">
        <f t="shared" si="20"/>
        <v>4979297</v>
      </c>
      <c r="O94" s="36">
        <f t="shared" si="21"/>
        <v>0.67778384572223982</v>
      </c>
      <c r="P94" s="31">
        <v>1910742</v>
      </c>
      <c r="Q94" s="31">
        <v>6325190</v>
      </c>
      <c r="R94" s="31">
        <v>7342063</v>
      </c>
      <c r="S94" s="31">
        <v>4694139</v>
      </c>
      <c r="T94" s="36">
        <f t="shared" si="22"/>
        <v>0.63934877703991366</v>
      </c>
      <c r="U94" s="36">
        <f t="shared" si="23"/>
        <v>-0.22937790659335489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1500000</v>
      </c>
      <c r="E95" s="31">
        <v>635000</v>
      </c>
      <c r="F95" s="31">
        <v>80000</v>
      </c>
      <c r="G95" s="36">
        <f t="shared" si="16"/>
        <v>5.3333333333333337E-2</v>
      </c>
      <c r="H95" s="31">
        <v>55000</v>
      </c>
      <c r="I95" s="36">
        <f t="shared" si="17"/>
        <v>3.6666666666666667E-2</v>
      </c>
      <c r="J95" s="31">
        <v>5000</v>
      </c>
      <c r="K95" s="36">
        <f t="shared" si="18"/>
        <v>7.874015748031496E-3</v>
      </c>
      <c r="L95" s="31">
        <v>0</v>
      </c>
      <c r="M95" s="36">
        <f t="shared" si="19"/>
        <v>0</v>
      </c>
      <c r="N95" s="31">
        <f t="shared" si="20"/>
        <v>140000</v>
      </c>
      <c r="O95" s="36">
        <f t="shared" si="21"/>
        <v>0.22047244094488189</v>
      </c>
      <c r="P95" s="31">
        <v>77000</v>
      </c>
      <c r="Q95" s="31">
        <v>1500000</v>
      </c>
      <c r="R95" s="31">
        <v>1500000</v>
      </c>
      <c r="S95" s="31">
        <v>249000</v>
      </c>
      <c r="T95" s="36">
        <f t="shared" si="22"/>
        <v>0.16600000000000001</v>
      </c>
      <c r="U95" s="36">
        <f t="shared" si="23"/>
        <v>-0.93506493506493504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14691825</v>
      </c>
      <c r="E96" s="32">
        <f>SUM(E92:E95)</f>
        <v>69624610</v>
      </c>
      <c r="F96" s="32">
        <f>SUM(F92:F95)</f>
        <v>6299278</v>
      </c>
      <c r="G96" s="37">
        <f t="shared" si="16"/>
        <v>0.42876075640704953</v>
      </c>
      <c r="H96" s="32">
        <f>SUM(H92:H95)</f>
        <v>12631024</v>
      </c>
      <c r="I96" s="37">
        <f t="shared" si="17"/>
        <v>0.85973144929237855</v>
      </c>
      <c r="J96" s="32">
        <f>SUM(J92:J95)</f>
        <v>16363223</v>
      </c>
      <c r="K96" s="37">
        <f t="shared" si="18"/>
        <v>0.23502067731510454</v>
      </c>
      <c r="L96" s="32">
        <f>SUM(L92:L95)</f>
        <v>0</v>
      </c>
      <c r="M96" s="37">
        <f t="shared" si="19"/>
        <v>0</v>
      </c>
      <c r="N96" s="32">
        <f t="shared" si="20"/>
        <v>35293525</v>
      </c>
      <c r="O96" s="37">
        <f t="shared" si="21"/>
        <v>0.50691163656069316</v>
      </c>
      <c r="P96" s="32">
        <f>SUM(P92:P95)</f>
        <v>13819114</v>
      </c>
      <c r="Q96" s="32">
        <f>SUM(Q92:Q95)</f>
        <v>57425776</v>
      </c>
      <c r="R96" s="32">
        <f>SUM(R92:R95)</f>
        <v>58742649</v>
      </c>
      <c r="S96" s="32">
        <f>SUM(S92:S95)</f>
        <v>35333112</v>
      </c>
      <c r="T96" s="37">
        <f t="shared" si="22"/>
        <v>0.60148993280844387</v>
      </c>
      <c r="U96" s="37">
        <f t="shared" si="23"/>
        <v>0.18410073178352815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4241304</v>
      </c>
      <c r="E97" s="31">
        <v>4337607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0</v>
      </c>
      <c r="Q97" s="31">
        <v>4379449</v>
      </c>
      <c r="R97" s="31">
        <v>4379449</v>
      </c>
      <c r="S97" s="31">
        <v>0</v>
      </c>
      <c r="T97" s="36">
        <f t="shared" si="22"/>
        <v>0</v>
      </c>
      <c r="U97" s="36">
        <f t="shared" si="23"/>
        <v>0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3744576</v>
      </c>
      <c r="E99" s="31">
        <v>3940416</v>
      </c>
      <c r="F99" s="31">
        <v>578624</v>
      </c>
      <c r="G99" s="36">
        <f t="shared" si="16"/>
        <v>0.15452323574150986</v>
      </c>
      <c r="H99" s="31">
        <v>647772</v>
      </c>
      <c r="I99" s="36">
        <f t="shared" si="17"/>
        <v>0.17298941188535097</v>
      </c>
      <c r="J99" s="31">
        <v>1009300</v>
      </c>
      <c r="K99" s="36">
        <f t="shared" si="18"/>
        <v>0.25614046841754778</v>
      </c>
      <c r="L99" s="31">
        <v>0</v>
      </c>
      <c r="M99" s="36">
        <f t="shared" si="19"/>
        <v>0</v>
      </c>
      <c r="N99" s="31">
        <f t="shared" si="20"/>
        <v>2235696</v>
      </c>
      <c r="O99" s="36">
        <f t="shared" si="21"/>
        <v>0.56737562734493008</v>
      </c>
      <c r="P99" s="31">
        <v>903432</v>
      </c>
      <c r="Q99" s="31">
        <v>5027306</v>
      </c>
      <c r="R99" s="31">
        <v>5027306</v>
      </c>
      <c r="S99" s="31">
        <v>2512262</v>
      </c>
      <c r="T99" s="36">
        <f t="shared" si="22"/>
        <v>0.49972331105367368</v>
      </c>
      <c r="U99" s="36">
        <f t="shared" si="23"/>
        <v>0.11718424851012577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49735950</v>
      </c>
      <c r="E100" s="31">
        <v>54257400</v>
      </c>
      <c r="F100" s="31">
        <v>15933280</v>
      </c>
      <c r="G100" s="36">
        <f>IF(($D100     =0),0,($F100     /$D100     ))</f>
        <v>0.32035740746884295</v>
      </c>
      <c r="H100" s="31">
        <v>12942464</v>
      </c>
      <c r="I100" s="36">
        <f>IF(($D100     =0),0,($H100     /$D100     ))</f>
        <v>0.26022352041129204</v>
      </c>
      <c r="J100" s="31">
        <v>15559431</v>
      </c>
      <c r="K100" s="36">
        <f>IF(($E100     =0),0,($J100     /$E100     ))</f>
        <v>0.28677067091309205</v>
      </c>
      <c r="L100" s="31">
        <v>0</v>
      </c>
      <c r="M100" s="36">
        <f>IF(($E100     =0),0,($L100     /$E100     ))</f>
        <v>0</v>
      </c>
      <c r="N100" s="31">
        <f>$F100     +$H100     +$J100</f>
        <v>44435175</v>
      </c>
      <c r="O100" s="36">
        <f>IF(($E100     =0),0,($N100     /$E100     ))</f>
        <v>0.81896985480321582</v>
      </c>
      <c r="P100" s="31">
        <v>9654301</v>
      </c>
      <c r="Q100" s="31">
        <v>51797148</v>
      </c>
      <c r="R100" s="31">
        <v>51535788</v>
      </c>
      <c r="S100" s="31">
        <v>32281397</v>
      </c>
      <c r="T100" s="36">
        <f>IF(($R100     =0),0,($S100     /$R100     ))</f>
        <v>0.62638795782068957</v>
      </c>
      <c r="U100" s="36">
        <f>IF(($P100     =0),0,(($J100     /$P100     )-1))</f>
        <v>0.61165795431486969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57721830</v>
      </c>
      <c r="E101" s="32">
        <f>SUM(E97:E100)</f>
        <v>62535423</v>
      </c>
      <c r="F101" s="32">
        <f>SUM(F97:F100)</f>
        <v>16511904</v>
      </c>
      <c r="G101" s="37">
        <f>IF(($D101     =0),0,($F101     /$D101     ))</f>
        <v>0.28605995340064583</v>
      </c>
      <c r="H101" s="32">
        <f>SUM(H97:H100)</f>
        <v>13590236</v>
      </c>
      <c r="I101" s="37">
        <f>IF(($D101     =0),0,($H101     /$D101     ))</f>
        <v>0.23544360946283235</v>
      </c>
      <c r="J101" s="32">
        <f>SUM(J97:J100)</f>
        <v>16568731</v>
      </c>
      <c r="K101" s="37">
        <f>IF(($E101     =0),0,($J101     /$E101     ))</f>
        <v>0.26494953108416647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46670871</v>
      </c>
      <c r="O101" s="37">
        <f>IF(($E101     =0),0,($N101     /$E101     ))</f>
        <v>0.74631095083501708</v>
      </c>
      <c r="P101" s="32">
        <f>SUM(P97:P100)</f>
        <v>10557733</v>
      </c>
      <c r="Q101" s="32">
        <f>SUM(Q97:Q100)</f>
        <v>61203903</v>
      </c>
      <c r="R101" s="32">
        <f>SUM(R97:R100)</f>
        <v>60942543</v>
      </c>
      <c r="S101" s="32">
        <f>SUM(S97:S100)</f>
        <v>34793659</v>
      </c>
      <c r="T101" s="37">
        <f>IF(($R101     =0),0,($S101     /$R101     ))</f>
        <v>0.57092561759360783</v>
      </c>
      <c r="U101" s="37">
        <f>IF(($P101     =0),0,(($J101     /$P101     )-1))</f>
        <v>0.56934552142964789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436426935</v>
      </c>
      <c r="E102" s="32">
        <f>SUM(E88:E90,E92:E95,E97:E100)</f>
        <v>497956015</v>
      </c>
      <c r="F102" s="32">
        <f>SUM(F88:F90,F92:F95,F97:F100)</f>
        <v>111578403</v>
      </c>
      <c r="G102" s="37">
        <f>IF(($D102     =0),0,($F102     /$D102     ))</f>
        <v>0.25566342049901203</v>
      </c>
      <c r="H102" s="32">
        <f>SUM(H88:H90,H92:H95,H97:H100)</f>
        <v>65289395</v>
      </c>
      <c r="I102" s="37">
        <f>IF(($D102     =0),0,($H102     /$D102     ))</f>
        <v>0.14959982935058763</v>
      </c>
      <c r="J102" s="32">
        <f>SUM(J88:J90,J92:J95,J97:J100)</f>
        <v>78583108</v>
      </c>
      <c r="K102" s="37">
        <f>IF(($E102     =0),0,($J102     /$E102     ))</f>
        <v>0.15781134404009559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255450906</v>
      </c>
      <c r="O102" s="37">
        <f>IF(($E102     =0),0,($N102     /$E102     ))</f>
        <v>0.51299893626146875</v>
      </c>
      <c r="P102" s="32">
        <f>SUM(P88:P90,P92:P95,P97:P100)</f>
        <v>111976678</v>
      </c>
      <c r="Q102" s="32">
        <f>SUM(Q88:Q90,Q92:Q95,Q97:Q100)</f>
        <v>465821916</v>
      </c>
      <c r="R102" s="32">
        <f>SUM(R88:R90,R92:R95,R97:R100)</f>
        <v>456717575</v>
      </c>
      <c r="S102" s="32">
        <f>SUM(S88:S90,S92:S95,S97:S100)</f>
        <v>371319737</v>
      </c>
      <c r="T102" s="37">
        <f>IF(($R102     =0),0,($S102     /$R102     ))</f>
        <v>0.81301827940385263</v>
      </c>
      <c r="U102" s="37">
        <f>IF(($P102     =0),0,(($J102     /$P102     )-1))</f>
        <v>-0.29821897377594997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299986880</v>
      </c>
      <c r="E105" s="31">
        <v>299986880</v>
      </c>
      <c r="F105" s="31">
        <v>62354567</v>
      </c>
      <c r="G105" s="36">
        <f t="shared" ref="G105:G136" si="24">IF(($D105     =0),0,($F105     /$D105     ))</f>
        <v>0.20785764697442768</v>
      </c>
      <c r="H105" s="31">
        <v>92326396</v>
      </c>
      <c r="I105" s="36">
        <f t="shared" ref="I105:I136" si="25">IF(($D105     =0),0,($H105     /$D105     ))</f>
        <v>0.30776811305881113</v>
      </c>
      <c r="J105" s="31">
        <v>89197463</v>
      </c>
      <c r="K105" s="36">
        <f t="shared" ref="K105:K136" si="26">IF(($E105     =0),0,($J105     /$E105     ))</f>
        <v>0.29733788024329599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243878426</v>
      </c>
      <c r="O105" s="36">
        <f t="shared" ref="O105:O136" si="29">IF(($E105     =0),0,($N105     /$E105     ))</f>
        <v>0.81296364027653478</v>
      </c>
      <c r="P105" s="31">
        <v>61053895</v>
      </c>
      <c r="Q105" s="31">
        <v>286350510</v>
      </c>
      <c r="R105" s="31">
        <v>286350510</v>
      </c>
      <c r="S105" s="31">
        <v>191950496</v>
      </c>
      <c r="T105" s="36">
        <f t="shared" ref="T105:T136" si="30">IF(($R105     =0),0,($S105     /$R105     ))</f>
        <v>0.67033404620093051</v>
      </c>
      <c r="U105" s="36">
        <f t="shared" ref="U105:U136" si="31">IF(($P105     =0),0,(($J105     /$P105     )-1))</f>
        <v>0.46096269533663659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299986880</v>
      </c>
      <c r="E106" s="32">
        <f>E105</f>
        <v>299986880</v>
      </c>
      <c r="F106" s="32">
        <f>F105</f>
        <v>62354567</v>
      </c>
      <c r="G106" s="37">
        <f t="shared" si="24"/>
        <v>0.20785764697442768</v>
      </c>
      <c r="H106" s="32">
        <f>H105</f>
        <v>92326396</v>
      </c>
      <c r="I106" s="37">
        <f t="shared" si="25"/>
        <v>0.30776811305881113</v>
      </c>
      <c r="J106" s="32">
        <f>J105</f>
        <v>89197463</v>
      </c>
      <c r="K106" s="37">
        <f t="shared" si="26"/>
        <v>0.29733788024329599</v>
      </c>
      <c r="L106" s="32">
        <f>L105</f>
        <v>0</v>
      </c>
      <c r="M106" s="37">
        <f t="shared" si="27"/>
        <v>0</v>
      </c>
      <c r="N106" s="32">
        <f t="shared" si="28"/>
        <v>243878426</v>
      </c>
      <c r="O106" s="37">
        <f t="shared" si="29"/>
        <v>0.81296364027653478</v>
      </c>
      <c r="P106" s="32">
        <f>P105</f>
        <v>61053895</v>
      </c>
      <c r="Q106" s="32">
        <f>Q105</f>
        <v>286350510</v>
      </c>
      <c r="R106" s="32">
        <f>R105</f>
        <v>286350510</v>
      </c>
      <c r="S106" s="32">
        <f>S105</f>
        <v>191950496</v>
      </c>
      <c r="T106" s="37">
        <f t="shared" si="30"/>
        <v>0.67033404620093051</v>
      </c>
      <c r="U106" s="37">
        <f t="shared" si="31"/>
        <v>0.46096269533663659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0</v>
      </c>
      <c r="E112" s="32">
        <f>SUM(E107:E111)</f>
        <v>0</v>
      </c>
      <c r="F112" s="32">
        <f>SUM(F107:F111)</f>
        <v>0</v>
      </c>
      <c r="G112" s="37">
        <f t="shared" si="24"/>
        <v>0</v>
      </c>
      <c r="H112" s="32">
        <f>SUM(H107:H111)</f>
        <v>0</v>
      </c>
      <c r="I112" s="37">
        <f t="shared" si="25"/>
        <v>0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0</v>
      </c>
      <c r="O112" s="37">
        <f t="shared" si="29"/>
        <v>0</v>
      </c>
      <c r="P112" s="32">
        <f>SUM(P107:P111)</f>
        <v>0</v>
      </c>
      <c r="Q112" s="32">
        <f>SUM(Q107:Q111)</f>
        <v>0</v>
      </c>
      <c r="R112" s="32">
        <f>SUM(R107:R111)</f>
        <v>0</v>
      </c>
      <c r="S112" s="32">
        <f>SUM(S107:S111)</f>
        <v>0</v>
      </c>
      <c r="T112" s="37">
        <f t="shared" si="30"/>
        <v>0</v>
      </c>
      <c r="U112" s="37">
        <f t="shared" si="31"/>
        <v>0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4"/>
        <v>0</v>
      </c>
      <c r="H117" s="31">
        <v>0</v>
      </c>
      <c r="I117" s="36">
        <f t="shared" si="25"/>
        <v>0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0</v>
      </c>
      <c r="O117" s="36">
        <f t="shared" si="29"/>
        <v>0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30"/>
        <v>0</v>
      </c>
      <c r="U117" s="36">
        <f t="shared" si="31"/>
        <v>0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-12369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-1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0</v>
      </c>
      <c r="E121" s="32">
        <f>SUM(E113:E120)</f>
        <v>0</v>
      </c>
      <c r="F121" s="32">
        <f>SUM(F113:F120)</f>
        <v>0</v>
      </c>
      <c r="G121" s="37">
        <f t="shared" si="24"/>
        <v>0</v>
      </c>
      <c r="H121" s="32">
        <f>SUM(H113:H120)</f>
        <v>0</v>
      </c>
      <c r="I121" s="37">
        <f t="shared" si="25"/>
        <v>0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0</v>
      </c>
      <c r="O121" s="37">
        <f t="shared" si="29"/>
        <v>0</v>
      </c>
      <c r="P121" s="32">
        <f>SUM(P113:P120)</f>
        <v>-12369</v>
      </c>
      <c r="Q121" s="32">
        <f>SUM(Q113:Q120)</f>
        <v>0</v>
      </c>
      <c r="R121" s="32">
        <f>SUM(R113:R120)</f>
        <v>0</v>
      </c>
      <c r="S121" s="32">
        <f>SUM(S113:S120)</f>
        <v>0</v>
      </c>
      <c r="T121" s="37">
        <f t="shared" si="30"/>
        <v>0</v>
      </c>
      <c r="U121" s="37">
        <f t="shared" si="31"/>
        <v>-1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49080</v>
      </c>
      <c r="E125" s="31">
        <v>4664571</v>
      </c>
      <c r="F125" s="31">
        <v>1824970</v>
      </c>
      <c r="G125" s="36">
        <f t="shared" si="24"/>
        <v>37.183577832110842</v>
      </c>
      <c r="H125" s="31">
        <v>2645580</v>
      </c>
      <c r="I125" s="36">
        <f t="shared" si="25"/>
        <v>53.903422982885083</v>
      </c>
      <c r="J125" s="31">
        <v>53200</v>
      </c>
      <c r="K125" s="36">
        <f t="shared" si="26"/>
        <v>1.1405121714301272E-2</v>
      </c>
      <c r="L125" s="31">
        <v>0</v>
      </c>
      <c r="M125" s="36">
        <f t="shared" si="27"/>
        <v>0</v>
      </c>
      <c r="N125" s="31">
        <f t="shared" si="28"/>
        <v>4523750</v>
      </c>
      <c r="O125" s="36">
        <f t="shared" si="29"/>
        <v>0.96981051419305231</v>
      </c>
      <c r="P125" s="31">
        <v>3600</v>
      </c>
      <c r="Q125" s="31">
        <v>60000</v>
      </c>
      <c r="R125" s="31">
        <v>47145</v>
      </c>
      <c r="S125" s="31">
        <v>30500</v>
      </c>
      <c r="T125" s="36">
        <f t="shared" si="30"/>
        <v>0.64694029059285185</v>
      </c>
      <c r="U125" s="36">
        <f t="shared" si="31"/>
        <v>13.777777777777779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49080</v>
      </c>
      <c r="E126" s="32">
        <f>SUM(E122:E125)</f>
        <v>4664571</v>
      </c>
      <c r="F126" s="32">
        <f>SUM(F122:F125)</f>
        <v>1824970</v>
      </c>
      <c r="G126" s="37">
        <f t="shared" si="24"/>
        <v>37.183577832110842</v>
      </c>
      <c r="H126" s="32">
        <f>SUM(H122:H125)</f>
        <v>2645580</v>
      </c>
      <c r="I126" s="37">
        <f t="shared" si="25"/>
        <v>53.903422982885083</v>
      </c>
      <c r="J126" s="32">
        <f>SUM(J122:J125)</f>
        <v>53200</v>
      </c>
      <c r="K126" s="37">
        <f t="shared" si="26"/>
        <v>1.1405121714301272E-2</v>
      </c>
      <c r="L126" s="32">
        <f>SUM(L122:L125)</f>
        <v>0</v>
      </c>
      <c r="M126" s="37">
        <f t="shared" si="27"/>
        <v>0</v>
      </c>
      <c r="N126" s="32">
        <f t="shared" si="28"/>
        <v>4523750</v>
      </c>
      <c r="O126" s="37">
        <f t="shared" si="29"/>
        <v>0.96981051419305231</v>
      </c>
      <c r="P126" s="32">
        <f>SUM(P122:P125)</f>
        <v>3600</v>
      </c>
      <c r="Q126" s="32">
        <f>SUM(Q122:Q125)</f>
        <v>60000</v>
      </c>
      <c r="R126" s="32">
        <f>SUM(R122:R125)</f>
        <v>47145</v>
      </c>
      <c r="S126" s="32">
        <f>SUM(S122:S125)</f>
        <v>30500</v>
      </c>
      <c r="T126" s="37">
        <f t="shared" si="30"/>
        <v>0.64694029059285185</v>
      </c>
      <c r="U126" s="37">
        <f t="shared" si="31"/>
        <v>13.777777777777779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4712</v>
      </c>
      <c r="E133" s="31">
        <v>4712</v>
      </c>
      <c r="F133" s="31">
        <v>2493</v>
      </c>
      <c r="G133" s="36">
        <f t="shared" si="24"/>
        <v>0.52907470288624792</v>
      </c>
      <c r="H133" s="31">
        <v>8225</v>
      </c>
      <c r="I133" s="36">
        <f t="shared" si="25"/>
        <v>1.7455432937181663</v>
      </c>
      <c r="J133" s="31">
        <v>9570</v>
      </c>
      <c r="K133" s="36">
        <f t="shared" si="26"/>
        <v>2.0309847198641764</v>
      </c>
      <c r="L133" s="31">
        <v>0</v>
      </c>
      <c r="M133" s="36">
        <f t="shared" si="27"/>
        <v>0</v>
      </c>
      <c r="N133" s="31">
        <f t="shared" si="28"/>
        <v>20288</v>
      </c>
      <c r="O133" s="36">
        <f t="shared" si="29"/>
        <v>4.3056027164685906</v>
      </c>
      <c r="P133" s="31">
        <v>2060</v>
      </c>
      <c r="Q133" s="31">
        <v>4445</v>
      </c>
      <c r="R133" s="31">
        <v>4445</v>
      </c>
      <c r="S133" s="31">
        <v>11525</v>
      </c>
      <c r="T133" s="36">
        <f t="shared" si="30"/>
        <v>2.5928008998875143</v>
      </c>
      <c r="U133" s="36">
        <f t="shared" si="31"/>
        <v>3.6456310679611654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6253507</v>
      </c>
      <c r="E136" s="31">
        <v>6253507</v>
      </c>
      <c r="F136" s="31">
        <v>2158890</v>
      </c>
      <c r="G136" s="36">
        <f t="shared" si="24"/>
        <v>0.34522868528011563</v>
      </c>
      <c r="H136" s="31">
        <v>1602126</v>
      </c>
      <c r="I136" s="36">
        <f t="shared" si="25"/>
        <v>0.25619640307430697</v>
      </c>
      <c r="J136" s="31">
        <v>1295334</v>
      </c>
      <c r="K136" s="36">
        <f t="shared" si="26"/>
        <v>0.20713721116806938</v>
      </c>
      <c r="L136" s="31">
        <v>0</v>
      </c>
      <c r="M136" s="36">
        <f t="shared" si="27"/>
        <v>0</v>
      </c>
      <c r="N136" s="31">
        <f t="shared" si="28"/>
        <v>5056350</v>
      </c>
      <c r="O136" s="36">
        <f t="shared" si="29"/>
        <v>0.80856229952249192</v>
      </c>
      <c r="P136" s="31">
        <v>1243840</v>
      </c>
      <c r="Q136" s="31">
        <v>6004937</v>
      </c>
      <c r="R136" s="31">
        <v>6004937</v>
      </c>
      <c r="S136" s="31">
        <v>4975383</v>
      </c>
      <c r="T136" s="36">
        <f t="shared" si="30"/>
        <v>0.82854874247639898</v>
      </c>
      <c r="U136" s="36">
        <f t="shared" si="31"/>
        <v>4.1399215333161932E-2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6258219</v>
      </c>
      <c r="E137" s="32">
        <f>SUM(E133:E136)</f>
        <v>6258219</v>
      </c>
      <c r="F137" s="32">
        <f>SUM(F133:F136)</f>
        <v>2161383</v>
      </c>
      <c r="G137" s="37">
        <f t="shared" ref="G137:G170" si="32">IF(($D137     =0),0,($F137     /$D137     ))</f>
        <v>0.34536710843772006</v>
      </c>
      <c r="H137" s="32">
        <f>SUM(H133:H136)</f>
        <v>1610351</v>
      </c>
      <c r="I137" s="37">
        <f t="shared" ref="I137:I170" si="33">IF(($D137     =0),0,($H137     /$D137     ))</f>
        <v>0.25731777683075646</v>
      </c>
      <c r="J137" s="32">
        <f>SUM(J133:J136)</f>
        <v>1304904</v>
      </c>
      <c r="K137" s="37">
        <f t="shared" ref="K137:K170" si="34">IF(($E137     =0),0,($J137     /$E137     ))</f>
        <v>0.20851044043041639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5076638</v>
      </c>
      <c r="O137" s="37">
        <f t="shared" ref="O137:O170" si="37">IF(($E137     =0),0,($N137     /$E137     ))</f>
        <v>0.81119532569889297</v>
      </c>
      <c r="P137" s="32">
        <f>SUM(P133:P136)</f>
        <v>1245900</v>
      </c>
      <c r="Q137" s="32">
        <f>SUM(Q133:Q136)</f>
        <v>6009382</v>
      </c>
      <c r="R137" s="32">
        <f>SUM(R133:R136)</f>
        <v>6009382</v>
      </c>
      <c r="S137" s="32">
        <f>SUM(S133:S136)</f>
        <v>4986908</v>
      </c>
      <c r="T137" s="37">
        <f t="shared" ref="T137:T170" si="38">IF(($R137     =0),0,($S137     /$R137     ))</f>
        <v>0.8298537187351378</v>
      </c>
      <c r="U137" s="37">
        <f t="shared" ref="U137:U170" si="39">IF(($P137     =0),0,(($J137     /$P137     )-1))</f>
        <v>4.7358535998073714E-2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399135</v>
      </c>
      <c r="E143" s="31">
        <v>184443</v>
      </c>
      <c r="F143" s="31">
        <v>59308</v>
      </c>
      <c r="G143" s="36">
        <f t="shared" si="32"/>
        <v>0.14859132874841846</v>
      </c>
      <c r="H143" s="31">
        <v>35250</v>
      </c>
      <c r="I143" s="36">
        <f t="shared" si="33"/>
        <v>8.8315983313916338E-2</v>
      </c>
      <c r="J143" s="31">
        <v>46950</v>
      </c>
      <c r="K143" s="36">
        <f t="shared" si="34"/>
        <v>0.25455018623639825</v>
      </c>
      <c r="L143" s="31">
        <v>0</v>
      </c>
      <c r="M143" s="36">
        <f t="shared" si="35"/>
        <v>0</v>
      </c>
      <c r="N143" s="31">
        <f t="shared" si="36"/>
        <v>141508</v>
      </c>
      <c r="O143" s="36">
        <f t="shared" si="37"/>
        <v>0.76721805652694874</v>
      </c>
      <c r="P143" s="31">
        <v>58222</v>
      </c>
      <c r="Q143" s="31">
        <v>1304379</v>
      </c>
      <c r="R143" s="31">
        <v>382679</v>
      </c>
      <c r="S143" s="31">
        <v>202392</v>
      </c>
      <c r="T143" s="36">
        <f t="shared" si="38"/>
        <v>0.52888190885833819</v>
      </c>
      <c r="U143" s="36">
        <f t="shared" si="39"/>
        <v>-0.19360379238088699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399135</v>
      </c>
      <c r="E144" s="32">
        <f>SUM(E138:E143)</f>
        <v>184443</v>
      </c>
      <c r="F144" s="32">
        <f>SUM(F138:F143)</f>
        <v>59308</v>
      </c>
      <c r="G144" s="37">
        <f t="shared" si="32"/>
        <v>0.14859132874841846</v>
      </c>
      <c r="H144" s="32">
        <f>SUM(H138:H143)</f>
        <v>35250</v>
      </c>
      <c r="I144" s="37">
        <f t="shared" si="33"/>
        <v>8.8315983313916338E-2</v>
      </c>
      <c r="J144" s="32">
        <f>SUM(J138:J143)</f>
        <v>46950</v>
      </c>
      <c r="K144" s="37">
        <f t="shared" si="34"/>
        <v>0.25455018623639825</v>
      </c>
      <c r="L144" s="32">
        <f>SUM(L138:L143)</f>
        <v>0</v>
      </c>
      <c r="M144" s="37">
        <f t="shared" si="35"/>
        <v>0</v>
      </c>
      <c r="N144" s="32">
        <f t="shared" si="36"/>
        <v>141508</v>
      </c>
      <c r="O144" s="37">
        <f t="shared" si="37"/>
        <v>0.76721805652694874</v>
      </c>
      <c r="P144" s="32">
        <f>SUM(P138:P143)</f>
        <v>58222</v>
      </c>
      <c r="Q144" s="32">
        <f>SUM(Q138:Q143)</f>
        <v>1304379</v>
      </c>
      <c r="R144" s="32">
        <f>SUM(R138:R143)</f>
        <v>382679</v>
      </c>
      <c r="S144" s="32">
        <f>SUM(S138:S143)</f>
        <v>202392</v>
      </c>
      <c r="T144" s="37">
        <f t="shared" si="38"/>
        <v>0.52888190885833819</v>
      </c>
      <c r="U144" s="37">
        <f t="shared" si="39"/>
        <v>-0.19360379238088699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2059000</v>
      </c>
      <c r="E147" s="31">
        <v>2059000</v>
      </c>
      <c r="F147" s="31">
        <v>889246</v>
      </c>
      <c r="G147" s="36">
        <f t="shared" si="32"/>
        <v>0.43188246721709567</v>
      </c>
      <c r="H147" s="31">
        <v>1345716</v>
      </c>
      <c r="I147" s="36">
        <f t="shared" si="33"/>
        <v>0.65357746478873235</v>
      </c>
      <c r="J147" s="31">
        <v>-175963</v>
      </c>
      <c r="K147" s="36">
        <f t="shared" si="34"/>
        <v>-8.5460417678484696E-2</v>
      </c>
      <c r="L147" s="31">
        <v>0</v>
      </c>
      <c r="M147" s="36">
        <f t="shared" si="35"/>
        <v>0</v>
      </c>
      <c r="N147" s="31">
        <f t="shared" si="36"/>
        <v>2058999</v>
      </c>
      <c r="O147" s="36">
        <f t="shared" si="37"/>
        <v>0.99999951432734335</v>
      </c>
      <c r="P147" s="31">
        <v>832780</v>
      </c>
      <c r="Q147" s="31">
        <v>2226000</v>
      </c>
      <c r="R147" s="31">
        <v>2226000</v>
      </c>
      <c r="S147" s="31">
        <v>2401056</v>
      </c>
      <c r="T147" s="36">
        <f t="shared" si="38"/>
        <v>1.0786415094339623</v>
      </c>
      <c r="U147" s="36">
        <f t="shared" si="39"/>
        <v>-1.2112959004779174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289598</v>
      </c>
      <c r="G148" s="36">
        <f t="shared" si="32"/>
        <v>0</v>
      </c>
      <c r="H148" s="31">
        <v>-289598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2059000</v>
      </c>
      <c r="E150" s="32">
        <f>SUM(E145:E149)</f>
        <v>2059000</v>
      </c>
      <c r="F150" s="32">
        <f>SUM(F145:F149)</f>
        <v>1178844</v>
      </c>
      <c r="G150" s="37">
        <f t="shared" si="32"/>
        <v>0.57253229723166588</v>
      </c>
      <c r="H150" s="32">
        <f>SUM(H145:H149)</f>
        <v>1056118</v>
      </c>
      <c r="I150" s="37">
        <f t="shared" si="33"/>
        <v>0.51292763477416226</v>
      </c>
      <c r="J150" s="32">
        <f>SUM(J145:J149)</f>
        <v>-175963</v>
      </c>
      <c r="K150" s="37">
        <f t="shared" si="34"/>
        <v>-8.5460417678484696E-2</v>
      </c>
      <c r="L150" s="32">
        <f>SUM(L145:L149)</f>
        <v>0</v>
      </c>
      <c r="M150" s="37">
        <f t="shared" si="35"/>
        <v>0</v>
      </c>
      <c r="N150" s="32">
        <f t="shared" si="36"/>
        <v>2058999</v>
      </c>
      <c r="O150" s="37">
        <f t="shared" si="37"/>
        <v>0.99999951432734335</v>
      </c>
      <c r="P150" s="32">
        <f>SUM(P145:P149)</f>
        <v>832780</v>
      </c>
      <c r="Q150" s="32">
        <f>SUM(Q145:Q149)</f>
        <v>2226000</v>
      </c>
      <c r="R150" s="32">
        <f>SUM(R145:R149)</f>
        <v>2226000</v>
      </c>
      <c r="S150" s="32">
        <f>SUM(S145:S149)</f>
        <v>2401056</v>
      </c>
      <c r="T150" s="37">
        <f t="shared" si="38"/>
        <v>1.0786415094339623</v>
      </c>
      <c r="U150" s="37">
        <f t="shared" si="39"/>
        <v>-1.2112959004779174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86800</v>
      </c>
      <c r="E152" s="31">
        <v>86800</v>
      </c>
      <c r="F152" s="31">
        <v>21600</v>
      </c>
      <c r="G152" s="36">
        <f t="shared" si="32"/>
        <v>0.24884792626728111</v>
      </c>
      <c r="H152" s="31">
        <v>21600</v>
      </c>
      <c r="I152" s="36">
        <f t="shared" si="33"/>
        <v>0.24884792626728111</v>
      </c>
      <c r="J152" s="31">
        <v>47157</v>
      </c>
      <c r="K152" s="36">
        <f t="shared" si="34"/>
        <v>0.54328341013824888</v>
      </c>
      <c r="L152" s="31">
        <v>0</v>
      </c>
      <c r="M152" s="36">
        <f t="shared" si="35"/>
        <v>0</v>
      </c>
      <c r="N152" s="31">
        <f t="shared" si="36"/>
        <v>90357</v>
      </c>
      <c r="O152" s="36">
        <f t="shared" si="37"/>
        <v>1.0409792626728112</v>
      </c>
      <c r="P152" s="31">
        <v>0</v>
      </c>
      <c r="Q152" s="31">
        <v>0</v>
      </c>
      <c r="R152" s="31">
        <v>0</v>
      </c>
      <c r="S152" s="31">
        <v>0</v>
      </c>
      <c r="T152" s="36">
        <f t="shared" si="38"/>
        <v>0</v>
      </c>
      <c r="U152" s="36">
        <f t="shared" si="39"/>
        <v>0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86800</v>
      </c>
      <c r="E157" s="32">
        <f>SUM(E151:E156)</f>
        <v>86800</v>
      </c>
      <c r="F157" s="32">
        <f>SUM(F151:F156)</f>
        <v>21600</v>
      </c>
      <c r="G157" s="37">
        <f t="shared" si="32"/>
        <v>0.24884792626728111</v>
      </c>
      <c r="H157" s="32">
        <f>SUM(H151:H156)</f>
        <v>21600</v>
      </c>
      <c r="I157" s="37">
        <f t="shared" si="33"/>
        <v>0.24884792626728111</v>
      </c>
      <c r="J157" s="32">
        <f>SUM(J151:J156)</f>
        <v>47157</v>
      </c>
      <c r="K157" s="37">
        <f t="shared" si="34"/>
        <v>0.54328341013824888</v>
      </c>
      <c r="L157" s="32">
        <f>SUM(L151:L156)</f>
        <v>0</v>
      </c>
      <c r="M157" s="37">
        <f t="shared" si="35"/>
        <v>0</v>
      </c>
      <c r="N157" s="32">
        <f t="shared" si="36"/>
        <v>90357</v>
      </c>
      <c r="O157" s="37">
        <f t="shared" si="37"/>
        <v>1.0409792626728112</v>
      </c>
      <c r="P157" s="32">
        <f>SUM(P151:P156)</f>
        <v>0</v>
      </c>
      <c r="Q157" s="32">
        <f>SUM(Q151:Q156)</f>
        <v>0</v>
      </c>
      <c r="R157" s="32">
        <f>SUM(R151:R156)</f>
        <v>0</v>
      </c>
      <c r="S157" s="32">
        <f>SUM(S151:S156)</f>
        <v>0</v>
      </c>
      <c r="T157" s="37">
        <f t="shared" si="38"/>
        <v>0</v>
      </c>
      <c r="U157" s="37">
        <f t="shared" si="39"/>
        <v>0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113664764</v>
      </c>
      <c r="E162" s="31">
        <v>113664764</v>
      </c>
      <c r="F162" s="31">
        <v>47344113</v>
      </c>
      <c r="G162" s="36">
        <f t="shared" si="32"/>
        <v>0.41652409536520923</v>
      </c>
      <c r="H162" s="31">
        <v>37872266</v>
      </c>
      <c r="I162" s="36">
        <f t="shared" si="33"/>
        <v>0.33319266822214139</v>
      </c>
      <c r="J162" s="31">
        <v>28404131</v>
      </c>
      <c r="K162" s="36">
        <f t="shared" si="34"/>
        <v>0.2498938985172221</v>
      </c>
      <c r="L162" s="31">
        <v>0</v>
      </c>
      <c r="M162" s="36">
        <f t="shared" si="35"/>
        <v>0</v>
      </c>
      <c r="N162" s="31">
        <f t="shared" si="36"/>
        <v>113620510</v>
      </c>
      <c r="O162" s="36">
        <f t="shared" si="37"/>
        <v>0.99961066210457272</v>
      </c>
      <c r="P162" s="31">
        <v>26827607</v>
      </c>
      <c r="Q162" s="31">
        <v>107316378</v>
      </c>
      <c r="R162" s="31">
        <v>107316378</v>
      </c>
      <c r="S162" s="31">
        <v>107296650</v>
      </c>
      <c r="T162" s="36">
        <f t="shared" si="38"/>
        <v>0.99981616971828846</v>
      </c>
      <c r="U162" s="36">
        <f t="shared" si="39"/>
        <v>5.8764987872380825E-2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113664764</v>
      </c>
      <c r="E163" s="32">
        <f>SUM(E158:E162)</f>
        <v>113664764</v>
      </c>
      <c r="F163" s="32">
        <f>SUM(F158:F162)</f>
        <v>47344113</v>
      </c>
      <c r="G163" s="37">
        <f t="shared" si="32"/>
        <v>0.41652409536520923</v>
      </c>
      <c r="H163" s="32">
        <f>SUM(H158:H162)</f>
        <v>37872266</v>
      </c>
      <c r="I163" s="37">
        <f t="shared" si="33"/>
        <v>0.33319266822214139</v>
      </c>
      <c r="J163" s="32">
        <f>SUM(J158:J162)</f>
        <v>28404131</v>
      </c>
      <c r="K163" s="37">
        <f t="shared" si="34"/>
        <v>0.2498938985172221</v>
      </c>
      <c r="L163" s="32">
        <f>SUM(L158:L162)</f>
        <v>0</v>
      </c>
      <c r="M163" s="37">
        <f t="shared" si="35"/>
        <v>0</v>
      </c>
      <c r="N163" s="32">
        <f t="shared" si="36"/>
        <v>113620510</v>
      </c>
      <c r="O163" s="37">
        <f t="shared" si="37"/>
        <v>0.99961066210457272</v>
      </c>
      <c r="P163" s="32">
        <f>SUM(P158:P162)</f>
        <v>26827607</v>
      </c>
      <c r="Q163" s="32">
        <f>SUM(Q158:Q162)</f>
        <v>107316378</v>
      </c>
      <c r="R163" s="32">
        <f>SUM(R158:R162)</f>
        <v>107316378</v>
      </c>
      <c r="S163" s="32">
        <f>SUM(S158:S162)</f>
        <v>107296650</v>
      </c>
      <c r="T163" s="37">
        <f t="shared" si="38"/>
        <v>0.99981616971828846</v>
      </c>
      <c r="U163" s="37">
        <f t="shared" si="39"/>
        <v>5.8764987872380825E-2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422503878</v>
      </c>
      <c r="E170" s="32">
        <f>SUM(E105,E107:E111,E113:E120,E122:E125,E127:E131,E133:E136,E138:E143,E145:E149,E151:E156,E158:E162,E164:E168)</f>
        <v>426904677</v>
      </c>
      <c r="F170" s="32">
        <f>SUM(F105,F107:F111,F113:F120,F122:F125,F127:F131,F133:F136,F138:F143,F145:F149,F151:F156,F158:F162,F164:F168)</f>
        <v>114944785</v>
      </c>
      <c r="G170" s="37">
        <f t="shared" si="32"/>
        <v>0.27205616560044921</v>
      </c>
      <c r="H170" s="32">
        <f>SUM(H105,H107:H111,H113:H120,H122:H125,H127:H131,H133:H136,H138:H143,H145:H149,H151:H156,H158:H162,H164:H168)</f>
        <v>135567561</v>
      </c>
      <c r="I170" s="37">
        <f t="shared" si="33"/>
        <v>0.3208670217223426</v>
      </c>
      <c r="J170" s="32">
        <f>SUM(J105,J107:J111,J113:J120,J122:J125,J127:J131,J133:J136,J138:J143,J145:J149,J151:J156,J158:J162,J164:J168)</f>
        <v>118877842</v>
      </c>
      <c r="K170" s="37">
        <f t="shared" si="34"/>
        <v>0.27846460440629001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369390188</v>
      </c>
      <c r="O170" s="37">
        <f t="shared" si="37"/>
        <v>0.86527557063985971</v>
      </c>
      <c r="P170" s="32">
        <f>SUM(P105,P107:P111,P113:P120,P122:P125,P127:P131,P133:P136,P138:P143,P145:P149,P151:P156,P158:P162,P164:P168)</f>
        <v>90009635</v>
      </c>
      <c r="Q170" s="32">
        <f>SUM(Q105,Q107:Q111,Q113:Q120,Q122:Q125,Q127:Q131,Q133:Q136,Q138:Q143,Q145:Q149,Q151:Q156,Q158:Q162,Q164:Q168)</f>
        <v>403266649</v>
      </c>
      <c r="R170" s="32">
        <f>SUM(R105,R107:R111,R113:R120,R122:R125,R127:R131,R133:R136,R138:R143,R145:R149,R151:R156,R158:R162,R164:R168)</f>
        <v>402332094</v>
      </c>
      <c r="S170" s="32">
        <f>SUM(S105,S107:S111,S113:S120,S122:S125,S127:S131,S133:S136,S138:S143,S145:S149,S151:S156,S158:S162,S164:S168)</f>
        <v>306868002</v>
      </c>
      <c r="T170" s="37">
        <f t="shared" si="38"/>
        <v>0.76272314979674483</v>
      </c>
      <c r="U170" s="37">
        <f t="shared" si="39"/>
        <v>0.32072352032090778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=0),0,(($J173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315000</v>
      </c>
      <c r="E175" s="31">
        <v>315000</v>
      </c>
      <c r="F175" s="31">
        <v>1074723</v>
      </c>
      <c r="G175" s="36">
        <f t="shared" si="40"/>
        <v>3.4118190476190478</v>
      </c>
      <c r="H175" s="31">
        <v>283740</v>
      </c>
      <c r="I175" s="36">
        <f t="shared" si="41"/>
        <v>0.90076190476190476</v>
      </c>
      <c r="J175" s="31">
        <v>223729</v>
      </c>
      <c r="K175" s="36">
        <f t="shared" si="42"/>
        <v>0.71025079365079369</v>
      </c>
      <c r="L175" s="31">
        <v>0</v>
      </c>
      <c r="M175" s="36">
        <f t="shared" si="43"/>
        <v>0</v>
      </c>
      <c r="N175" s="31">
        <f t="shared" si="44"/>
        <v>1582192</v>
      </c>
      <c r="O175" s="36">
        <f t="shared" si="45"/>
        <v>5.0228317460317458</v>
      </c>
      <c r="P175" s="31">
        <v>189680</v>
      </c>
      <c r="Q175" s="31">
        <v>315000</v>
      </c>
      <c r="R175" s="31">
        <v>315000</v>
      </c>
      <c r="S175" s="31">
        <v>1005266</v>
      </c>
      <c r="T175" s="36">
        <f t="shared" si="46"/>
        <v>3.1913206349206349</v>
      </c>
      <c r="U175" s="36">
        <f t="shared" si="47"/>
        <v>0.17950759173344588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315000</v>
      </c>
      <c r="E179" s="32">
        <f>SUM(E173:E178)</f>
        <v>315000</v>
      </c>
      <c r="F179" s="32">
        <f>SUM(F173:F178)</f>
        <v>1074723</v>
      </c>
      <c r="G179" s="37">
        <f t="shared" si="40"/>
        <v>3.4118190476190478</v>
      </c>
      <c r="H179" s="32">
        <f>SUM(H173:H178)</f>
        <v>283740</v>
      </c>
      <c r="I179" s="37">
        <f t="shared" si="41"/>
        <v>0.90076190476190476</v>
      </c>
      <c r="J179" s="32">
        <f>SUM(J173:J178)</f>
        <v>223729</v>
      </c>
      <c r="K179" s="37">
        <f t="shared" si="42"/>
        <v>0.71025079365079369</v>
      </c>
      <c r="L179" s="32">
        <f>SUM(L173:L178)</f>
        <v>0</v>
      </c>
      <c r="M179" s="37">
        <f t="shared" si="43"/>
        <v>0</v>
      </c>
      <c r="N179" s="32">
        <f t="shared" si="44"/>
        <v>1582192</v>
      </c>
      <c r="O179" s="37">
        <f t="shared" si="45"/>
        <v>5.0228317460317458</v>
      </c>
      <c r="P179" s="32">
        <f>SUM(P173:P178)</f>
        <v>189680</v>
      </c>
      <c r="Q179" s="32">
        <f>SUM(Q173:Q178)</f>
        <v>315000</v>
      </c>
      <c r="R179" s="32">
        <f>SUM(R173:R178)</f>
        <v>315000</v>
      </c>
      <c r="S179" s="32">
        <f>SUM(S173:S178)</f>
        <v>1005266</v>
      </c>
      <c r="T179" s="37">
        <f t="shared" si="46"/>
        <v>3.1913206349206349</v>
      </c>
      <c r="U179" s="37">
        <f t="shared" si="47"/>
        <v>0.17950759173344588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1970274</v>
      </c>
      <c r="E184" s="31">
        <v>1970274</v>
      </c>
      <c r="F184" s="31">
        <v>820947</v>
      </c>
      <c r="G184" s="36">
        <f t="shared" si="40"/>
        <v>0.41666641289485623</v>
      </c>
      <c r="H184" s="31">
        <v>656028</v>
      </c>
      <c r="I184" s="36">
        <f t="shared" si="41"/>
        <v>0.33296282649012271</v>
      </c>
      <c r="J184" s="31">
        <v>492569</v>
      </c>
      <c r="K184" s="36">
        <f t="shared" si="42"/>
        <v>0.2500002537718104</v>
      </c>
      <c r="L184" s="31">
        <v>0</v>
      </c>
      <c r="M184" s="36">
        <f t="shared" si="43"/>
        <v>0</v>
      </c>
      <c r="N184" s="31">
        <f t="shared" si="44"/>
        <v>1969544</v>
      </c>
      <c r="O184" s="36">
        <f t="shared" si="45"/>
        <v>0.99962949315678939</v>
      </c>
      <c r="P184" s="31">
        <v>500325</v>
      </c>
      <c r="Q184" s="31">
        <v>2707929</v>
      </c>
      <c r="R184" s="31">
        <v>2150593</v>
      </c>
      <c r="S184" s="31">
        <v>1992496</v>
      </c>
      <c r="T184" s="36">
        <f t="shared" si="46"/>
        <v>0.92648678759765335</v>
      </c>
      <c r="U184" s="36">
        <f t="shared" si="47"/>
        <v>-1.5501923749562829E-2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1970274</v>
      </c>
      <c r="E185" s="32">
        <f>SUM(E180:E184)</f>
        <v>1970274</v>
      </c>
      <c r="F185" s="32">
        <f>SUM(F180:F184)</f>
        <v>820947</v>
      </c>
      <c r="G185" s="37">
        <f t="shared" si="40"/>
        <v>0.41666641289485623</v>
      </c>
      <c r="H185" s="32">
        <f>SUM(H180:H184)</f>
        <v>656028</v>
      </c>
      <c r="I185" s="37">
        <f t="shared" si="41"/>
        <v>0.33296282649012271</v>
      </c>
      <c r="J185" s="32">
        <f>SUM(J180:J184)</f>
        <v>492569</v>
      </c>
      <c r="K185" s="37">
        <f t="shared" si="42"/>
        <v>0.2500002537718104</v>
      </c>
      <c r="L185" s="32">
        <f>SUM(L180:L184)</f>
        <v>0</v>
      </c>
      <c r="M185" s="37">
        <f t="shared" si="43"/>
        <v>0</v>
      </c>
      <c r="N185" s="32">
        <f t="shared" si="44"/>
        <v>1969544</v>
      </c>
      <c r="O185" s="37">
        <f t="shared" si="45"/>
        <v>0.99962949315678939</v>
      </c>
      <c r="P185" s="32">
        <f>SUM(P180:P184)</f>
        <v>500325</v>
      </c>
      <c r="Q185" s="32">
        <f>SUM(Q180:Q184)</f>
        <v>2707929</v>
      </c>
      <c r="R185" s="32">
        <f>SUM(R180:R184)</f>
        <v>2150593</v>
      </c>
      <c r="S185" s="32">
        <f>SUM(S180:S184)</f>
        <v>1992496</v>
      </c>
      <c r="T185" s="37">
        <f t="shared" si="46"/>
        <v>0.92648678759765335</v>
      </c>
      <c r="U185" s="37">
        <f t="shared" si="47"/>
        <v>-1.5501923749562829E-2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3806</v>
      </c>
      <c r="E188" s="31">
        <v>3806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1704</v>
      </c>
      <c r="R188" s="31">
        <v>1704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25250000</v>
      </c>
      <c r="E190" s="31">
        <v>21462000</v>
      </c>
      <c r="F190" s="31">
        <v>10520848</v>
      </c>
      <c r="G190" s="36">
        <f t="shared" si="40"/>
        <v>0.41666724752475248</v>
      </c>
      <c r="H190" s="31">
        <v>8416667</v>
      </c>
      <c r="I190" s="36">
        <f t="shared" si="41"/>
        <v>0.33333334653465346</v>
      </c>
      <c r="J190" s="31">
        <v>6312485</v>
      </c>
      <c r="K190" s="36">
        <f t="shared" si="42"/>
        <v>0.2941238002050135</v>
      </c>
      <c r="L190" s="31">
        <v>0</v>
      </c>
      <c r="M190" s="36">
        <f t="shared" si="43"/>
        <v>0</v>
      </c>
      <c r="N190" s="31">
        <f t="shared" si="44"/>
        <v>25250000</v>
      </c>
      <c r="O190" s="36">
        <f t="shared" si="45"/>
        <v>1.1764979964588576</v>
      </c>
      <c r="P190" s="31">
        <v>5953235</v>
      </c>
      <c r="Q190" s="31">
        <v>23813000</v>
      </c>
      <c r="R190" s="31">
        <v>23813000</v>
      </c>
      <c r="S190" s="31">
        <v>23813000</v>
      </c>
      <c r="T190" s="36">
        <f t="shared" si="46"/>
        <v>1</v>
      </c>
      <c r="U190" s="36">
        <f t="shared" si="47"/>
        <v>6.034534165038008E-2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25253806</v>
      </c>
      <c r="E191" s="32">
        <f>SUM(E186:E190)</f>
        <v>21465806</v>
      </c>
      <c r="F191" s="32">
        <f>SUM(F186:F190)</f>
        <v>10520848</v>
      </c>
      <c r="G191" s="37">
        <f t="shared" si="40"/>
        <v>0.41660445162206439</v>
      </c>
      <c r="H191" s="32">
        <f>SUM(H186:H190)</f>
        <v>8416667</v>
      </c>
      <c r="I191" s="37">
        <f t="shared" si="41"/>
        <v>0.33328310988054632</v>
      </c>
      <c r="J191" s="32">
        <f>SUM(J186:J190)</f>
        <v>6312485</v>
      </c>
      <c r="K191" s="37">
        <f t="shared" si="42"/>
        <v>0.29407165051244755</v>
      </c>
      <c r="L191" s="32">
        <f>SUM(L186:L190)</f>
        <v>0</v>
      </c>
      <c r="M191" s="37">
        <f t="shared" si="43"/>
        <v>0</v>
      </c>
      <c r="N191" s="32">
        <f t="shared" si="44"/>
        <v>25250000</v>
      </c>
      <c r="O191" s="37">
        <f t="shared" si="45"/>
        <v>1.1762893971929123</v>
      </c>
      <c r="P191" s="32">
        <f>SUM(P186:P190)</f>
        <v>5953235</v>
      </c>
      <c r="Q191" s="32">
        <f>SUM(Q186:Q190)</f>
        <v>23814704</v>
      </c>
      <c r="R191" s="32">
        <f>SUM(R186:R190)</f>
        <v>23814704</v>
      </c>
      <c r="S191" s="32">
        <f>SUM(S186:S190)</f>
        <v>23813000</v>
      </c>
      <c r="T191" s="37">
        <f t="shared" si="46"/>
        <v>0.99992844756751964</v>
      </c>
      <c r="U191" s="37">
        <f t="shared" si="47"/>
        <v>6.034534165038008E-2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468996</v>
      </c>
      <c r="E197" s="31">
        <v>468996</v>
      </c>
      <c r="F197" s="31">
        <v>175573</v>
      </c>
      <c r="G197" s="36">
        <f t="shared" si="40"/>
        <v>0.37435926958865323</v>
      </c>
      <c r="H197" s="31">
        <v>198133</v>
      </c>
      <c r="I197" s="36">
        <f t="shared" si="41"/>
        <v>0.42246202526247556</v>
      </c>
      <c r="J197" s="31">
        <v>196338</v>
      </c>
      <c r="K197" s="36">
        <f t="shared" si="42"/>
        <v>0.41863470050917279</v>
      </c>
      <c r="L197" s="31">
        <v>0</v>
      </c>
      <c r="M197" s="36">
        <f t="shared" si="43"/>
        <v>0</v>
      </c>
      <c r="N197" s="31">
        <f t="shared" si="44"/>
        <v>570044</v>
      </c>
      <c r="O197" s="36">
        <f t="shared" si="45"/>
        <v>1.2154559953603017</v>
      </c>
      <c r="P197" s="31">
        <v>562415</v>
      </c>
      <c r="Q197" s="31">
        <v>426360</v>
      </c>
      <c r="R197" s="31">
        <v>426360</v>
      </c>
      <c r="S197" s="31">
        <v>913150</v>
      </c>
      <c r="T197" s="36">
        <f t="shared" si="46"/>
        <v>2.1417346843043439</v>
      </c>
      <c r="U197" s="36">
        <f t="shared" si="47"/>
        <v>-0.65090191406701459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468996</v>
      </c>
      <c r="E198" s="32">
        <f>SUM(E192:E197)</f>
        <v>468996</v>
      </c>
      <c r="F198" s="32">
        <f>SUM(F192:F197)</f>
        <v>175573</v>
      </c>
      <c r="G198" s="37">
        <f t="shared" si="40"/>
        <v>0.37435926958865323</v>
      </c>
      <c r="H198" s="32">
        <f>SUM(H192:H197)</f>
        <v>198133</v>
      </c>
      <c r="I198" s="37">
        <f t="shared" si="41"/>
        <v>0.42246202526247556</v>
      </c>
      <c r="J198" s="32">
        <f>SUM(J192:J197)</f>
        <v>196338</v>
      </c>
      <c r="K198" s="37">
        <f t="shared" si="42"/>
        <v>0.41863470050917279</v>
      </c>
      <c r="L198" s="32">
        <f>SUM(L192:L197)</f>
        <v>0</v>
      </c>
      <c r="M198" s="37">
        <f t="shared" si="43"/>
        <v>0</v>
      </c>
      <c r="N198" s="32">
        <f t="shared" si="44"/>
        <v>570044</v>
      </c>
      <c r="O198" s="37">
        <f t="shared" si="45"/>
        <v>1.2154559953603017</v>
      </c>
      <c r="P198" s="32">
        <f>SUM(P192:P197)</f>
        <v>562415</v>
      </c>
      <c r="Q198" s="32">
        <f>SUM(Q192:Q197)</f>
        <v>426360</v>
      </c>
      <c r="R198" s="32">
        <f>SUM(R192:R197)</f>
        <v>426360</v>
      </c>
      <c r="S198" s="32">
        <f>SUM(S192:S197)</f>
        <v>913150</v>
      </c>
      <c r="T198" s="37">
        <f t="shared" si="46"/>
        <v>2.1417346843043439</v>
      </c>
      <c r="U198" s="37">
        <f t="shared" si="47"/>
        <v>-0.65090191406701459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0</v>
      </c>
      <c r="E204" s="32">
        <f>SUM(E199:E203)</f>
        <v>0</v>
      </c>
      <c r="F204" s="32">
        <f>SUM(F199:F203)</f>
        <v>0</v>
      </c>
      <c r="G204" s="37">
        <f t="shared" si="40"/>
        <v>0</v>
      </c>
      <c r="H204" s="32">
        <f>SUM(H199:H203)</f>
        <v>0</v>
      </c>
      <c r="I204" s="37">
        <f t="shared" si="41"/>
        <v>0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0</v>
      </c>
      <c r="O204" s="37">
        <f t="shared" si="45"/>
        <v>0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0</v>
      </c>
      <c r="T204" s="37">
        <f t="shared" si="46"/>
        <v>0</v>
      </c>
      <c r="U204" s="37">
        <f t="shared" si="47"/>
        <v>0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28008076</v>
      </c>
      <c r="E205" s="32">
        <f>SUM(E173:E178,E180:E184,E186:E190,E192:E197,E199:E203)</f>
        <v>24220076</v>
      </c>
      <c r="F205" s="32">
        <f>SUM(F173:F178,F180:F184,F186:F190,F192:F197,F199:F203)</f>
        <v>12592091</v>
      </c>
      <c r="G205" s="37">
        <f t="shared" si="40"/>
        <v>0.44958786172959542</v>
      </c>
      <c r="H205" s="32">
        <f>SUM(H173:H178,H180:H184,H186:H190,H192:H197,H199:H203)</f>
        <v>9554568</v>
      </c>
      <c r="I205" s="37">
        <f t="shared" si="41"/>
        <v>0.34113617800808593</v>
      </c>
      <c r="J205" s="32">
        <f>SUM(J173:J178,J180:J184,J186:J190,J192:J197,J199:J203)</f>
        <v>7225121</v>
      </c>
      <c r="K205" s="37">
        <f t="shared" si="42"/>
        <v>0.29831124394489927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29371780</v>
      </c>
      <c r="O205" s="37">
        <f t="shared" si="45"/>
        <v>1.212703874257042</v>
      </c>
      <c r="P205" s="32">
        <f>SUM(P173:P178,P180:P184,P186:P190,P192:P197,P199:P203)</f>
        <v>7205655</v>
      </c>
      <c r="Q205" s="32">
        <f>SUM(Q173:Q178,Q180:Q184,Q186:Q190,Q192:Q197,Q199:Q203)</f>
        <v>27263993</v>
      </c>
      <c r="R205" s="32">
        <f>SUM(R173:R178,R180:R184,R186:R190,R192:R197,R199:R203)</f>
        <v>26706657</v>
      </c>
      <c r="S205" s="32">
        <f>SUM(S173:S178,S180:S184,S186:S190,S192:S197,S199:S203)</f>
        <v>27723912</v>
      </c>
      <c r="T205" s="37">
        <f t="shared" si="46"/>
        <v>1.0380899413955105</v>
      </c>
      <c r="U205" s="37">
        <f t="shared" si="47"/>
        <v>2.7014893163772591E-3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=0),0,(($J208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987520</v>
      </c>
      <c r="E215" s="31">
        <v>987520</v>
      </c>
      <c r="F215" s="31">
        <v>232024</v>
      </c>
      <c r="G215" s="36">
        <f t="shared" si="48"/>
        <v>0.23495625405055087</v>
      </c>
      <c r="H215" s="31">
        <v>280265</v>
      </c>
      <c r="I215" s="36">
        <f t="shared" si="49"/>
        <v>0.2838069102397926</v>
      </c>
      <c r="J215" s="31">
        <v>315791</v>
      </c>
      <c r="K215" s="36">
        <f t="shared" si="50"/>
        <v>0.31978187783538559</v>
      </c>
      <c r="L215" s="31">
        <v>0</v>
      </c>
      <c r="M215" s="36">
        <f t="shared" si="51"/>
        <v>0</v>
      </c>
      <c r="N215" s="31">
        <f t="shared" si="52"/>
        <v>828080</v>
      </c>
      <c r="O215" s="36">
        <f t="shared" si="53"/>
        <v>0.83854504212572911</v>
      </c>
      <c r="P215" s="31">
        <v>226087</v>
      </c>
      <c r="Q215" s="31">
        <v>947820</v>
      </c>
      <c r="R215" s="31">
        <v>947820</v>
      </c>
      <c r="S215" s="31">
        <v>807290</v>
      </c>
      <c r="T215" s="36">
        <f t="shared" si="54"/>
        <v>0.85173345149922985</v>
      </c>
      <c r="U215" s="36">
        <f t="shared" si="55"/>
        <v>0.39676761600622767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987520</v>
      </c>
      <c r="E216" s="32">
        <f>SUM(E208:E215)</f>
        <v>987520</v>
      </c>
      <c r="F216" s="32">
        <f>SUM(F208:F215)</f>
        <v>232024</v>
      </c>
      <c r="G216" s="37">
        <f t="shared" si="48"/>
        <v>0.23495625405055087</v>
      </c>
      <c r="H216" s="32">
        <f>SUM(H208:H215)</f>
        <v>280265</v>
      </c>
      <c r="I216" s="37">
        <f t="shared" si="49"/>
        <v>0.2838069102397926</v>
      </c>
      <c r="J216" s="32">
        <f>SUM(J208:J215)</f>
        <v>315791</v>
      </c>
      <c r="K216" s="37">
        <f t="shared" si="50"/>
        <v>0.31978187783538559</v>
      </c>
      <c r="L216" s="32">
        <f>SUM(L208:L215)</f>
        <v>0</v>
      </c>
      <c r="M216" s="37">
        <f t="shared" si="51"/>
        <v>0</v>
      </c>
      <c r="N216" s="32">
        <f t="shared" si="52"/>
        <v>828080</v>
      </c>
      <c r="O216" s="37">
        <f t="shared" si="53"/>
        <v>0.83854504212572911</v>
      </c>
      <c r="P216" s="32">
        <f>SUM(P208:P215)</f>
        <v>226087</v>
      </c>
      <c r="Q216" s="32">
        <f>SUM(Q208:Q215)</f>
        <v>947820</v>
      </c>
      <c r="R216" s="32">
        <f>SUM(R208:R215)</f>
        <v>947820</v>
      </c>
      <c r="S216" s="32">
        <f>SUM(S208:S215)</f>
        <v>807290</v>
      </c>
      <c r="T216" s="37">
        <f t="shared" si="54"/>
        <v>0.85173345149922985</v>
      </c>
      <c r="U216" s="37">
        <f t="shared" si="55"/>
        <v>0.39676761600622767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112992</v>
      </c>
      <c r="E219" s="31">
        <v>112992</v>
      </c>
      <c r="F219" s="31">
        <v>2454</v>
      </c>
      <c r="G219" s="36">
        <f t="shared" si="48"/>
        <v>2.1718351741716227E-2</v>
      </c>
      <c r="H219" s="31">
        <v>0</v>
      </c>
      <c r="I219" s="36">
        <f t="shared" si="49"/>
        <v>0</v>
      </c>
      <c r="J219" s="31">
        <v>2454</v>
      </c>
      <c r="K219" s="36">
        <f t="shared" si="50"/>
        <v>2.1718351741716227E-2</v>
      </c>
      <c r="L219" s="31">
        <v>0</v>
      </c>
      <c r="M219" s="36">
        <f t="shared" si="51"/>
        <v>0</v>
      </c>
      <c r="N219" s="31">
        <f t="shared" si="52"/>
        <v>4908</v>
      </c>
      <c r="O219" s="36">
        <f t="shared" si="53"/>
        <v>4.3436703483432454E-2</v>
      </c>
      <c r="P219" s="31">
        <v>7093</v>
      </c>
      <c r="Q219" s="31">
        <v>108231</v>
      </c>
      <c r="R219" s="31">
        <v>108231</v>
      </c>
      <c r="S219" s="31">
        <v>7093</v>
      </c>
      <c r="T219" s="36">
        <f t="shared" si="54"/>
        <v>6.5535752233648395E-2</v>
      </c>
      <c r="U219" s="36">
        <f t="shared" si="55"/>
        <v>-0.65402509516424645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1677689</v>
      </c>
      <c r="E223" s="31">
        <v>1677689</v>
      </c>
      <c r="F223" s="31">
        <v>526030</v>
      </c>
      <c r="G223" s="36">
        <f t="shared" si="48"/>
        <v>0.31354440542913498</v>
      </c>
      <c r="H223" s="31">
        <v>473562</v>
      </c>
      <c r="I223" s="36">
        <f t="shared" si="49"/>
        <v>0.28227043272024793</v>
      </c>
      <c r="J223" s="31">
        <v>618436</v>
      </c>
      <c r="K223" s="36">
        <f t="shared" si="50"/>
        <v>0.3686237437331949</v>
      </c>
      <c r="L223" s="31">
        <v>0</v>
      </c>
      <c r="M223" s="36">
        <f t="shared" si="51"/>
        <v>0</v>
      </c>
      <c r="N223" s="31">
        <f t="shared" si="52"/>
        <v>1618028</v>
      </c>
      <c r="O223" s="36">
        <f t="shared" si="53"/>
        <v>0.96443858188257781</v>
      </c>
      <c r="P223" s="31">
        <v>609423</v>
      </c>
      <c r="Q223" s="31">
        <v>1621500</v>
      </c>
      <c r="R223" s="31">
        <v>1621500</v>
      </c>
      <c r="S223" s="31">
        <v>1593013</v>
      </c>
      <c r="T223" s="36">
        <f t="shared" si="54"/>
        <v>0.982431699044095</v>
      </c>
      <c r="U223" s="36">
        <f t="shared" si="55"/>
        <v>1.4789399152969285E-2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1790681</v>
      </c>
      <c r="E224" s="32">
        <f>SUM(E217:E223)</f>
        <v>1790681</v>
      </c>
      <c r="F224" s="32">
        <f>SUM(F217:F223)</f>
        <v>528484</v>
      </c>
      <c r="G224" s="37">
        <f t="shared" si="48"/>
        <v>0.29513017673164565</v>
      </c>
      <c r="H224" s="32">
        <f>SUM(H217:H223)</f>
        <v>473562</v>
      </c>
      <c r="I224" s="37">
        <f t="shared" si="49"/>
        <v>0.26445916386000634</v>
      </c>
      <c r="J224" s="32">
        <f>SUM(J217:J223)</f>
        <v>620890</v>
      </c>
      <c r="K224" s="37">
        <f t="shared" si="50"/>
        <v>0.34673400789978787</v>
      </c>
      <c r="L224" s="32">
        <f>SUM(L217:L223)</f>
        <v>0</v>
      </c>
      <c r="M224" s="37">
        <f t="shared" si="51"/>
        <v>0</v>
      </c>
      <c r="N224" s="32">
        <f t="shared" si="52"/>
        <v>1622936</v>
      </c>
      <c r="O224" s="37">
        <f t="shared" si="53"/>
        <v>0.90632334849143981</v>
      </c>
      <c r="P224" s="32">
        <f>SUM(P217:P223)</f>
        <v>616516</v>
      </c>
      <c r="Q224" s="32">
        <f>SUM(Q217:Q223)</f>
        <v>1729731</v>
      </c>
      <c r="R224" s="32">
        <f>SUM(R217:R223)</f>
        <v>1729731</v>
      </c>
      <c r="S224" s="32">
        <f>SUM(S217:S223)</f>
        <v>1600106</v>
      </c>
      <c r="T224" s="37">
        <f t="shared" si="54"/>
        <v>0.92506060190862049</v>
      </c>
      <c r="U224" s="37">
        <f t="shared" si="55"/>
        <v>7.0947063823161294E-3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0</v>
      </c>
      <c r="Q230" s="32">
        <f>SUM(Q225:Q229)</f>
        <v>0</v>
      </c>
      <c r="R230" s="32">
        <f>SUM(R225:R229)</f>
        <v>0</v>
      </c>
      <c r="S230" s="32">
        <f>SUM(S225:S229)</f>
        <v>0</v>
      </c>
      <c r="T230" s="37">
        <f t="shared" si="54"/>
        <v>0</v>
      </c>
      <c r="U230" s="37">
        <f t="shared" si="55"/>
        <v>0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2778201</v>
      </c>
      <c r="E231" s="32">
        <f>SUM(E208:E215,E217:E223,E225:E229)</f>
        <v>2778201</v>
      </c>
      <c r="F231" s="32">
        <f>SUM(F208:F215,F217:F223,F225:F229)</f>
        <v>760508</v>
      </c>
      <c r="G231" s="37">
        <f t="shared" si="48"/>
        <v>0.27374117279491295</v>
      </c>
      <c r="H231" s="32">
        <f>SUM(H208:H215,H217:H223,H225:H229)</f>
        <v>753827</v>
      </c>
      <c r="I231" s="37">
        <f t="shared" si="49"/>
        <v>0.27133637918926673</v>
      </c>
      <c r="J231" s="32">
        <f>SUM(J208:J215,J217:J223,J225:J229)</f>
        <v>936681</v>
      </c>
      <c r="K231" s="37">
        <f t="shared" si="50"/>
        <v>0.33715379124836542</v>
      </c>
      <c r="L231" s="32">
        <f>SUM(L208:L215,L217:L223,L225:L229)</f>
        <v>0</v>
      </c>
      <c r="M231" s="37">
        <f t="shared" si="51"/>
        <v>0</v>
      </c>
      <c r="N231" s="32">
        <f t="shared" si="52"/>
        <v>2451016</v>
      </c>
      <c r="O231" s="37">
        <f t="shared" si="53"/>
        <v>0.88223134323254504</v>
      </c>
      <c r="P231" s="32">
        <f>SUM(P208:P215,P217:P223,P225:P229)</f>
        <v>842603</v>
      </c>
      <c r="Q231" s="32">
        <f>SUM(Q208:Q215,Q217:Q223,Q225:Q229)</f>
        <v>2677551</v>
      </c>
      <c r="R231" s="32">
        <f>SUM(R208:R215,R217:R223,R225:R229)</f>
        <v>2677551</v>
      </c>
      <c r="S231" s="32">
        <f>SUM(S208:S215,S217:S223,S225:S229)</f>
        <v>2407396</v>
      </c>
      <c r="T231" s="37">
        <f t="shared" si="54"/>
        <v>0.89910369587731476</v>
      </c>
      <c r="U231" s="37">
        <f t="shared" si="55"/>
        <v>0.11165163190731575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=0),0,(($J234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0</v>
      </c>
      <c r="E240" s="32">
        <f>SUM(E234:E239)</f>
        <v>0</v>
      </c>
      <c r="F240" s="32">
        <f>SUM(F234:F239)</f>
        <v>0</v>
      </c>
      <c r="G240" s="37">
        <f t="shared" si="56"/>
        <v>0</v>
      </c>
      <c r="H240" s="32">
        <f>SUM(H234:H239)</f>
        <v>0</v>
      </c>
      <c r="I240" s="37">
        <f t="shared" si="57"/>
        <v>0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0</v>
      </c>
      <c r="O240" s="37">
        <f t="shared" si="61"/>
        <v>0</v>
      </c>
      <c r="P240" s="32">
        <f>SUM(P234:P239)</f>
        <v>0</v>
      </c>
      <c r="Q240" s="32">
        <f>SUM(Q234:Q239)</f>
        <v>0</v>
      </c>
      <c r="R240" s="32">
        <f>SUM(R234:R239)</f>
        <v>0</v>
      </c>
      <c r="S240" s="32">
        <f>SUM(S234:S239)</f>
        <v>0</v>
      </c>
      <c r="T240" s="37">
        <f t="shared" si="62"/>
        <v>0</v>
      </c>
      <c r="U240" s="37">
        <f t="shared" si="63"/>
        <v>0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395088</v>
      </c>
      <c r="E243" s="31">
        <v>8063838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500</v>
      </c>
      <c r="Q243" s="31">
        <v>269088</v>
      </c>
      <c r="R243" s="31">
        <v>269088</v>
      </c>
      <c r="S243" s="31">
        <v>500</v>
      </c>
      <c r="T243" s="36">
        <f t="shared" si="62"/>
        <v>1.8581281959804971E-3</v>
      </c>
      <c r="U243" s="36">
        <f t="shared" si="63"/>
        <v>-1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395088</v>
      </c>
      <c r="E247" s="32">
        <f>SUM(E241:E246)</f>
        <v>8063838</v>
      </c>
      <c r="F247" s="32">
        <f>SUM(F241:F246)</f>
        <v>0</v>
      </c>
      <c r="G247" s="37">
        <f t="shared" si="56"/>
        <v>0</v>
      </c>
      <c r="H247" s="32">
        <f>SUM(H241:H246)</f>
        <v>0</v>
      </c>
      <c r="I247" s="37">
        <f t="shared" si="57"/>
        <v>0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0</v>
      </c>
      <c r="O247" s="37">
        <f t="shared" si="61"/>
        <v>0</v>
      </c>
      <c r="P247" s="32">
        <f>SUM(P241:P246)</f>
        <v>500</v>
      </c>
      <c r="Q247" s="32">
        <f>SUM(Q241:Q246)</f>
        <v>269088</v>
      </c>
      <c r="R247" s="32">
        <f>SUM(R241:R246)</f>
        <v>269088</v>
      </c>
      <c r="S247" s="32">
        <f>SUM(S241:S246)</f>
        <v>500</v>
      </c>
      <c r="T247" s="37">
        <f t="shared" si="62"/>
        <v>1.8581281959804971E-3</v>
      </c>
      <c r="U247" s="37">
        <f t="shared" si="63"/>
        <v>-1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0</v>
      </c>
      <c r="E255" s="31">
        <v>0</v>
      </c>
      <c r="F255" s="31">
        <v>0</v>
      </c>
      <c r="G255" s="36">
        <f t="shared" si="56"/>
        <v>0</v>
      </c>
      <c r="H255" s="31">
        <v>0</v>
      </c>
      <c r="I255" s="36">
        <f t="shared" si="57"/>
        <v>0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0</v>
      </c>
      <c r="O255" s="36">
        <f t="shared" si="61"/>
        <v>0</v>
      </c>
      <c r="P255" s="31">
        <v>0</v>
      </c>
      <c r="Q255" s="31">
        <v>0</v>
      </c>
      <c r="R255" s="31">
        <v>0</v>
      </c>
      <c r="S255" s="31">
        <v>0</v>
      </c>
      <c r="T255" s="36">
        <f t="shared" si="62"/>
        <v>0</v>
      </c>
      <c r="U255" s="36">
        <f t="shared" si="63"/>
        <v>0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0</v>
      </c>
      <c r="E259" s="32">
        <f>SUM(E255:E258)</f>
        <v>0</v>
      </c>
      <c r="F259" s="32">
        <f>SUM(F255:F258)</f>
        <v>0</v>
      </c>
      <c r="G259" s="37">
        <f t="shared" si="56"/>
        <v>0</v>
      </c>
      <c r="H259" s="32">
        <f>SUM(H255:H258)</f>
        <v>0</v>
      </c>
      <c r="I259" s="37">
        <f t="shared" si="57"/>
        <v>0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0</v>
      </c>
      <c r="O259" s="37">
        <f t="shared" si="61"/>
        <v>0</v>
      </c>
      <c r="P259" s="32">
        <f>SUM(P255:P258)</f>
        <v>0</v>
      </c>
      <c r="Q259" s="32">
        <f>SUM(Q255:Q258)</f>
        <v>0</v>
      </c>
      <c r="R259" s="32">
        <f>SUM(R255:R258)</f>
        <v>0</v>
      </c>
      <c r="S259" s="32">
        <f>SUM(S255:S258)</f>
        <v>0</v>
      </c>
      <c r="T259" s="37">
        <f t="shared" si="62"/>
        <v>0</v>
      </c>
      <c r="U259" s="37">
        <f t="shared" si="63"/>
        <v>0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395088</v>
      </c>
      <c r="E260" s="32">
        <f>SUM(E234:E239,E241:E246,E248:E253,E255:E258)</f>
        <v>8063838</v>
      </c>
      <c r="F260" s="32">
        <f>SUM(F234:F239,F241:F246,F248:F253,F255:F258)</f>
        <v>0</v>
      </c>
      <c r="G260" s="37">
        <f t="shared" si="56"/>
        <v>0</v>
      </c>
      <c r="H260" s="32">
        <f>SUM(H234:H239,H241:H246,H248:H253,H255:H258)</f>
        <v>0</v>
      </c>
      <c r="I260" s="37">
        <f t="shared" si="57"/>
        <v>0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0</v>
      </c>
      <c r="O260" s="37">
        <f t="shared" si="61"/>
        <v>0</v>
      </c>
      <c r="P260" s="32">
        <f>SUM(P234:P239,P241:P246,P248:P253,P255:P258)</f>
        <v>500</v>
      </c>
      <c r="Q260" s="32">
        <f>SUM(Q234:Q239,Q241:Q246,Q248:Q253,Q255:Q258)</f>
        <v>269088</v>
      </c>
      <c r="R260" s="32">
        <f>SUM(R234:R239,R241:R246,R248:R253,R255:R258)</f>
        <v>269088</v>
      </c>
      <c r="S260" s="32">
        <f>SUM(S234:S239,S241:S246,S248:S253,S255:S258)</f>
        <v>500</v>
      </c>
      <c r="T260" s="37">
        <f t="shared" si="62"/>
        <v>1.8581281959804971E-3</v>
      </c>
      <c r="U260" s="37">
        <f t="shared" si="63"/>
        <v>-1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=0),0,(($J263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11829998</v>
      </c>
      <c r="E266" s="31">
        <v>11830097</v>
      </c>
      <c r="F266" s="31">
        <v>4652428</v>
      </c>
      <c r="G266" s="36">
        <f t="shared" si="64"/>
        <v>0.39327377739201647</v>
      </c>
      <c r="H266" s="31">
        <v>3766433</v>
      </c>
      <c r="I266" s="36">
        <f t="shared" si="65"/>
        <v>0.31837985095179222</v>
      </c>
      <c r="J266" s="31">
        <v>2832068</v>
      </c>
      <c r="K266" s="36">
        <f t="shared" si="66"/>
        <v>0.23939516303205291</v>
      </c>
      <c r="L266" s="31">
        <v>0</v>
      </c>
      <c r="M266" s="36">
        <f t="shared" si="67"/>
        <v>0</v>
      </c>
      <c r="N266" s="31">
        <f t="shared" si="68"/>
        <v>11250929</v>
      </c>
      <c r="O266" s="36">
        <f t="shared" si="69"/>
        <v>0.95104283591250349</v>
      </c>
      <c r="P266" s="31">
        <v>2546454</v>
      </c>
      <c r="Q266" s="31">
        <v>10185813</v>
      </c>
      <c r="R266" s="31">
        <v>10185813</v>
      </c>
      <c r="S266" s="31">
        <v>10194197</v>
      </c>
      <c r="T266" s="36">
        <f t="shared" si="70"/>
        <v>1.0008231056274055</v>
      </c>
      <c r="U266" s="36">
        <f t="shared" si="71"/>
        <v>0.11216146060364718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11829998</v>
      </c>
      <c r="E267" s="32">
        <f>SUM(E263:E266)</f>
        <v>11830097</v>
      </c>
      <c r="F267" s="32">
        <f>SUM(F263:F266)</f>
        <v>4652428</v>
      </c>
      <c r="G267" s="37">
        <f t="shared" si="64"/>
        <v>0.39327377739201647</v>
      </c>
      <c r="H267" s="32">
        <f>SUM(H263:H266)</f>
        <v>3766433</v>
      </c>
      <c r="I267" s="37">
        <f t="shared" si="65"/>
        <v>0.31837985095179222</v>
      </c>
      <c r="J267" s="32">
        <f>SUM(J263:J266)</f>
        <v>2832068</v>
      </c>
      <c r="K267" s="37">
        <f t="shared" si="66"/>
        <v>0.23939516303205291</v>
      </c>
      <c r="L267" s="32">
        <f>SUM(L263:L266)</f>
        <v>0</v>
      </c>
      <c r="M267" s="37">
        <f t="shared" si="67"/>
        <v>0</v>
      </c>
      <c r="N267" s="32">
        <f t="shared" si="68"/>
        <v>11250929</v>
      </c>
      <c r="O267" s="37">
        <f t="shared" si="69"/>
        <v>0.95104283591250349</v>
      </c>
      <c r="P267" s="32">
        <f>SUM(P263:P266)</f>
        <v>2546454</v>
      </c>
      <c r="Q267" s="32">
        <f>SUM(Q263:Q266)</f>
        <v>10185813</v>
      </c>
      <c r="R267" s="32">
        <f>SUM(R263:R266)</f>
        <v>10185813</v>
      </c>
      <c r="S267" s="32">
        <f>SUM(S263:S266)</f>
        <v>10194197</v>
      </c>
      <c r="T267" s="37">
        <f t="shared" si="70"/>
        <v>1.0008231056274055</v>
      </c>
      <c r="U267" s="37">
        <f t="shared" si="71"/>
        <v>0.11216146060364718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1206672</v>
      </c>
      <c r="Q268" s="31">
        <v>1657423</v>
      </c>
      <c r="R268" s="31">
        <v>6124422</v>
      </c>
      <c r="S268" s="31">
        <v>3596096</v>
      </c>
      <c r="T268" s="36">
        <f t="shared" si="70"/>
        <v>0.58717312425564405</v>
      </c>
      <c r="U268" s="36">
        <f t="shared" si="71"/>
        <v>-1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0</v>
      </c>
      <c r="E275" s="32">
        <f>SUM(E268:E274)</f>
        <v>0</v>
      </c>
      <c r="F275" s="32">
        <f>SUM(F268:F274)</f>
        <v>0</v>
      </c>
      <c r="G275" s="37">
        <f t="shared" si="64"/>
        <v>0</v>
      </c>
      <c r="H275" s="32">
        <f>SUM(H268:H274)</f>
        <v>0</v>
      </c>
      <c r="I275" s="37">
        <f t="shared" si="65"/>
        <v>0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0</v>
      </c>
      <c r="O275" s="37">
        <f t="shared" si="69"/>
        <v>0</v>
      </c>
      <c r="P275" s="32">
        <f>SUM(P268:P274)</f>
        <v>1206672</v>
      </c>
      <c r="Q275" s="32">
        <f>SUM(Q268:Q274)</f>
        <v>1657423</v>
      </c>
      <c r="R275" s="32">
        <f>SUM(R268:R274)</f>
        <v>6124422</v>
      </c>
      <c r="S275" s="32">
        <f>SUM(S268:S274)</f>
        <v>3596096</v>
      </c>
      <c r="T275" s="37">
        <f t="shared" si="70"/>
        <v>0.58717312425564405</v>
      </c>
      <c r="U275" s="37">
        <f t="shared" si="71"/>
        <v>-1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1400000</v>
      </c>
      <c r="E284" s="31">
        <v>1500000</v>
      </c>
      <c r="F284" s="31">
        <v>424249</v>
      </c>
      <c r="G284" s="36">
        <f t="shared" si="64"/>
        <v>0.303035</v>
      </c>
      <c r="H284" s="31">
        <v>417140</v>
      </c>
      <c r="I284" s="36">
        <f t="shared" si="65"/>
        <v>0.29795714285714286</v>
      </c>
      <c r="J284" s="31">
        <v>457497</v>
      </c>
      <c r="K284" s="36">
        <f t="shared" si="66"/>
        <v>0.30499799999999999</v>
      </c>
      <c r="L284" s="31">
        <v>0</v>
      </c>
      <c r="M284" s="36">
        <f t="shared" si="67"/>
        <v>0</v>
      </c>
      <c r="N284" s="31">
        <f t="shared" si="68"/>
        <v>1298886</v>
      </c>
      <c r="O284" s="36">
        <f t="shared" si="69"/>
        <v>0.86592400000000003</v>
      </c>
      <c r="P284" s="31">
        <v>373980</v>
      </c>
      <c r="Q284" s="31">
        <v>1300000</v>
      </c>
      <c r="R284" s="31">
        <v>1300539</v>
      </c>
      <c r="S284" s="31">
        <v>1324519</v>
      </c>
      <c r="T284" s="36">
        <f t="shared" si="70"/>
        <v>1.018438508956671</v>
      </c>
      <c r="U284" s="36">
        <f t="shared" si="71"/>
        <v>0.22331942884646239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1400000</v>
      </c>
      <c r="E285" s="32">
        <f>SUM(E276:E284)</f>
        <v>1500000</v>
      </c>
      <c r="F285" s="32">
        <f>SUM(F276:F284)</f>
        <v>424249</v>
      </c>
      <c r="G285" s="37">
        <f t="shared" si="64"/>
        <v>0.303035</v>
      </c>
      <c r="H285" s="32">
        <f>SUM(H276:H284)</f>
        <v>417140</v>
      </c>
      <c r="I285" s="37">
        <f t="shared" si="65"/>
        <v>0.29795714285714286</v>
      </c>
      <c r="J285" s="32">
        <f>SUM(J276:J284)</f>
        <v>457497</v>
      </c>
      <c r="K285" s="37">
        <f t="shared" si="66"/>
        <v>0.30499799999999999</v>
      </c>
      <c r="L285" s="32">
        <f>SUM(L276:L284)</f>
        <v>0</v>
      </c>
      <c r="M285" s="37">
        <f t="shared" si="67"/>
        <v>0</v>
      </c>
      <c r="N285" s="32">
        <f t="shared" si="68"/>
        <v>1298886</v>
      </c>
      <c r="O285" s="37">
        <f t="shared" si="69"/>
        <v>0.86592400000000003</v>
      </c>
      <c r="P285" s="32">
        <f>SUM(P276:P284)</f>
        <v>373980</v>
      </c>
      <c r="Q285" s="32">
        <f>SUM(Q276:Q284)</f>
        <v>1300000</v>
      </c>
      <c r="R285" s="32">
        <f>SUM(R276:R284)</f>
        <v>1300539</v>
      </c>
      <c r="S285" s="32">
        <f>SUM(S276:S284)</f>
        <v>1324519</v>
      </c>
      <c r="T285" s="37">
        <f t="shared" si="70"/>
        <v>1.018438508956671</v>
      </c>
      <c r="U285" s="37">
        <f t="shared" si="71"/>
        <v>0.22331942884646239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75000</v>
      </c>
      <c r="E293" s="31">
        <v>4575000</v>
      </c>
      <c r="F293" s="31">
        <v>0</v>
      </c>
      <c r="G293" s="36">
        <f t="shared" si="64"/>
        <v>0</v>
      </c>
      <c r="H293" s="31">
        <v>0</v>
      </c>
      <c r="I293" s="36">
        <f t="shared" si="65"/>
        <v>0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0</v>
      </c>
      <c r="O293" s="36">
        <f t="shared" si="69"/>
        <v>0</v>
      </c>
      <c r="P293" s="31">
        <v>0</v>
      </c>
      <c r="Q293" s="31">
        <v>90000</v>
      </c>
      <c r="R293" s="31">
        <v>4090000</v>
      </c>
      <c r="S293" s="31">
        <v>0</v>
      </c>
      <c r="T293" s="36">
        <f t="shared" si="70"/>
        <v>0</v>
      </c>
      <c r="U293" s="36">
        <f t="shared" si="71"/>
        <v>0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75000</v>
      </c>
      <c r="E298" s="32">
        <f>SUM(E293:E297)</f>
        <v>4575000</v>
      </c>
      <c r="F298" s="32">
        <f>SUM(F293:F297)</f>
        <v>0</v>
      </c>
      <c r="G298" s="37">
        <f t="shared" si="64"/>
        <v>0</v>
      </c>
      <c r="H298" s="32">
        <f>SUM(H293:H297)</f>
        <v>0</v>
      </c>
      <c r="I298" s="37">
        <f t="shared" si="65"/>
        <v>0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0</v>
      </c>
      <c r="O298" s="37">
        <f t="shared" si="69"/>
        <v>0</v>
      </c>
      <c r="P298" s="32">
        <f>SUM(P293:P297)</f>
        <v>0</v>
      </c>
      <c r="Q298" s="32">
        <f>SUM(Q293:Q297)</f>
        <v>90000</v>
      </c>
      <c r="R298" s="32">
        <f>SUM(R293:R297)</f>
        <v>4090000</v>
      </c>
      <c r="S298" s="32">
        <f>SUM(S293:S297)</f>
        <v>0</v>
      </c>
      <c r="T298" s="37">
        <f t="shared" si="70"/>
        <v>0</v>
      </c>
      <c r="U298" s="37">
        <f t="shared" si="71"/>
        <v>0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13304998</v>
      </c>
      <c r="E299" s="32">
        <f>SUM(E263:E266,E268:E274,E276:E284,E286:E291,E293:E297)</f>
        <v>17905097</v>
      </c>
      <c r="F299" s="32">
        <f>SUM(F263:F266,F268:F274,F276:F284,F286:F291,F293:F297)</f>
        <v>5076677</v>
      </c>
      <c r="G299" s="37">
        <f t="shared" si="64"/>
        <v>0.38156165074207454</v>
      </c>
      <c r="H299" s="32">
        <f>SUM(H263:H266,H268:H274,H276:H284,H286:H291,H293:H297)</f>
        <v>4183573</v>
      </c>
      <c r="I299" s="37">
        <f t="shared" si="65"/>
        <v>0.31443619908849291</v>
      </c>
      <c r="J299" s="32">
        <f>SUM(J263:J266,J268:J274,J276:J284,J286:J291,J293:J297)</f>
        <v>3289565</v>
      </c>
      <c r="K299" s="37">
        <f t="shared" si="66"/>
        <v>0.18372226634683966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12549815</v>
      </c>
      <c r="O299" s="37">
        <f t="shared" si="69"/>
        <v>0.70090740083675618</v>
      </c>
      <c r="P299" s="32">
        <f>SUM(P263:P266,P268:P274,P276:P284,P286:P291,P293:P297)</f>
        <v>4127106</v>
      </c>
      <c r="Q299" s="32">
        <f>SUM(Q263:Q266,Q268:Q274,Q276:Q284,Q286:Q291,Q293:Q297)</f>
        <v>13233236</v>
      </c>
      <c r="R299" s="32">
        <f>SUM(R263:R266,R268:R274,R276:R284,R286:R291,R293:R297)</f>
        <v>21700774</v>
      </c>
      <c r="S299" s="32">
        <f>SUM(S263:S266,S268:S274,S276:S284,S286:S291,S293:S297)</f>
        <v>15114812</v>
      </c>
      <c r="T299" s="37">
        <f t="shared" si="70"/>
        <v>0.69651027193776593</v>
      </c>
      <c r="U299" s="37">
        <f t="shared" si="71"/>
        <v>-0.20293663404816842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446401132</v>
      </c>
      <c r="E302" s="31">
        <v>446401132</v>
      </c>
      <c r="F302" s="31">
        <v>81928029</v>
      </c>
      <c r="G302" s="36">
        <f t="shared" ref="G302:G339" si="72">IF(($D302     =0),0,($F302     /$D302     ))</f>
        <v>0.18353006551067616</v>
      </c>
      <c r="H302" s="31">
        <v>120257566</v>
      </c>
      <c r="I302" s="36">
        <f t="shared" ref="I302:I339" si="73">IF(($D302     =0),0,($H302     /$D302     ))</f>
        <v>0.2693935059286543</v>
      </c>
      <c r="J302" s="31">
        <v>92271813</v>
      </c>
      <c r="K302" s="36">
        <f t="shared" ref="K302:K339" si="74">IF(($E302     =0),0,($J302     /$E302     ))</f>
        <v>0.20670156589119043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294457408</v>
      </c>
      <c r="O302" s="36">
        <f t="shared" ref="O302:O339" si="77">IF(($E302     =0),0,($N302     /$E302     ))</f>
        <v>0.65962513733052097</v>
      </c>
      <c r="P302" s="31">
        <v>122438688</v>
      </c>
      <c r="Q302" s="31">
        <v>454486085</v>
      </c>
      <c r="R302" s="31">
        <v>407486085</v>
      </c>
      <c r="S302" s="31">
        <v>268975520</v>
      </c>
      <c r="T302" s="36">
        <f t="shared" ref="T302:T339" si="78">IF(($R302     =0),0,($S302     /$R302     ))</f>
        <v>0.66008516585296406</v>
      </c>
      <c r="U302" s="36">
        <f t="shared" ref="U302:U339" si="79">IF(($P302     =0),0,(($J302     /$P302     )-1))</f>
        <v>-0.24638352054213453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446401132</v>
      </c>
      <c r="E303" s="32">
        <f>E302</f>
        <v>446401132</v>
      </c>
      <c r="F303" s="32">
        <f>F302</f>
        <v>81928029</v>
      </c>
      <c r="G303" s="37">
        <f t="shared" si="72"/>
        <v>0.18353006551067616</v>
      </c>
      <c r="H303" s="32">
        <f>H302</f>
        <v>120257566</v>
      </c>
      <c r="I303" s="37">
        <f t="shared" si="73"/>
        <v>0.2693935059286543</v>
      </c>
      <c r="J303" s="32">
        <f>J302</f>
        <v>92271813</v>
      </c>
      <c r="K303" s="37">
        <f t="shared" si="74"/>
        <v>0.20670156589119043</v>
      </c>
      <c r="L303" s="32">
        <f>L302</f>
        <v>0</v>
      </c>
      <c r="M303" s="37">
        <f t="shared" si="75"/>
        <v>0</v>
      </c>
      <c r="N303" s="32">
        <f t="shared" si="76"/>
        <v>294457408</v>
      </c>
      <c r="O303" s="37">
        <f t="shared" si="77"/>
        <v>0.65962513733052097</v>
      </c>
      <c r="P303" s="32">
        <f>P302</f>
        <v>122438688</v>
      </c>
      <c r="Q303" s="32">
        <f>Q302</f>
        <v>454486085</v>
      </c>
      <c r="R303" s="32">
        <f>R302</f>
        <v>407486085</v>
      </c>
      <c r="S303" s="32">
        <f>S302</f>
        <v>268975520</v>
      </c>
      <c r="T303" s="37">
        <f t="shared" si="78"/>
        <v>0.66008516585296406</v>
      </c>
      <c r="U303" s="37">
        <f t="shared" si="79"/>
        <v>-0.24638352054213453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14675460</v>
      </c>
      <c r="E309" s="31">
        <v>14675460</v>
      </c>
      <c r="F309" s="31">
        <v>4652036</v>
      </c>
      <c r="G309" s="36">
        <f t="shared" si="72"/>
        <v>0.31699422028338464</v>
      </c>
      <c r="H309" s="31">
        <v>4811811</v>
      </c>
      <c r="I309" s="36">
        <f t="shared" si="73"/>
        <v>0.32788144289855309</v>
      </c>
      <c r="J309" s="31">
        <v>4304365</v>
      </c>
      <c r="K309" s="36">
        <f t="shared" si="74"/>
        <v>0.29330358298819936</v>
      </c>
      <c r="L309" s="31">
        <v>0</v>
      </c>
      <c r="M309" s="36">
        <f t="shared" si="75"/>
        <v>0</v>
      </c>
      <c r="N309" s="31">
        <f t="shared" si="76"/>
        <v>13768212</v>
      </c>
      <c r="O309" s="36">
        <f t="shared" si="77"/>
        <v>0.93817924617013704</v>
      </c>
      <c r="P309" s="31">
        <v>303106</v>
      </c>
      <c r="Q309" s="31">
        <v>14192289</v>
      </c>
      <c r="R309" s="31">
        <v>14192289</v>
      </c>
      <c r="S309" s="31">
        <v>13924969</v>
      </c>
      <c r="T309" s="36">
        <f t="shared" si="78"/>
        <v>0.98116441963660694</v>
      </c>
      <c r="U309" s="36">
        <f t="shared" si="79"/>
        <v>13.200857125889952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14675460</v>
      </c>
      <c r="E310" s="32">
        <f>SUM(E304:E309)</f>
        <v>14675460</v>
      </c>
      <c r="F310" s="32">
        <f>SUM(F304:F309)</f>
        <v>4652036</v>
      </c>
      <c r="G310" s="37">
        <f t="shared" si="72"/>
        <v>0.31699422028338464</v>
      </c>
      <c r="H310" s="32">
        <f>SUM(H304:H309)</f>
        <v>4811811</v>
      </c>
      <c r="I310" s="37">
        <f t="shared" si="73"/>
        <v>0.32788144289855309</v>
      </c>
      <c r="J310" s="32">
        <f>SUM(J304:J309)</f>
        <v>4304365</v>
      </c>
      <c r="K310" s="37">
        <f t="shared" si="74"/>
        <v>0.29330358298819936</v>
      </c>
      <c r="L310" s="32">
        <f>SUM(L304:L309)</f>
        <v>0</v>
      </c>
      <c r="M310" s="37">
        <f t="shared" si="75"/>
        <v>0</v>
      </c>
      <c r="N310" s="32">
        <f t="shared" si="76"/>
        <v>13768212</v>
      </c>
      <c r="O310" s="37">
        <f t="shared" si="77"/>
        <v>0.93817924617013704</v>
      </c>
      <c r="P310" s="32">
        <f>SUM(P304:P309)</f>
        <v>303106</v>
      </c>
      <c r="Q310" s="32">
        <f>SUM(Q304:Q309)</f>
        <v>14192289</v>
      </c>
      <c r="R310" s="32">
        <f>SUM(R304:R309)</f>
        <v>14192289</v>
      </c>
      <c r="S310" s="32">
        <f>SUM(S304:S309)</f>
        <v>13924969</v>
      </c>
      <c r="T310" s="37">
        <f t="shared" si="78"/>
        <v>0.98116441963660694</v>
      </c>
      <c r="U310" s="37">
        <f t="shared" si="79"/>
        <v>13.200857125889952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653000</v>
      </c>
      <c r="E316" s="31">
        <v>623000</v>
      </c>
      <c r="F316" s="31">
        <v>159612</v>
      </c>
      <c r="G316" s="36">
        <f t="shared" si="72"/>
        <v>0.24442879019908118</v>
      </c>
      <c r="H316" s="31">
        <v>176948</v>
      </c>
      <c r="I316" s="36">
        <f t="shared" si="73"/>
        <v>0.27097702909647781</v>
      </c>
      <c r="J316" s="31">
        <v>138974</v>
      </c>
      <c r="K316" s="36">
        <f t="shared" si="74"/>
        <v>0.22307223113964686</v>
      </c>
      <c r="L316" s="31">
        <v>0</v>
      </c>
      <c r="M316" s="36">
        <f t="shared" si="75"/>
        <v>0</v>
      </c>
      <c r="N316" s="31">
        <f t="shared" si="76"/>
        <v>475534</v>
      </c>
      <c r="O316" s="36">
        <f t="shared" si="77"/>
        <v>0.76329695024077049</v>
      </c>
      <c r="P316" s="31">
        <v>180488</v>
      </c>
      <c r="Q316" s="31">
        <v>653000</v>
      </c>
      <c r="R316" s="31">
        <v>653000</v>
      </c>
      <c r="S316" s="31">
        <v>535179</v>
      </c>
      <c r="T316" s="36">
        <f t="shared" si="78"/>
        <v>0.81956967840735073</v>
      </c>
      <c r="U316" s="36">
        <f t="shared" si="79"/>
        <v>-0.23000975134080937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653000</v>
      </c>
      <c r="E317" s="32">
        <f>SUM(E311:E316)</f>
        <v>623000</v>
      </c>
      <c r="F317" s="32">
        <f>SUM(F311:F316)</f>
        <v>159612</v>
      </c>
      <c r="G317" s="37">
        <f t="shared" si="72"/>
        <v>0.24442879019908118</v>
      </c>
      <c r="H317" s="32">
        <f>SUM(H311:H316)</f>
        <v>176948</v>
      </c>
      <c r="I317" s="37">
        <f t="shared" si="73"/>
        <v>0.27097702909647781</v>
      </c>
      <c r="J317" s="32">
        <f>SUM(J311:J316)</f>
        <v>138974</v>
      </c>
      <c r="K317" s="37">
        <f t="shared" si="74"/>
        <v>0.22307223113964686</v>
      </c>
      <c r="L317" s="32">
        <f>SUM(L311:L316)</f>
        <v>0</v>
      </c>
      <c r="M317" s="37">
        <f t="shared" si="75"/>
        <v>0</v>
      </c>
      <c r="N317" s="32">
        <f t="shared" si="76"/>
        <v>475534</v>
      </c>
      <c r="O317" s="37">
        <f t="shared" si="77"/>
        <v>0.76329695024077049</v>
      </c>
      <c r="P317" s="32">
        <f>SUM(P311:P316)</f>
        <v>180488</v>
      </c>
      <c r="Q317" s="32">
        <f>SUM(Q311:Q316)</f>
        <v>653000</v>
      </c>
      <c r="R317" s="32">
        <f>SUM(R311:R316)</f>
        <v>653000</v>
      </c>
      <c r="S317" s="32">
        <f>SUM(S311:S316)</f>
        <v>535179</v>
      </c>
      <c r="T317" s="37">
        <f t="shared" si="78"/>
        <v>0.81956967840735073</v>
      </c>
      <c r="U317" s="37">
        <f t="shared" si="79"/>
        <v>-0.23000975134080937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78"/>
        <v>0</v>
      </c>
      <c r="U319" s="36">
        <f t="shared" si="79"/>
        <v>0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4600077</v>
      </c>
      <c r="E322" s="31">
        <v>4500077</v>
      </c>
      <c r="F322" s="31">
        <v>331347</v>
      </c>
      <c r="G322" s="36">
        <f t="shared" si="72"/>
        <v>7.2030750789606343E-2</v>
      </c>
      <c r="H322" s="31">
        <v>268274</v>
      </c>
      <c r="I322" s="36">
        <f t="shared" si="73"/>
        <v>5.8319458565584882E-2</v>
      </c>
      <c r="J322" s="31">
        <v>3310814</v>
      </c>
      <c r="K322" s="36">
        <f t="shared" si="74"/>
        <v>0.73572385539180774</v>
      </c>
      <c r="L322" s="31">
        <v>0</v>
      </c>
      <c r="M322" s="36">
        <f t="shared" si="75"/>
        <v>0</v>
      </c>
      <c r="N322" s="31">
        <f t="shared" si="76"/>
        <v>3910435</v>
      </c>
      <c r="O322" s="36">
        <f t="shared" si="77"/>
        <v>0.86897068650158649</v>
      </c>
      <c r="P322" s="31">
        <v>363698</v>
      </c>
      <c r="Q322" s="31">
        <v>4261535</v>
      </c>
      <c r="R322" s="31">
        <v>4361535</v>
      </c>
      <c r="S322" s="31">
        <v>2266086</v>
      </c>
      <c r="T322" s="36">
        <f t="shared" si="78"/>
        <v>0.51956157637162148</v>
      </c>
      <c r="U322" s="36">
        <f t="shared" si="79"/>
        <v>8.103195508361333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4600077</v>
      </c>
      <c r="E323" s="32">
        <f>SUM(E318:E322)</f>
        <v>4500077</v>
      </c>
      <c r="F323" s="32">
        <f>SUM(F318:F322)</f>
        <v>331347</v>
      </c>
      <c r="G323" s="37">
        <f t="shared" si="72"/>
        <v>7.2030750789606343E-2</v>
      </c>
      <c r="H323" s="32">
        <f>SUM(H318:H322)</f>
        <v>268274</v>
      </c>
      <c r="I323" s="37">
        <f t="shared" si="73"/>
        <v>5.8319458565584882E-2</v>
      </c>
      <c r="J323" s="32">
        <f>SUM(J318:J322)</f>
        <v>3310814</v>
      </c>
      <c r="K323" s="37">
        <f t="shared" si="74"/>
        <v>0.73572385539180774</v>
      </c>
      <c r="L323" s="32">
        <f>SUM(L318:L322)</f>
        <v>0</v>
      </c>
      <c r="M323" s="37">
        <f t="shared" si="75"/>
        <v>0</v>
      </c>
      <c r="N323" s="32">
        <f t="shared" si="76"/>
        <v>3910435</v>
      </c>
      <c r="O323" s="37">
        <f t="shared" si="77"/>
        <v>0.86897068650158649</v>
      </c>
      <c r="P323" s="32">
        <f>SUM(P318:P322)</f>
        <v>363698</v>
      </c>
      <c r="Q323" s="32">
        <f>SUM(Q318:Q322)</f>
        <v>4261535</v>
      </c>
      <c r="R323" s="32">
        <f>SUM(R318:R322)</f>
        <v>4361535</v>
      </c>
      <c r="S323" s="32">
        <f>SUM(S318:S322)</f>
        <v>2266086</v>
      </c>
      <c r="T323" s="37">
        <f t="shared" si="78"/>
        <v>0.51956157637162148</v>
      </c>
      <c r="U323" s="37">
        <f t="shared" si="79"/>
        <v>8.103195508361333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191730</v>
      </c>
      <c r="E327" s="31">
        <v>191730</v>
      </c>
      <c r="F327" s="31">
        <v>7002</v>
      </c>
      <c r="G327" s="36">
        <f t="shared" si="72"/>
        <v>3.6520106399624469E-2</v>
      </c>
      <c r="H327" s="31">
        <v>5966</v>
      </c>
      <c r="I327" s="36">
        <f t="shared" si="73"/>
        <v>3.1116674490168465E-2</v>
      </c>
      <c r="J327" s="31">
        <v>4473</v>
      </c>
      <c r="K327" s="36">
        <f t="shared" si="74"/>
        <v>2.3329682365826943E-2</v>
      </c>
      <c r="L327" s="31">
        <v>0</v>
      </c>
      <c r="M327" s="36">
        <f t="shared" si="75"/>
        <v>0</v>
      </c>
      <c r="N327" s="31">
        <f t="shared" si="76"/>
        <v>17441</v>
      </c>
      <c r="O327" s="36">
        <f t="shared" si="77"/>
        <v>9.0966463255619884E-2</v>
      </c>
      <c r="P327" s="31">
        <v>1748</v>
      </c>
      <c r="Q327" s="31">
        <v>183470</v>
      </c>
      <c r="R327" s="31">
        <v>183470</v>
      </c>
      <c r="S327" s="31">
        <v>3673</v>
      </c>
      <c r="T327" s="36">
        <f t="shared" si="78"/>
        <v>2.0019621736523684E-2</v>
      </c>
      <c r="U327" s="36">
        <f t="shared" si="79"/>
        <v>1.5589244851258579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41036375</v>
      </c>
      <c r="E331" s="31">
        <v>41036375</v>
      </c>
      <c r="F331" s="31">
        <v>8097088</v>
      </c>
      <c r="G331" s="36">
        <f t="shared" si="72"/>
        <v>0.19731489440770536</v>
      </c>
      <c r="H331" s="31">
        <v>12158661</v>
      </c>
      <c r="I331" s="36">
        <f t="shared" si="73"/>
        <v>0.29628984041597239</v>
      </c>
      <c r="J331" s="31">
        <v>14457896</v>
      </c>
      <c r="K331" s="36">
        <f t="shared" si="74"/>
        <v>0.35231903402773757</v>
      </c>
      <c r="L331" s="31">
        <v>0</v>
      </c>
      <c r="M331" s="36">
        <f t="shared" si="75"/>
        <v>0</v>
      </c>
      <c r="N331" s="31">
        <f t="shared" si="76"/>
        <v>34713645</v>
      </c>
      <c r="O331" s="36">
        <f t="shared" si="77"/>
        <v>0.8459237688514154</v>
      </c>
      <c r="P331" s="31">
        <v>276377</v>
      </c>
      <c r="Q331" s="31">
        <v>580000</v>
      </c>
      <c r="R331" s="31">
        <v>1564854</v>
      </c>
      <c r="S331" s="31">
        <v>1167568</v>
      </c>
      <c r="T331" s="36">
        <f t="shared" si="78"/>
        <v>0.74611944628700189</v>
      </c>
      <c r="U331" s="36">
        <f t="shared" si="79"/>
        <v>51.312225691718197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41228105</v>
      </c>
      <c r="E332" s="32">
        <f>SUM(E324:E331)</f>
        <v>41228105</v>
      </c>
      <c r="F332" s="32">
        <f>SUM(F324:F331)</f>
        <v>8104090</v>
      </c>
      <c r="G332" s="37">
        <f t="shared" si="72"/>
        <v>0.19656712332521711</v>
      </c>
      <c r="H332" s="32">
        <f>SUM(H324:H331)</f>
        <v>12164627</v>
      </c>
      <c r="I332" s="37">
        <f t="shared" si="73"/>
        <v>0.29505666098405442</v>
      </c>
      <c r="J332" s="32">
        <f>SUM(J324:J331)</f>
        <v>14462369</v>
      </c>
      <c r="K332" s="37">
        <f t="shared" si="74"/>
        <v>0.35078907943986271</v>
      </c>
      <c r="L332" s="32">
        <f>SUM(L324:L331)</f>
        <v>0</v>
      </c>
      <c r="M332" s="37">
        <f t="shared" si="75"/>
        <v>0</v>
      </c>
      <c r="N332" s="32">
        <f t="shared" si="76"/>
        <v>34731086</v>
      </c>
      <c r="O332" s="37">
        <f t="shared" si="77"/>
        <v>0.84241286374913427</v>
      </c>
      <c r="P332" s="32">
        <f>SUM(P324:P331)</f>
        <v>278125</v>
      </c>
      <c r="Q332" s="32">
        <f>SUM(Q324:Q331)</f>
        <v>763470</v>
      </c>
      <c r="R332" s="32">
        <f>SUM(R324:R331)</f>
        <v>1748324</v>
      </c>
      <c r="S332" s="32">
        <f>SUM(S324:S331)</f>
        <v>1171241</v>
      </c>
      <c r="T332" s="37">
        <f t="shared" si="78"/>
        <v>0.66992216545674599</v>
      </c>
      <c r="U332" s="37">
        <f t="shared" si="79"/>
        <v>50.999528988764048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200</v>
      </c>
      <c r="F333" s="31">
        <v>140</v>
      </c>
      <c r="G333" s="36">
        <f t="shared" si="72"/>
        <v>0</v>
      </c>
      <c r="H333" s="31">
        <v>31</v>
      </c>
      <c r="I333" s="36">
        <f t="shared" si="73"/>
        <v>0</v>
      </c>
      <c r="J333" s="31">
        <v>1589</v>
      </c>
      <c r="K333" s="36">
        <f t="shared" si="74"/>
        <v>7.9450000000000003</v>
      </c>
      <c r="L333" s="31">
        <v>0</v>
      </c>
      <c r="M333" s="36">
        <f t="shared" si="75"/>
        <v>0</v>
      </c>
      <c r="N333" s="31">
        <f t="shared" si="76"/>
        <v>1760</v>
      </c>
      <c r="O333" s="36">
        <f t="shared" si="77"/>
        <v>8.8000000000000007</v>
      </c>
      <c r="P333" s="31">
        <v>89</v>
      </c>
      <c r="Q333" s="31">
        <v>0</v>
      </c>
      <c r="R333" s="31">
        <v>0</v>
      </c>
      <c r="S333" s="31">
        <v>89</v>
      </c>
      <c r="T333" s="36">
        <f t="shared" si="78"/>
        <v>0</v>
      </c>
      <c r="U333" s="36">
        <f t="shared" si="79"/>
        <v>16.853932584269664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42230</v>
      </c>
      <c r="E336" s="31">
        <v>42230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140</v>
      </c>
      <c r="Q336" s="31">
        <v>40450</v>
      </c>
      <c r="R336" s="31">
        <v>51150</v>
      </c>
      <c r="S336" s="31">
        <v>279</v>
      </c>
      <c r="T336" s="36">
        <f t="shared" si="78"/>
        <v>5.454545454545455E-3</v>
      </c>
      <c r="U336" s="36">
        <f t="shared" si="79"/>
        <v>-1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42230</v>
      </c>
      <c r="E337" s="32">
        <f>SUM(E333:E336)</f>
        <v>42430</v>
      </c>
      <c r="F337" s="32">
        <f>SUM(F333:F336)</f>
        <v>140</v>
      </c>
      <c r="G337" s="37">
        <f t="shared" si="72"/>
        <v>3.3151787828557895E-3</v>
      </c>
      <c r="H337" s="32">
        <f>SUM(H333:H336)</f>
        <v>31</v>
      </c>
      <c r="I337" s="37">
        <f t="shared" si="73"/>
        <v>7.3407530191806774E-4</v>
      </c>
      <c r="J337" s="32">
        <f>SUM(J333:J336)</f>
        <v>1589</v>
      </c>
      <c r="K337" s="37">
        <f t="shared" si="74"/>
        <v>3.7449917511194912E-2</v>
      </c>
      <c r="L337" s="32">
        <f>SUM(L333:L336)</f>
        <v>0</v>
      </c>
      <c r="M337" s="37">
        <f t="shared" si="75"/>
        <v>0</v>
      </c>
      <c r="N337" s="32">
        <f t="shared" si="76"/>
        <v>1760</v>
      </c>
      <c r="O337" s="37">
        <f t="shared" si="77"/>
        <v>4.1480084845628096E-2</v>
      </c>
      <c r="P337" s="32">
        <f>SUM(P333:P336)</f>
        <v>229</v>
      </c>
      <c r="Q337" s="32">
        <f>SUM(Q333:Q336)</f>
        <v>40450</v>
      </c>
      <c r="R337" s="32">
        <f>SUM(R333:R336)</f>
        <v>51150</v>
      </c>
      <c r="S337" s="32">
        <f>SUM(S333:S336)</f>
        <v>368</v>
      </c>
      <c r="T337" s="37">
        <f t="shared" si="78"/>
        <v>7.1945259042033236E-3</v>
      </c>
      <c r="U337" s="37">
        <f t="shared" si="79"/>
        <v>5.9388646288209603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507600004</v>
      </c>
      <c r="E338" s="32">
        <f>SUM(E302,E304:E309,E311:E316,E318:E322,E324:E331,E333:E336)</f>
        <v>507470204</v>
      </c>
      <c r="F338" s="32">
        <f>SUM(F302,F304:F309,F311:F316,F318:F322,F324:F331,F333:F336)</f>
        <v>95175254</v>
      </c>
      <c r="G338" s="37">
        <f t="shared" si="72"/>
        <v>0.18750049891646572</v>
      </c>
      <c r="H338" s="32">
        <f>SUM(H302,H304:H309,H311:H316,H318:H322,H324:H331,H333:H336)</f>
        <v>137679257</v>
      </c>
      <c r="I338" s="37">
        <f t="shared" si="73"/>
        <v>0.27123572875306756</v>
      </c>
      <c r="J338" s="32">
        <f>SUM(J302,J304:J309,J311:J316,J318:J322,J324:J331,J333:J336)</f>
        <v>114489924</v>
      </c>
      <c r="K338" s="37">
        <f t="shared" si="74"/>
        <v>0.22560915517317742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347344435</v>
      </c>
      <c r="O338" s="37">
        <f t="shared" si="77"/>
        <v>0.68446271773623191</v>
      </c>
      <c r="P338" s="32">
        <f>SUM(P302,P304:P309,P311:P316,P318:P322,P324:P331,P333:P336)</f>
        <v>123564334</v>
      </c>
      <c r="Q338" s="32">
        <f>SUM(Q302,Q304:Q309,Q311:Q316,Q318:Q322,Q324:Q331,Q333:Q336)</f>
        <v>474396829</v>
      </c>
      <c r="R338" s="32">
        <f>SUM(R302,R304:R309,R311:R316,R318:R322,R324:R331,R333:R336)</f>
        <v>428492383</v>
      </c>
      <c r="S338" s="32">
        <f>SUM(S302,S304:S309,S311:S316,S318:S322,S324:S331,S333:S336)</f>
        <v>286873363</v>
      </c>
      <c r="T338" s="37">
        <f t="shared" si="78"/>
        <v>0.66949466170557337</v>
      </c>
      <c r="U338" s="37">
        <f t="shared" si="79"/>
        <v>-7.3438748109952212E-2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1580255162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1658589585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345795519</v>
      </c>
      <c r="G339" s="39">
        <f t="shared" si="72"/>
        <v>0.21882258467825844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357829049</v>
      </c>
      <c r="I339" s="39">
        <f t="shared" si="73"/>
        <v>0.22643751313371757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325660082</v>
      </c>
      <c r="K339" s="39">
        <f t="shared" si="74"/>
        <v>0.19634759855314055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1029284650</v>
      </c>
      <c r="O339" s="39">
        <f t="shared" si="77"/>
        <v>0.62057826680492512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340755023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1746948748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1695141341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1018874452</v>
      </c>
      <c r="T339" s="39">
        <f t="shared" si="78"/>
        <v>0.60105575113809939</v>
      </c>
      <c r="U339" s="39">
        <f t="shared" si="79"/>
        <v>-4.4298513539446804E-2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11" width="11.7265625" customWidth="1"/>
    <col min="12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95268801</v>
      </c>
      <c r="E8" s="31">
        <v>85268801</v>
      </c>
      <c r="F8" s="31">
        <v>7165853</v>
      </c>
      <c r="G8" s="36">
        <f>IF(($D8       =0),0,($F8       /$D8       ))</f>
        <v>7.5217205683107108E-2</v>
      </c>
      <c r="H8" s="31">
        <v>8180057</v>
      </c>
      <c r="I8" s="36">
        <f>IF(($D8       =0),0,($H8       /$D8       ))</f>
        <v>8.5862915394516195E-2</v>
      </c>
      <c r="J8" s="31">
        <v>6460297</v>
      </c>
      <c r="K8" s="36">
        <f>IF(($E8       =0),0,($J8       /$E8       ))</f>
        <v>7.5763901031046507E-2</v>
      </c>
      <c r="L8" s="31">
        <v>0</v>
      </c>
      <c r="M8" s="36">
        <f>IF(($E8       =0),0,($L8       /$E8       ))</f>
        <v>0</v>
      </c>
      <c r="N8" s="31">
        <f>$F8       +$H8       +$J8</f>
        <v>21806207</v>
      </c>
      <c r="O8" s="36">
        <f>IF(($E8       =0),0,($N8       /$E8       ))</f>
        <v>0.25573488479098</v>
      </c>
      <c r="P8" s="31">
        <v>3653236</v>
      </c>
      <c r="Q8" s="31">
        <v>120771856</v>
      </c>
      <c r="R8" s="31">
        <v>119764868</v>
      </c>
      <c r="S8" s="31">
        <v>15810144</v>
      </c>
      <c r="T8" s="36">
        <f>IF(($R8       =0),0,($S8       /$R8       ))</f>
        <v>0.13200986452888672</v>
      </c>
      <c r="U8" s="36">
        <f>IF(($P8       =0),0,(($J8       /$P8       )-1))</f>
        <v>0.76837658448564516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216108190</v>
      </c>
      <c r="E9" s="31">
        <v>215415320</v>
      </c>
      <c r="F9" s="31">
        <v>2638075</v>
      </c>
      <c r="G9" s="36">
        <f>IF(($D9       =0),0,($F9       /$D9       ))</f>
        <v>1.2207195849449296E-2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       +$J9</f>
        <v>2638075</v>
      </c>
      <c r="O9" s="36">
        <f>IF(($E9       =0),0,($N9       /$E9       ))</f>
        <v>1.2246459536861166E-2</v>
      </c>
      <c r="P9" s="31">
        <v>10916222</v>
      </c>
      <c r="Q9" s="31">
        <v>176611180</v>
      </c>
      <c r="R9" s="31">
        <v>194746910</v>
      </c>
      <c r="S9" s="31">
        <v>71036907</v>
      </c>
      <c r="T9" s="36">
        <f>IF(($R9       =0),0,($S9       /$R9       ))</f>
        <v>0.36476525866315412</v>
      </c>
      <c r="U9" s="36">
        <f>IF(($P9       =0),0,(($J9       /$P9       )-1))</f>
        <v>-1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311376991</v>
      </c>
      <c r="E10" s="32">
        <f>SUM(E8:E9)</f>
        <v>300684121</v>
      </c>
      <c r="F10" s="32">
        <f>SUM(F8:F9)</f>
        <v>9803928</v>
      </c>
      <c r="G10" s="37">
        <f t="shared" ref="G10:G54" si="0">IF(($D10      =0),0,($F10      /$D10      ))</f>
        <v>3.1485717581489506E-2</v>
      </c>
      <c r="H10" s="32">
        <f>SUM(H8:H9)</f>
        <v>8180057</v>
      </c>
      <c r="I10" s="37">
        <f t="shared" ref="I10:I54" si="1">IF(($D10      =0),0,($H10      /$D10      ))</f>
        <v>2.6270589145747123E-2</v>
      </c>
      <c r="J10" s="32">
        <f>SUM(J8:J9)</f>
        <v>6460297</v>
      </c>
      <c r="K10" s="37">
        <f t="shared" ref="K10:K54" si="2">IF(($E10      =0),0,($J10      /$E10      ))</f>
        <v>2.148532811947193E-2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      +$J10</f>
        <v>24444282</v>
      </c>
      <c r="O10" s="37">
        <f t="shared" ref="O10:O54" si="5">IF(($E10      =0),0,($N10      /$E10      ))</f>
        <v>8.1295553349157404E-2</v>
      </c>
      <c r="P10" s="32">
        <f>SUM(P8:P9)</f>
        <v>14569458</v>
      </c>
      <c r="Q10" s="32">
        <f>SUM(Q8:Q9)</f>
        <v>297383036</v>
      </c>
      <c r="R10" s="32">
        <f>SUM(R8:R9)</f>
        <v>314511778</v>
      </c>
      <c r="S10" s="32">
        <f>SUM(S8:S9)</f>
        <v>86847051</v>
      </c>
      <c r="T10" s="37">
        <f t="shared" ref="T10:T54" si="6">IF(($R10      =0),0,($S10      /$R10      ))</f>
        <v>0.27613290526754136</v>
      </c>
      <c r="U10" s="37">
        <f t="shared" ref="U10:U54" si="7">IF(($P10      =0),0,(($J10      /$P10      )-1))</f>
        <v>-0.55658631913417778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2053875</v>
      </c>
      <c r="E11" s="31">
        <v>2053875</v>
      </c>
      <c r="F11" s="31">
        <v>255121</v>
      </c>
      <c r="G11" s="36">
        <f t="shared" si="0"/>
        <v>0.12421447264317449</v>
      </c>
      <c r="H11" s="31">
        <v>264238</v>
      </c>
      <c r="I11" s="36">
        <f t="shared" si="1"/>
        <v>0.12865339906274725</v>
      </c>
      <c r="J11" s="31">
        <v>422551</v>
      </c>
      <c r="K11" s="36">
        <f t="shared" si="2"/>
        <v>0.2057335524313797</v>
      </c>
      <c r="L11" s="31">
        <v>0</v>
      </c>
      <c r="M11" s="36">
        <f t="shared" si="3"/>
        <v>0</v>
      </c>
      <c r="N11" s="31">
        <f t="shared" si="4"/>
        <v>941910</v>
      </c>
      <c r="O11" s="36">
        <f t="shared" si="5"/>
        <v>0.45860142413730143</v>
      </c>
      <c r="P11" s="31">
        <v>396937</v>
      </c>
      <c r="Q11" s="31">
        <v>1987942</v>
      </c>
      <c r="R11" s="31">
        <v>1987942</v>
      </c>
      <c r="S11" s="31">
        <v>1461457</v>
      </c>
      <c r="T11" s="36">
        <f t="shared" si="6"/>
        <v>0.73516078436896048</v>
      </c>
      <c r="U11" s="36">
        <f t="shared" si="7"/>
        <v>6.4529131826964958E-2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57462513</v>
      </c>
      <c r="E13" s="31">
        <v>35622629</v>
      </c>
      <c r="F13" s="31">
        <v>21936295</v>
      </c>
      <c r="G13" s="36">
        <f t="shared" si="0"/>
        <v>0.38174966347190559</v>
      </c>
      <c r="H13" s="31">
        <v>18236510</v>
      </c>
      <c r="I13" s="36">
        <f t="shared" si="1"/>
        <v>0.31736360016137827</v>
      </c>
      <c r="J13" s="31">
        <v>-2081780</v>
      </c>
      <c r="K13" s="36">
        <f t="shared" si="2"/>
        <v>-5.8439819250847541E-2</v>
      </c>
      <c r="L13" s="31">
        <v>0</v>
      </c>
      <c r="M13" s="36">
        <f t="shared" si="3"/>
        <v>0</v>
      </c>
      <c r="N13" s="31">
        <f t="shared" si="4"/>
        <v>38091025</v>
      </c>
      <c r="O13" s="36">
        <f t="shared" si="5"/>
        <v>1.0692929205197068</v>
      </c>
      <c r="P13" s="31">
        <v>5213788</v>
      </c>
      <c r="Q13" s="31">
        <v>164171148</v>
      </c>
      <c r="R13" s="31">
        <v>96119739</v>
      </c>
      <c r="S13" s="31">
        <v>15238064</v>
      </c>
      <c r="T13" s="36">
        <f t="shared" si="6"/>
        <v>0.15853209921845501</v>
      </c>
      <c r="U13" s="36">
        <f t="shared" si="7"/>
        <v>-1.3992835918913467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8164773</v>
      </c>
      <c r="E14" s="31">
        <v>7321073</v>
      </c>
      <c r="F14" s="31">
        <v>2239670</v>
      </c>
      <c r="G14" s="36">
        <f t="shared" si="0"/>
        <v>0.27430891220123327</v>
      </c>
      <c r="H14" s="31">
        <v>2358192</v>
      </c>
      <c r="I14" s="36">
        <f t="shared" si="1"/>
        <v>0.28882517615615277</v>
      </c>
      <c r="J14" s="31">
        <v>1508938</v>
      </c>
      <c r="K14" s="36">
        <f t="shared" si="2"/>
        <v>0.20610885863315392</v>
      </c>
      <c r="L14" s="31">
        <v>0</v>
      </c>
      <c r="M14" s="36">
        <f t="shared" si="3"/>
        <v>0</v>
      </c>
      <c r="N14" s="31">
        <f t="shared" si="4"/>
        <v>6106800</v>
      </c>
      <c r="O14" s="36">
        <f t="shared" si="5"/>
        <v>0.83414002291740563</v>
      </c>
      <c r="P14" s="31">
        <v>2323560</v>
      </c>
      <c r="Q14" s="31">
        <v>7300204</v>
      </c>
      <c r="R14" s="31">
        <v>5816399</v>
      </c>
      <c r="S14" s="31">
        <v>6185373</v>
      </c>
      <c r="T14" s="36">
        <f t="shared" si="6"/>
        <v>1.0634368446868931</v>
      </c>
      <c r="U14" s="36">
        <f t="shared" si="7"/>
        <v>-0.35059219473566428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1556970</v>
      </c>
      <c r="E15" s="31">
        <v>1556970</v>
      </c>
      <c r="F15" s="31">
        <v>2089</v>
      </c>
      <c r="G15" s="36">
        <f t="shared" si="0"/>
        <v>1.3417085749885998E-3</v>
      </c>
      <c r="H15" s="31">
        <v>456385</v>
      </c>
      <c r="I15" s="36">
        <f t="shared" si="1"/>
        <v>0.29312382383732505</v>
      </c>
      <c r="J15" s="31">
        <v>6650</v>
      </c>
      <c r="K15" s="36">
        <f t="shared" si="2"/>
        <v>4.2711163349325931E-3</v>
      </c>
      <c r="L15" s="31">
        <v>0</v>
      </c>
      <c r="M15" s="36">
        <f t="shared" si="3"/>
        <v>0</v>
      </c>
      <c r="N15" s="31">
        <f t="shared" si="4"/>
        <v>465124</v>
      </c>
      <c r="O15" s="36">
        <f t="shared" si="5"/>
        <v>0.29873664874724626</v>
      </c>
      <c r="P15" s="31">
        <v>654621</v>
      </c>
      <c r="Q15" s="31">
        <v>2068180</v>
      </c>
      <c r="R15" s="31">
        <v>2006571</v>
      </c>
      <c r="S15" s="31">
        <v>962493</v>
      </c>
      <c r="T15" s="36">
        <f t="shared" si="6"/>
        <v>0.47967054243283691</v>
      </c>
      <c r="U15" s="36">
        <f t="shared" si="7"/>
        <v>-0.98984145024372883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10837768</v>
      </c>
      <c r="E16" s="31">
        <v>11674622</v>
      </c>
      <c r="F16" s="31">
        <v>3632569</v>
      </c>
      <c r="G16" s="36">
        <f t="shared" si="0"/>
        <v>0.33517685560347849</v>
      </c>
      <c r="H16" s="31">
        <v>3291679</v>
      </c>
      <c r="I16" s="36">
        <f t="shared" si="1"/>
        <v>0.30372296214497302</v>
      </c>
      <c r="J16" s="31">
        <v>2848023</v>
      </c>
      <c r="K16" s="36">
        <f t="shared" si="2"/>
        <v>0.24394991118341991</v>
      </c>
      <c r="L16" s="31">
        <v>0</v>
      </c>
      <c r="M16" s="36">
        <f t="shared" si="3"/>
        <v>0</v>
      </c>
      <c r="N16" s="31">
        <f t="shared" si="4"/>
        <v>9772271</v>
      </c>
      <c r="O16" s="36">
        <f t="shared" si="5"/>
        <v>0.83705245446062404</v>
      </c>
      <c r="P16" s="31">
        <v>2128952</v>
      </c>
      <c r="Q16" s="31">
        <v>10251552</v>
      </c>
      <c r="R16" s="31">
        <v>10245952</v>
      </c>
      <c r="S16" s="31">
        <v>6087305</v>
      </c>
      <c r="T16" s="36">
        <f t="shared" si="6"/>
        <v>0.59411804779097155</v>
      </c>
      <c r="U16" s="36">
        <f t="shared" si="7"/>
        <v>0.33775820215768126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6279285</v>
      </c>
      <c r="E17" s="31">
        <v>6404121</v>
      </c>
      <c r="F17" s="31">
        <v>659793</v>
      </c>
      <c r="G17" s="36">
        <f t="shared" si="0"/>
        <v>0.1050745427226189</v>
      </c>
      <c r="H17" s="31">
        <v>403226</v>
      </c>
      <c r="I17" s="36">
        <f t="shared" si="1"/>
        <v>6.4215272917219082E-2</v>
      </c>
      <c r="J17" s="31">
        <v>393446</v>
      </c>
      <c r="K17" s="36">
        <f t="shared" si="2"/>
        <v>6.1436378232079002E-2</v>
      </c>
      <c r="L17" s="31">
        <v>0</v>
      </c>
      <c r="M17" s="36">
        <f t="shared" si="3"/>
        <v>0</v>
      </c>
      <c r="N17" s="31">
        <f t="shared" si="4"/>
        <v>1456465</v>
      </c>
      <c r="O17" s="36">
        <f t="shared" si="5"/>
        <v>0.22742621508869054</v>
      </c>
      <c r="P17" s="31">
        <v>1237419</v>
      </c>
      <c r="Q17" s="31">
        <v>4151869</v>
      </c>
      <c r="R17" s="31">
        <v>4051205</v>
      </c>
      <c r="S17" s="31">
        <v>2209006</v>
      </c>
      <c r="T17" s="36">
        <f t="shared" si="6"/>
        <v>0.54527134519235632</v>
      </c>
      <c r="U17" s="36">
        <f t="shared" si="7"/>
        <v>-0.68204302665467398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211295000</v>
      </c>
      <c r="E18" s="31">
        <v>242234100</v>
      </c>
      <c r="F18" s="31">
        <v>36629701</v>
      </c>
      <c r="G18" s="36">
        <f t="shared" si="0"/>
        <v>0.17335810596559312</v>
      </c>
      <c r="H18" s="31">
        <v>34788976</v>
      </c>
      <c r="I18" s="36">
        <f t="shared" si="1"/>
        <v>0.16464647057431553</v>
      </c>
      <c r="J18" s="31">
        <v>32848193</v>
      </c>
      <c r="K18" s="36">
        <f t="shared" si="2"/>
        <v>0.13560515633430636</v>
      </c>
      <c r="L18" s="31">
        <v>0</v>
      </c>
      <c r="M18" s="36">
        <f t="shared" si="3"/>
        <v>0</v>
      </c>
      <c r="N18" s="31">
        <f t="shared" si="4"/>
        <v>104266870</v>
      </c>
      <c r="O18" s="36">
        <f t="shared" si="5"/>
        <v>0.43043844776602469</v>
      </c>
      <c r="P18" s="31">
        <v>39291866</v>
      </c>
      <c r="Q18" s="31">
        <v>71200000</v>
      </c>
      <c r="R18" s="31">
        <v>226490400</v>
      </c>
      <c r="S18" s="31">
        <v>96646819</v>
      </c>
      <c r="T18" s="36">
        <f t="shared" si="6"/>
        <v>0.42671485855471136</v>
      </c>
      <c r="U18" s="36">
        <f t="shared" si="7"/>
        <v>-0.16399508743107294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297650184</v>
      </c>
      <c r="E19" s="32">
        <f>SUM(E11:E18)</f>
        <v>306867390</v>
      </c>
      <c r="F19" s="32">
        <f>SUM(F11:F18)</f>
        <v>65355238</v>
      </c>
      <c r="G19" s="37">
        <f t="shared" si="0"/>
        <v>0.21957062858728149</v>
      </c>
      <c r="H19" s="32">
        <f>SUM(H11:H18)</f>
        <v>59799206</v>
      </c>
      <c r="I19" s="37">
        <f t="shared" si="1"/>
        <v>0.20090431390427094</v>
      </c>
      <c r="J19" s="32">
        <f>SUM(J11:J18)</f>
        <v>35946021</v>
      </c>
      <c r="K19" s="37">
        <f t="shared" si="2"/>
        <v>0.11713861482642389</v>
      </c>
      <c r="L19" s="32">
        <f>SUM(L11:L18)</f>
        <v>0</v>
      </c>
      <c r="M19" s="37">
        <f t="shared" si="3"/>
        <v>0</v>
      </c>
      <c r="N19" s="32">
        <f t="shared" si="4"/>
        <v>161100465</v>
      </c>
      <c r="O19" s="37">
        <f t="shared" si="5"/>
        <v>0.52498398412421732</v>
      </c>
      <c r="P19" s="32">
        <f>SUM(P11:P18)</f>
        <v>51247143</v>
      </c>
      <c r="Q19" s="32">
        <f>SUM(Q11:Q18)</f>
        <v>261130895</v>
      </c>
      <c r="R19" s="32">
        <f>SUM(R11:R18)</f>
        <v>346718208</v>
      </c>
      <c r="S19" s="32">
        <f>SUM(S11:S18)</f>
        <v>128790517</v>
      </c>
      <c r="T19" s="37">
        <f t="shared" si="6"/>
        <v>0.3714558798134997</v>
      </c>
      <c r="U19" s="37">
        <f t="shared" si="7"/>
        <v>-0.2985751225195129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3920000</v>
      </c>
      <c r="E20" s="31">
        <v>4870000</v>
      </c>
      <c r="F20" s="31">
        <v>914999</v>
      </c>
      <c r="G20" s="36">
        <f t="shared" si="0"/>
        <v>0.23341811224489795</v>
      </c>
      <c r="H20" s="31">
        <v>1547011</v>
      </c>
      <c r="I20" s="36">
        <f t="shared" si="1"/>
        <v>0.39464566326530615</v>
      </c>
      <c r="J20" s="31">
        <v>988111</v>
      </c>
      <c r="K20" s="36">
        <f t="shared" si="2"/>
        <v>0.20289753593429158</v>
      </c>
      <c r="L20" s="31">
        <v>0</v>
      </c>
      <c r="M20" s="36">
        <f t="shared" si="3"/>
        <v>0</v>
      </c>
      <c r="N20" s="31">
        <f t="shared" si="4"/>
        <v>3450121</v>
      </c>
      <c r="O20" s="36">
        <f t="shared" si="5"/>
        <v>0.70844373716632447</v>
      </c>
      <c r="P20" s="31">
        <v>976771</v>
      </c>
      <c r="Q20" s="31">
        <v>2029130</v>
      </c>
      <c r="R20" s="31">
        <v>3952677</v>
      </c>
      <c r="S20" s="31">
        <v>2040033</v>
      </c>
      <c r="T20" s="36">
        <f t="shared" si="6"/>
        <v>0.51611426888663048</v>
      </c>
      <c r="U20" s="36">
        <f t="shared" si="7"/>
        <v>1.1609681286606666E-2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1530000</v>
      </c>
      <c r="E21" s="31">
        <v>2521000</v>
      </c>
      <c r="F21" s="31">
        <v>561400</v>
      </c>
      <c r="G21" s="36">
        <f t="shared" si="0"/>
        <v>0.36692810457516339</v>
      </c>
      <c r="H21" s="31">
        <v>260969</v>
      </c>
      <c r="I21" s="36">
        <f t="shared" si="1"/>
        <v>0.17056797385620914</v>
      </c>
      <c r="J21" s="31">
        <v>89611</v>
      </c>
      <c r="K21" s="36">
        <f t="shared" si="2"/>
        <v>3.5545815152717174E-2</v>
      </c>
      <c r="L21" s="31">
        <v>0</v>
      </c>
      <c r="M21" s="36">
        <f t="shared" si="3"/>
        <v>0</v>
      </c>
      <c r="N21" s="31">
        <f t="shared" si="4"/>
        <v>911980</v>
      </c>
      <c r="O21" s="36">
        <f t="shared" si="5"/>
        <v>0.36175327251090839</v>
      </c>
      <c r="P21" s="31">
        <v>66416</v>
      </c>
      <c r="Q21" s="31">
        <v>604000</v>
      </c>
      <c r="R21" s="31">
        <v>604000</v>
      </c>
      <c r="S21" s="31">
        <v>269510</v>
      </c>
      <c r="T21" s="36">
        <f t="shared" si="6"/>
        <v>0.44620860927152317</v>
      </c>
      <c r="U21" s="36">
        <f t="shared" si="7"/>
        <v>0.34923813538906279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1470535</v>
      </c>
      <c r="E22" s="31">
        <v>1470535</v>
      </c>
      <c r="F22" s="31">
        <v>133141</v>
      </c>
      <c r="G22" s="36">
        <f t="shared" si="0"/>
        <v>9.0539157517502133E-2</v>
      </c>
      <c r="H22" s="31">
        <v>108807</v>
      </c>
      <c r="I22" s="36">
        <f t="shared" si="1"/>
        <v>7.3991438490073336E-2</v>
      </c>
      <c r="J22" s="31">
        <v>142462</v>
      </c>
      <c r="K22" s="36">
        <f t="shared" si="2"/>
        <v>9.6877666971544374E-2</v>
      </c>
      <c r="L22" s="31">
        <v>0</v>
      </c>
      <c r="M22" s="36">
        <f t="shared" si="3"/>
        <v>0</v>
      </c>
      <c r="N22" s="31">
        <f t="shared" si="4"/>
        <v>384410</v>
      </c>
      <c r="O22" s="36">
        <f t="shared" si="5"/>
        <v>0.26140826297911984</v>
      </c>
      <c r="P22" s="31">
        <v>156259</v>
      </c>
      <c r="Q22" s="31">
        <v>502185</v>
      </c>
      <c r="R22" s="31">
        <v>502185</v>
      </c>
      <c r="S22" s="31">
        <v>412497</v>
      </c>
      <c r="T22" s="36">
        <f t="shared" si="6"/>
        <v>0.82140446249887988</v>
      </c>
      <c r="U22" s="36">
        <f t="shared" si="7"/>
        <v>-8.8295714166863992E-2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2785123</v>
      </c>
      <c r="E23" s="31">
        <v>5263287</v>
      </c>
      <c r="F23" s="31">
        <v>56855</v>
      </c>
      <c r="G23" s="36">
        <f t="shared" si="0"/>
        <v>2.0413820143670495E-2</v>
      </c>
      <c r="H23" s="31">
        <v>57523</v>
      </c>
      <c r="I23" s="36">
        <f t="shared" si="1"/>
        <v>2.0653665924269773E-2</v>
      </c>
      <c r="J23" s="31">
        <v>2084499</v>
      </c>
      <c r="K23" s="36">
        <f t="shared" si="2"/>
        <v>0.39604509501381929</v>
      </c>
      <c r="L23" s="31">
        <v>0</v>
      </c>
      <c r="M23" s="36">
        <f t="shared" si="3"/>
        <v>0</v>
      </c>
      <c r="N23" s="31">
        <f t="shared" si="4"/>
        <v>2198877</v>
      </c>
      <c r="O23" s="36">
        <f t="shared" si="5"/>
        <v>0.41777638194535088</v>
      </c>
      <c r="P23" s="31">
        <v>43106</v>
      </c>
      <c r="Q23" s="31">
        <v>1933468</v>
      </c>
      <c r="R23" s="31">
        <v>2534994</v>
      </c>
      <c r="S23" s="31">
        <v>470520</v>
      </c>
      <c r="T23" s="36">
        <f t="shared" si="6"/>
        <v>0.1856099067690101</v>
      </c>
      <c r="U23" s="36">
        <f t="shared" si="7"/>
        <v>47.357514035169118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281955</v>
      </c>
      <c r="E24" s="31">
        <v>281955</v>
      </c>
      <c r="F24" s="31">
        <v>4172</v>
      </c>
      <c r="G24" s="36">
        <f t="shared" si="0"/>
        <v>1.4796687414658368E-2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4172</v>
      </c>
      <c r="O24" s="36">
        <f t="shared" si="5"/>
        <v>1.4796687414658368E-2</v>
      </c>
      <c r="P24" s="31">
        <v>7829</v>
      </c>
      <c r="Q24" s="31">
        <v>270331</v>
      </c>
      <c r="R24" s="31">
        <v>270331</v>
      </c>
      <c r="S24" s="31">
        <v>20127</v>
      </c>
      <c r="T24" s="36">
        <f t="shared" si="6"/>
        <v>7.4453170372617269E-2</v>
      </c>
      <c r="U24" s="36">
        <f t="shared" si="7"/>
        <v>-1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24186262</v>
      </c>
      <c r="E25" s="31">
        <v>24186262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26362405</v>
      </c>
      <c r="R25" s="31">
        <v>26362405</v>
      </c>
      <c r="S25" s="31">
        <v>0</v>
      </c>
      <c r="T25" s="36">
        <f t="shared" si="6"/>
        <v>0</v>
      </c>
      <c r="U25" s="36">
        <f t="shared" si="7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107026684</v>
      </c>
      <c r="E26" s="31">
        <v>105720572</v>
      </c>
      <c r="F26" s="31">
        <v>597395</v>
      </c>
      <c r="G26" s="36">
        <f t="shared" si="0"/>
        <v>5.581738849350878E-3</v>
      </c>
      <c r="H26" s="31">
        <v>617564</v>
      </c>
      <c r="I26" s="36">
        <f t="shared" si="1"/>
        <v>5.7701871806100247E-3</v>
      </c>
      <c r="J26" s="31">
        <v>527206</v>
      </c>
      <c r="K26" s="36">
        <f t="shared" si="2"/>
        <v>4.9867872451541412E-3</v>
      </c>
      <c r="L26" s="31">
        <v>0</v>
      </c>
      <c r="M26" s="36">
        <f t="shared" si="3"/>
        <v>0</v>
      </c>
      <c r="N26" s="31">
        <f t="shared" si="4"/>
        <v>1742165</v>
      </c>
      <c r="O26" s="36">
        <f t="shared" si="5"/>
        <v>1.647895927010308E-2</v>
      </c>
      <c r="P26" s="31">
        <v>1796371</v>
      </c>
      <c r="Q26" s="31">
        <v>73912464</v>
      </c>
      <c r="R26" s="31">
        <v>73675663</v>
      </c>
      <c r="S26" s="31">
        <v>7415716</v>
      </c>
      <c r="T26" s="36">
        <f t="shared" si="6"/>
        <v>0.10065353602586515</v>
      </c>
      <c r="U26" s="36">
        <f t="shared" si="7"/>
        <v>-0.70651608158893686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141200559</v>
      </c>
      <c r="E27" s="32">
        <f>SUM(E20:E26)</f>
        <v>144313611</v>
      </c>
      <c r="F27" s="32">
        <f>SUM(F20:F26)</f>
        <v>2267962</v>
      </c>
      <c r="G27" s="37">
        <f t="shared" si="0"/>
        <v>1.6061990236171799E-2</v>
      </c>
      <c r="H27" s="32">
        <f>SUM(H20:H26)</f>
        <v>2591874</v>
      </c>
      <c r="I27" s="37">
        <f t="shared" si="1"/>
        <v>1.8355975488737266E-2</v>
      </c>
      <c r="J27" s="32">
        <f>SUM(J20:J26)</f>
        <v>3831889</v>
      </c>
      <c r="K27" s="37">
        <f t="shared" si="2"/>
        <v>2.6552512777190503E-2</v>
      </c>
      <c r="L27" s="32">
        <f>SUM(L20:L26)</f>
        <v>0</v>
      </c>
      <c r="M27" s="37">
        <f t="shared" si="3"/>
        <v>0</v>
      </c>
      <c r="N27" s="32">
        <f t="shared" si="4"/>
        <v>8691725</v>
      </c>
      <c r="O27" s="37">
        <f t="shared" si="5"/>
        <v>6.0228033515147786E-2</v>
      </c>
      <c r="P27" s="32">
        <f>SUM(P20:P26)</f>
        <v>3046752</v>
      </c>
      <c r="Q27" s="32">
        <f>SUM(Q20:Q26)</f>
        <v>105613983</v>
      </c>
      <c r="R27" s="32">
        <f>SUM(R20:R26)</f>
        <v>107902255</v>
      </c>
      <c r="S27" s="32">
        <f>SUM(S20:S26)</f>
        <v>10628403</v>
      </c>
      <c r="T27" s="37">
        <f t="shared" si="6"/>
        <v>9.8500286208105664E-2</v>
      </c>
      <c r="U27" s="37">
        <f t="shared" si="7"/>
        <v>0.25769639274873701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1473121</v>
      </c>
      <c r="E28" s="31">
        <v>1473121</v>
      </c>
      <c r="F28" s="31">
        <v>96047</v>
      </c>
      <c r="G28" s="36">
        <f t="shared" si="0"/>
        <v>6.5199667915941728E-2</v>
      </c>
      <c r="H28" s="31">
        <v>100427</v>
      </c>
      <c r="I28" s="36">
        <f t="shared" si="1"/>
        <v>6.8172947096674333E-2</v>
      </c>
      <c r="J28" s="31">
        <v>108014</v>
      </c>
      <c r="K28" s="36">
        <f t="shared" si="2"/>
        <v>7.332323685562829E-2</v>
      </c>
      <c r="L28" s="31">
        <v>0</v>
      </c>
      <c r="M28" s="36">
        <f t="shared" si="3"/>
        <v>0</v>
      </c>
      <c r="N28" s="31">
        <f t="shared" si="4"/>
        <v>304488</v>
      </c>
      <c r="O28" s="36">
        <f t="shared" si="5"/>
        <v>0.20669585186824435</v>
      </c>
      <c r="P28" s="31">
        <v>168070</v>
      </c>
      <c r="Q28" s="31">
        <v>1303206</v>
      </c>
      <c r="R28" s="31">
        <v>1364000</v>
      </c>
      <c r="S28" s="31">
        <v>369795</v>
      </c>
      <c r="T28" s="36">
        <f t="shared" si="6"/>
        <v>0.27111070381231672</v>
      </c>
      <c r="U28" s="36">
        <f t="shared" si="7"/>
        <v>-0.35732730409948232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5915000</v>
      </c>
      <c r="E29" s="31">
        <v>5920000</v>
      </c>
      <c r="F29" s="31">
        <v>87742</v>
      </c>
      <c r="G29" s="36">
        <f t="shared" si="0"/>
        <v>1.4833812341504649E-2</v>
      </c>
      <c r="H29" s="31">
        <v>57322</v>
      </c>
      <c r="I29" s="36">
        <f t="shared" si="1"/>
        <v>9.6909551986475058E-3</v>
      </c>
      <c r="J29" s="31">
        <v>25330</v>
      </c>
      <c r="K29" s="36">
        <f t="shared" si="2"/>
        <v>4.2787162162162161E-3</v>
      </c>
      <c r="L29" s="31">
        <v>0</v>
      </c>
      <c r="M29" s="36">
        <f t="shared" si="3"/>
        <v>0</v>
      </c>
      <c r="N29" s="31">
        <f t="shared" si="4"/>
        <v>170394</v>
      </c>
      <c r="O29" s="36">
        <f t="shared" si="5"/>
        <v>2.8782770270270271E-2</v>
      </c>
      <c r="P29" s="31">
        <v>347484</v>
      </c>
      <c r="Q29" s="31">
        <v>640000</v>
      </c>
      <c r="R29" s="31">
        <v>710000</v>
      </c>
      <c r="S29" s="31">
        <v>477565</v>
      </c>
      <c r="T29" s="36">
        <f t="shared" si="6"/>
        <v>0.67262676056338033</v>
      </c>
      <c r="U29" s="36">
        <f t="shared" si="7"/>
        <v>-0.92710455733213615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2092000</v>
      </c>
      <c r="E30" s="31">
        <v>4286300</v>
      </c>
      <c r="F30" s="31">
        <v>970300</v>
      </c>
      <c r="G30" s="36">
        <f t="shared" si="0"/>
        <v>0.46381453154875718</v>
      </c>
      <c r="H30" s="31">
        <v>960523</v>
      </c>
      <c r="I30" s="36">
        <f t="shared" si="1"/>
        <v>0.45914101338432123</v>
      </c>
      <c r="J30" s="31">
        <v>802983</v>
      </c>
      <c r="K30" s="36">
        <f t="shared" si="2"/>
        <v>0.187337097263374</v>
      </c>
      <c r="L30" s="31">
        <v>0</v>
      </c>
      <c r="M30" s="36">
        <f t="shared" si="3"/>
        <v>0</v>
      </c>
      <c r="N30" s="31">
        <f t="shared" si="4"/>
        <v>2733806</v>
      </c>
      <c r="O30" s="36">
        <f t="shared" si="5"/>
        <v>0.6378009005435924</v>
      </c>
      <c r="P30" s="31">
        <v>50085</v>
      </c>
      <c r="Q30" s="31">
        <v>3800550</v>
      </c>
      <c r="R30" s="31">
        <v>3800550</v>
      </c>
      <c r="S30" s="31">
        <v>4057638</v>
      </c>
      <c r="T30" s="36">
        <f t="shared" si="6"/>
        <v>1.0676449461262185</v>
      </c>
      <c r="U30" s="36">
        <f t="shared" si="7"/>
        <v>15.032404911650193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455872</v>
      </c>
      <c r="E31" s="31">
        <v>372534</v>
      </c>
      <c r="F31" s="31">
        <v>137506</v>
      </c>
      <c r="G31" s="36">
        <f t="shared" si="0"/>
        <v>0.30163291450231644</v>
      </c>
      <c r="H31" s="31">
        <v>247879</v>
      </c>
      <c r="I31" s="36">
        <f t="shared" si="1"/>
        <v>0.54374692896251575</v>
      </c>
      <c r="J31" s="31">
        <v>79327</v>
      </c>
      <c r="K31" s="36">
        <f t="shared" si="2"/>
        <v>0.21293895322306153</v>
      </c>
      <c r="L31" s="31">
        <v>0</v>
      </c>
      <c r="M31" s="36">
        <f t="shared" si="3"/>
        <v>0</v>
      </c>
      <c r="N31" s="31">
        <f t="shared" si="4"/>
        <v>464712</v>
      </c>
      <c r="O31" s="36">
        <f t="shared" si="5"/>
        <v>1.2474351334374849</v>
      </c>
      <c r="P31" s="31">
        <v>116909</v>
      </c>
      <c r="Q31" s="31">
        <v>674557</v>
      </c>
      <c r="R31" s="31">
        <v>534398</v>
      </c>
      <c r="S31" s="31">
        <v>250351</v>
      </c>
      <c r="T31" s="36">
        <f t="shared" si="6"/>
        <v>0.46847293590170624</v>
      </c>
      <c r="U31" s="36">
        <f t="shared" si="7"/>
        <v>-0.32146370253787138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4759675</v>
      </c>
      <c r="E32" s="31">
        <v>4459587</v>
      </c>
      <c r="F32" s="31">
        <v>806610</v>
      </c>
      <c r="G32" s="36">
        <f t="shared" si="0"/>
        <v>0.16946745313493042</v>
      </c>
      <c r="H32" s="31">
        <v>942654</v>
      </c>
      <c r="I32" s="36">
        <f t="shared" si="1"/>
        <v>0.19805007694853116</v>
      </c>
      <c r="J32" s="31">
        <v>613244</v>
      </c>
      <c r="K32" s="36">
        <f t="shared" si="2"/>
        <v>0.13751138838641336</v>
      </c>
      <c r="L32" s="31">
        <v>0</v>
      </c>
      <c r="M32" s="36">
        <f t="shared" si="3"/>
        <v>0</v>
      </c>
      <c r="N32" s="31">
        <f t="shared" si="4"/>
        <v>2362508</v>
      </c>
      <c r="O32" s="36">
        <f t="shared" si="5"/>
        <v>0.52975937009413654</v>
      </c>
      <c r="P32" s="31">
        <v>76313</v>
      </c>
      <c r="Q32" s="31">
        <v>2661920</v>
      </c>
      <c r="R32" s="31">
        <v>2747056</v>
      </c>
      <c r="S32" s="31">
        <v>1160365</v>
      </c>
      <c r="T32" s="36">
        <f t="shared" si="6"/>
        <v>0.42240311082118459</v>
      </c>
      <c r="U32" s="36">
        <f t="shared" si="7"/>
        <v>7.0359047606567682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45710802</v>
      </c>
      <c r="E34" s="31">
        <v>54125178</v>
      </c>
      <c r="F34" s="31">
        <v>22979116</v>
      </c>
      <c r="G34" s="36">
        <f t="shared" si="0"/>
        <v>0.50270647187507234</v>
      </c>
      <c r="H34" s="31">
        <v>16791340</v>
      </c>
      <c r="I34" s="36">
        <f t="shared" si="1"/>
        <v>0.36733855599383269</v>
      </c>
      <c r="J34" s="31">
        <v>5036569</v>
      </c>
      <c r="K34" s="36">
        <f t="shared" si="2"/>
        <v>9.3054086584251045E-2</v>
      </c>
      <c r="L34" s="31">
        <v>0</v>
      </c>
      <c r="M34" s="36">
        <f t="shared" si="3"/>
        <v>0</v>
      </c>
      <c r="N34" s="31">
        <f t="shared" si="4"/>
        <v>44807025</v>
      </c>
      <c r="O34" s="36">
        <f t="shared" si="5"/>
        <v>0.82784069550773576</v>
      </c>
      <c r="P34" s="31">
        <v>5875878</v>
      </c>
      <c r="Q34" s="31">
        <v>87658401</v>
      </c>
      <c r="R34" s="31">
        <v>87067901</v>
      </c>
      <c r="S34" s="31">
        <v>18648465</v>
      </c>
      <c r="T34" s="36">
        <f t="shared" si="6"/>
        <v>0.21418300873016338</v>
      </c>
      <c r="U34" s="36">
        <f t="shared" si="7"/>
        <v>-0.14283975943680249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60406470</v>
      </c>
      <c r="E35" s="32">
        <f>SUM(E28:E34)</f>
        <v>70636720</v>
      </c>
      <c r="F35" s="32">
        <f>SUM(F28:F34)</f>
        <v>25077321</v>
      </c>
      <c r="G35" s="37">
        <f t="shared" si="0"/>
        <v>0.4151429639904467</v>
      </c>
      <c r="H35" s="32">
        <f>SUM(H28:H34)</f>
        <v>19100145</v>
      </c>
      <c r="I35" s="37">
        <f t="shared" si="1"/>
        <v>0.31619369580775042</v>
      </c>
      <c r="J35" s="32">
        <f>SUM(J28:J34)</f>
        <v>6665467</v>
      </c>
      <c r="K35" s="37">
        <f t="shared" si="2"/>
        <v>9.4362634618368468E-2</v>
      </c>
      <c r="L35" s="32">
        <f>SUM(L28:L34)</f>
        <v>0</v>
      </c>
      <c r="M35" s="37">
        <f t="shared" si="3"/>
        <v>0</v>
      </c>
      <c r="N35" s="32">
        <f t="shared" si="4"/>
        <v>50842933</v>
      </c>
      <c r="O35" s="37">
        <f t="shared" si="5"/>
        <v>0.71978049094012297</v>
      </c>
      <c r="P35" s="32">
        <f>SUM(P28:P34)</f>
        <v>6634739</v>
      </c>
      <c r="Q35" s="32">
        <f>SUM(Q28:Q34)</f>
        <v>96738634</v>
      </c>
      <c r="R35" s="32">
        <f>SUM(R28:R34)</f>
        <v>96223905</v>
      </c>
      <c r="S35" s="32">
        <f>SUM(S28:S34)</f>
        <v>24964179</v>
      </c>
      <c r="T35" s="37">
        <f t="shared" si="6"/>
        <v>0.25943843164544195</v>
      </c>
      <c r="U35" s="37">
        <f t="shared" si="7"/>
        <v>4.6313803753244009E-3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3458256</v>
      </c>
      <c r="E36" s="31">
        <v>3458256</v>
      </c>
      <c r="F36" s="31">
        <v>20548</v>
      </c>
      <c r="G36" s="36">
        <f t="shared" si="0"/>
        <v>5.9417232269675813E-3</v>
      </c>
      <c r="H36" s="31">
        <v>44905</v>
      </c>
      <c r="I36" s="36">
        <f t="shared" si="1"/>
        <v>1.2984868673689859E-2</v>
      </c>
      <c r="J36" s="31">
        <v>17419</v>
      </c>
      <c r="K36" s="36">
        <f t="shared" si="2"/>
        <v>5.0369319101882569E-3</v>
      </c>
      <c r="L36" s="31">
        <v>0</v>
      </c>
      <c r="M36" s="36">
        <f t="shared" si="3"/>
        <v>0</v>
      </c>
      <c r="N36" s="31">
        <f t="shared" si="4"/>
        <v>82872</v>
      </c>
      <c r="O36" s="36">
        <f t="shared" si="5"/>
        <v>2.3963523810845697E-2</v>
      </c>
      <c r="P36" s="31">
        <v>36274</v>
      </c>
      <c r="Q36" s="31">
        <v>3068075</v>
      </c>
      <c r="R36" s="31">
        <v>3295024</v>
      </c>
      <c r="S36" s="31">
        <v>308252</v>
      </c>
      <c r="T36" s="36">
        <f t="shared" si="6"/>
        <v>9.3550760176557141E-2</v>
      </c>
      <c r="U36" s="36">
        <f t="shared" si="7"/>
        <v>-0.51979379169653195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9914661</v>
      </c>
      <c r="E37" s="31">
        <v>9644412</v>
      </c>
      <c r="F37" s="31">
        <v>2985608</v>
      </c>
      <c r="G37" s="36">
        <f t="shared" si="0"/>
        <v>0.30113061858595064</v>
      </c>
      <c r="H37" s="31">
        <v>25826</v>
      </c>
      <c r="I37" s="36">
        <f t="shared" si="1"/>
        <v>2.6048293532174222E-3</v>
      </c>
      <c r="J37" s="31">
        <v>2980349</v>
      </c>
      <c r="K37" s="36">
        <f t="shared" si="2"/>
        <v>0.30902340132296297</v>
      </c>
      <c r="L37" s="31">
        <v>0</v>
      </c>
      <c r="M37" s="36">
        <f t="shared" si="3"/>
        <v>0</v>
      </c>
      <c r="N37" s="31">
        <f t="shared" si="4"/>
        <v>5991783</v>
      </c>
      <c r="O37" s="36">
        <f t="shared" si="5"/>
        <v>0.62126991256698694</v>
      </c>
      <c r="P37" s="31">
        <v>1337919</v>
      </c>
      <c r="Q37" s="31">
        <v>11208794</v>
      </c>
      <c r="R37" s="31">
        <v>11503476</v>
      </c>
      <c r="S37" s="31">
        <v>5951313</v>
      </c>
      <c r="T37" s="36">
        <f t="shared" si="6"/>
        <v>0.51734910387086475</v>
      </c>
      <c r="U37" s="36">
        <f t="shared" si="7"/>
        <v>1.2276004750661289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60000</v>
      </c>
      <c r="E38" s="31">
        <v>60000</v>
      </c>
      <c r="F38" s="31">
        <v>3782</v>
      </c>
      <c r="G38" s="36">
        <f t="shared" si="0"/>
        <v>6.303333333333333E-2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3782</v>
      </c>
      <c r="O38" s="36">
        <f t="shared" si="5"/>
        <v>6.303333333333333E-2</v>
      </c>
      <c r="P38" s="31">
        <v>10687</v>
      </c>
      <c r="Q38" s="31">
        <v>78002</v>
      </c>
      <c r="R38" s="31">
        <v>78002</v>
      </c>
      <c r="S38" s="31">
        <v>29113</v>
      </c>
      <c r="T38" s="36">
        <f t="shared" si="6"/>
        <v>0.37323401964052205</v>
      </c>
      <c r="U38" s="36">
        <f t="shared" si="7"/>
        <v>-1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61824377</v>
      </c>
      <c r="E39" s="31">
        <v>92535280</v>
      </c>
      <c r="F39" s="31">
        <v>12392557</v>
      </c>
      <c r="G39" s="36">
        <f t="shared" si="0"/>
        <v>0.20044774571687152</v>
      </c>
      <c r="H39" s="31">
        <v>25794379</v>
      </c>
      <c r="I39" s="36">
        <f t="shared" si="1"/>
        <v>0.41722020102200141</v>
      </c>
      <c r="J39" s="31">
        <v>18341369</v>
      </c>
      <c r="K39" s="36">
        <f t="shared" si="2"/>
        <v>0.1982094721062064</v>
      </c>
      <c r="L39" s="31">
        <v>0</v>
      </c>
      <c r="M39" s="36">
        <f t="shared" si="3"/>
        <v>0</v>
      </c>
      <c r="N39" s="31">
        <f t="shared" si="4"/>
        <v>56528305</v>
      </c>
      <c r="O39" s="36">
        <f t="shared" si="5"/>
        <v>0.61088381642115308</v>
      </c>
      <c r="P39" s="31">
        <v>6869041</v>
      </c>
      <c r="Q39" s="31">
        <v>45843850</v>
      </c>
      <c r="R39" s="31">
        <v>45843850</v>
      </c>
      <c r="S39" s="31">
        <v>21782517</v>
      </c>
      <c r="T39" s="36">
        <f t="shared" si="6"/>
        <v>0.47514589197896773</v>
      </c>
      <c r="U39" s="36">
        <f t="shared" si="7"/>
        <v>1.6701498797284802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75257294</v>
      </c>
      <c r="E40" s="32">
        <f>SUM(E36:E39)</f>
        <v>105697948</v>
      </c>
      <c r="F40" s="32">
        <f>SUM(F36:F39)</f>
        <v>15402495</v>
      </c>
      <c r="G40" s="37">
        <f t="shared" si="0"/>
        <v>0.20466448076116051</v>
      </c>
      <c r="H40" s="32">
        <f>SUM(H36:H39)</f>
        <v>25865110</v>
      </c>
      <c r="I40" s="37">
        <f t="shared" si="1"/>
        <v>0.34368907816430394</v>
      </c>
      <c r="J40" s="32">
        <f>SUM(J36:J39)</f>
        <v>21339137</v>
      </c>
      <c r="K40" s="37">
        <f t="shared" si="2"/>
        <v>0.20188790230818862</v>
      </c>
      <c r="L40" s="32">
        <f>SUM(L36:L39)</f>
        <v>0</v>
      </c>
      <c r="M40" s="37">
        <f t="shared" si="3"/>
        <v>0</v>
      </c>
      <c r="N40" s="32">
        <f t="shared" si="4"/>
        <v>62606742</v>
      </c>
      <c r="O40" s="37">
        <f t="shared" si="5"/>
        <v>0.59231747810279156</v>
      </c>
      <c r="P40" s="32">
        <f>SUM(P36:P39)</f>
        <v>8253921</v>
      </c>
      <c r="Q40" s="32">
        <f>SUM(Q36:Q39)</f>
        <v>60198721</v>
      </c>
      <c r="R40" s="32">
        <f>SUM(R36:R39)</f>
        <v>60720352</v>
      </c>
      <c r="S40" s="32">
        <f>SUM(S36:S39)</f>
        <v>28071195</v>
      </c>
      <c r="T40" s="37">
        <f t="shared" si="6"/>
        <v>0.46230290298712368</v>
      </c>
      <c r="U40" s="37">
        <f t="shared" si="7"/>
        <v>1.5853333221871155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4647180</v>
      </c>
      <c r="E41" s="31">
        <v>4707180</v>
      </c>
      <c r="F41" s="31">
        <v>953393</v>
      </c>
      <c r="G41" s="36">
        <f t="shared" si="0"/>
        <v>0.20515516937153283</v>
      </c>
      <c r="H41" s="31">
        <v>1099465</v>
      </c>
      <c r="I41" s="36">
        <f t="shared" si="1"/>
        <v>0.23658756493185115</v>
      </c>
      <c r="J41" s="31">
        <v>1333983</v>
      </c>
      <c r="K41" s="36">
        <f t="shared" si="2"/>
        <v>0.2833932418135699</v>
      </c>
      <c r="L41" s="31">
        <v>0</v>
      </c>
      <c r="M41" s="36">
        <f t="shared" si="3"/>
        <v>0</v>
      </c>
      <c r="N41" s="31">
        <f t="shared" si="4"/>
        <v>3386841</v>
      </c>
      <c r="O41" s="36">
        <f t="shared" si="5"/>
        <v>0.71950530891106779</v>
      </c>
      <c r="P41" s="31">
        <v>866534</v>
      </c>
      <c r="Q41" s="31">
        <v>5174776</v>
      </c>
      <c r="R41" s="31">
        <v>4952776</v>
      </c>
      <c r="S41" s="31">
        <v>2302731</v>
      </c>
      <c r="T41" s="36">
        <f t="shared" si="6"/>
        <v>0.46493744114411795</v>
      </c>
      <c r="U41" s="36">
        <f t="shared" si="7"/>
        <v>0.53944680762670583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704025</v>
      </c>
      <c r="E42" s="31">
        <v>704025</v>
      </c>
      <c r="F42" s="31">
        <v>2876</v>
      </c>
      <c r="G42" s="36">
        <f t="shared" si="0"/>
        <v>4.0850822058875746E-3</v>
      </c>
      <c r="H42" s="31">
        <v>11942</v>
      </c>
      <c r="I42" s="36">
        <f t="shared" si="1"/>
        <v>1.6962465821526225E-2</v>
      </c>
      <c r="J42" s="31">
        <v>3</v>
      </c>
      <c r="K42" s="36">
        <f t="shared" si="2"/>
        <v>4.2612123149035897E-6</v>
      </c>
      <c r="L42" s="31">
        <v>0</v>
      </c>
      <c r="M42" s="36">
        <f t="shared" si="3"/>
        <v>0</v>
      </c>
      <c r="N42" s="31">
        <f t="shared" si="4"/>
        <v>14821</v>
      </c>
      <c r="O42" s="36">
        <f t="shared" si="5"/>
        <v>2.1051809239728703E-2</v>
      </c>
      <c r="P42" s="31">
        <v>125</v>
      </c>
      <c r="Q42" s="31">
        <v>950980</v>
      </c>
      <c r="R42" s="31">
        <v>675000</v>
      </c>
      <c r="S42" s="31">
        <v>9443903</v>
      </c>
      <c r="T42" s="36">
        <f t="shared" si="6"/>
        <v>13.990967407407407</v>
      </c>
      <c r="U42" s="36">
        <f t="shared" si="7"/>
        <v>-0.97599999999999998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235861</v>
      </c>
      <c r="E43" s="31">
        <v>1219768</v>
      </c>
      <c r="F43" s="31">
        <v>238938</v>
      </c>
      <c r="G43" s="36">
        <f t="shared" si="0"/>
        <v>1.0130458193597076</v>
      </c>
      <c r="H43" s="31">
        <v>274543</v>
      </c>
      <c r="I43" s="36">
        <f t="shared" si="1"/>
        <v>1.1640033748690966</v>
      </c>
      <c r="J43" s="31">
        <v>613524</v>
      </c>
      <c r="K43" s="36">
        <f t="shared" si="2"/>
        <v>0.50298417403965345</v>
      </c>
      <c r="L43" s="31">
        <v>0</v>
      </c>
      <c r="M43" s="36">
        <f t="shared" si="3"/>
        <v>0</v>
      </c>
      <c r="N43" s="31">
        <f t="shared" si="4"/>
        <v>1127005</v>
      </c>
      <c r="O43" s="36">
        <f t="shared" si="5"/>
        <v>0.92395029218671088</v>
      </c>
      <c r="P43" s="31">
        <v>233336</v>
      </c>
      <c r="Q43" s="31">
        <v>260058</v>
      </c>
      <c r="R43" s="31">
        <v>5499375</v>
      </c>
      <c r="S43" s="31">
        <v>898268</v>
      </c>
      <c r="T43" s="36">
        <f t="shared" si="6"/>
        <v>0.16334001591089897</v>
      </c>
      <c r="U43" s="36">
        <f t="shared" si="7"/>
        <v>1.6293585216168958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74397761</v>
      </c>
      <c r="E44" s="31">
        <v>45397761</v>
      </c>
      <c r="F44" s="31">
        <v>23697704</v>
      </c>
      <c r="G44" s="36">
        <f t="shared" si="0"/>
        <v>0.31852711266404915</v>
      </c>
      <c r="H44" s="31">
        <v>20073429</v>
      </c>
      <c r="I44" s="36">
        <f t="shared" si="1"/>
        <v>0.26981227297955918</v>
      </c>
      <c r="J44" s="31">
        <v>14990753</v>
      </c>
      <c r="K44" s="36">
        <f t="shared" si="2"/>
        <v>0.33020908233778312</v>
      </c>
      <c r="L44" s="31">
        <v>0</v>
      </c>
      <c r="M44" s="36">
        <f t="shared" si="3"/>
        <v>0</v>
      </c>
      <c r="N44" s="31">
        <f t="shared" si="4"/>
        <v>58761886</v>
      </c>
      <c r="O44" s="36">
        <f t="shared" si="5"/>
        <v>1.2943785047020271</v>
      </c>
      <c r="P44" s="31">
        <v>15905533</v>
      </c>
      <c r="Q44" s="31">
        <v>41128365</v>
      </c>
      <c r="R44" s="31">
        <v>87547292</v>
      </c>
      <c r="S44" s="31">
        <v>61503344</v>
      </c>
      <c r="T44" s="36">
        <f t="shared" si="6"/>
        <v>0.70251566433374091</v>
      </c>
      <c r="U44" s="36">
        <f t="shared" si="7"/>
        <v>-5.7513319421612641E-2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20343737</v>
      </c>
      <c r="E45" s="31">
        <v>18881611</v>
      </c>
      <c r="F45" s="31">
        <v>3492034</v>
      </c>
      <c r="G45" s="36">
        <f t="shared" si="0"/>
        <v>0.17165155054845627</v>
      </c>
      <c r="H45" s="31">
        <v>2873523</v>
      </c>
      <c r="I45" s="36">
        <f t="shared" si="1"/>
        <v>0.14124853265651241</v>
      </c>
      <c r="J45" s="31">
        <v>7251645</v>
      </c>
      <c r="K45" s="36">
        <f t="shared" si="2"/>
        <v>0.38405859542387566</v>
      </c>
      <c r="L45" s="31">
        <v>0</v>
      </c>
      <c r="M45" s="36">
        <f t="shared" si="3"/>
        <v>0</v>
      </c>
      <c r="N45" s="31">
        <f t="shared" si="4"/>
        <v>13617202</v>
      </c>
      <c r="O45" s="36">
        <f t="shared" si="5"/>
        <v>0.72118856807292553</v>
      </c>
      <c r="P45" s="31">
        <v>3449941</v>
      </c>
      <c r="Q45" s="31">
        <v>16039617</v>
      </c>
      <c r="R45" s="31">
        <v>16520117</v>
      </c>
      <c r="S45" s="31">
        <v>10003156</v>
      </c>
      <c r="T45" s="36">
        <f t="shared" si="6"/>
        <v>0.60551362923156049</v>
      </c>
      <c r="U45" s="36">
        <f t="shared" si="7"/>
        <v>1.1019620335536171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182884668</v>
      </c>
      <c r="E46" s="31">
        <v>183034668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187733479</v>
      </c>
      <c r="R46" s="31">
        <v>190533479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283213232</v>
      </c>
      <c r="E47" s="32">
        <f>SUM(E41:E46)</f>
        <v>253945013</v>
      </c>
      <c r="F47" s="32">
        <f>SUM(F41:F46)</f>
        <v>28384945</v>
      </c>
      <c r="G47" s="37">
        <f t="shared" si="0"/>
        <v>0.10022464275256744</v>
      </c>
      <c r="H47" s="32">
        <f>SUM(H41:H46)</f>
        <v>24332902</v>
      </c>
      <c r="I47" s="37">
        <f t="shared" si="1"/>
        <v>8.5917249798554612E-2</v>
      </c>
      <c r="J47" s="32">
        <f>SUM(J41:J46)</f>
        <v>24189908</v>
      </c>
      <c r="K47" s="37">
        <f t="shared" si="2"/>
        <v>9.525647979549022E-2</v>
      </c>
      <c r="L47" s="32">
        <f>SUM(L41:L46)</f>
        <v>0</v>
      </c>
      <c r="M47" s="37">
        <f t="shared" si="3"/>
        <v>0</v>
      </c>
      <c r="N47" s="32">
        <f t="shared" si="4"/>
        <v>76907755</v>
      </c>
      <c r="O47" s="37">
        <f t="shared" si="5"/>
        <v>0.30285199969648546</v>
      </c>
      <c r="P47" s="32">
        <f>SUM(P41:P46)</f>
        <v>20455469</v>
      </c>
      <c r="Q47" s="32">
        <f>SUM(Q41:Q46)</f>
        <v>251287275</v>
      </c>
      <c r="R47" s="32">
        <f>SUM(R41:R46)</f>
        <v>305728039</v>
      </c>
      <c r="S47" s="32">
        <f>SUM(S41:S46)</f>
        <v>84151402</v>
      </c>
      <c r="T47" s="37">
        <f t="shared" si="6"/>
        <v>0.27524921258530688</v>
      </c>
      <c r="U47" s="37">
        <f t="shared" si="7"/>
        <v>0.18256433035096875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5502000</v>
      </c>
      <c r="E48" s="31">
        <v>6002000</v>
      </c>
      <c r="F48" s="31">
        <v>1010358</v>
      </c>
      <c r="G48" s="36">
        <f t="shared" si="0"/>
        <v>0.18363467829880042</v>
      </c>
      <c r="H48" s="31">
        <v>810668</v>
      </c>
      <c r="I48" s="36">
        <f t="shared" si="1"/>
        <v>0.1473406034169393</v>
      </c>
      <c r="J48" s="31">
        <v>1006806</v>
      </c>
      <c r="K48" s="36">
        <f t="shared" si="2"/>
        <v>0.16774508497167612</v>
      </c>
      <c r="L48" s="31">
        <v>0</v>
      </c>
      <c r="M48" s="36">
        <f t="shared" si="3"/>
        <v>0</v>
      </c>
      <c r="N48" s="31">
        <f t="shared" si="4"/>
        <v>2827832</v>
      </c>
      <c r="O48" s="36">
        <f t="shared" si="5"/>
        <v>0.4711482839053649</v>
      </c>
      <c r="P48" s="31">
        <v>1086377</v>
      </c>
      <c r="Q48" s="31">
        <v>5501988</v>
      </c>
      <c r="R48" s="31">
        <v>5851988</v>
      </c>
      <c r="S48" s="31">
        <v>1518718</v>
      </c>
      <c r="T48" s="36">
        <f t="shared" si="6"/>
        <v>0.25952172150728947</v>
      </c>
      <c r="U48" s="36">
        <f t="shared" si="7"/>
        <v>-7.3244370968825745E-2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15656701</v>
      </c>
      <c r="E49" s="31">
        <v>81974652</v>
      </c>
      <c r="F49" s="31">
        <v>6025810</v>
      </c>
      <c r="G49" s="36">
        <f t="shared" si="0"/>
        <v>0.38487098910555934</v>
      </c>
      <c r="H49" s="31">
        <v>19900853</v>
      </c>
      <c r="I49" s="36">
        <f t="shared" si="1"/>
        <v>1.2710757521651592</v>
      </c>
      <c r="J49" s="31">
        <v>3387519</v>
      </c>
      <c r="K49" s="36">
        <f t="shared" si="2"/>
        <v>4.1323981466856362E-2</v>
      </c>
      <c r="L49" s="31">
        <v>0</v>
      </c>
      <c r="M49" s="36">
        <f t="shared" si="3"/>
        <v>0</v>
      </c>
      <c r="N49" s="31">
        <f t="shared" si="4"/>
        <v>29314182</v>
      </c>
      <c r="O49" s="36">
        <f t="shared" si="5"/>
        <v>0.35760056657514083</v>
      </c>
      <c r="P49" s="31">
        <v>5351239</v>
      </c>
      <c r="Q49" s="31">
        <v>27493760</v>
      </c>
      <c r="R49" s="31">
        <v>28789310</v>
      </c>
      <c r="S49" s="31">
        <v>14362922</v>
      </c>
      <c r="T49" s="36">
        <f t="shared" si="6"/>
        <v>0.49889775058867336</v>
      </c>
      <c r="U49" s="36">
        <f t="shared" si="7"/>
        <v>-0.36696548219954295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3723324</v>
      </c>
      <c r="E50" s="31">
        <v>3883324</v>
      </c>
      <c r="F50" s="31">
        <v>816717</v>
      </c>
      <c r="G50" s="36">
        <f t="shared" si="0"/>
        <v>0.2193515793951856</v>
      </c>
      <c r="H50" s="31">
        <v>706327</v>
      </c>
      <c r="I50" s="36">
        <f t="shared" si="1"/>
        <v>0.18970334034857025</v>
      </c>
      <c r="J50" s="31">
        <v>757683</v>
      </c>
      <c r="K50" s="36">
        <f t="shared" si="2"/>
        <v>0.19511197108456568</v>
      </c>
      <c r="L50" s="31">
        <v>0</v>
      </c>
      <c r="M50" s="36">
        <f t="shared" si="3"/>
        <v>0</v>
      </c>
      <c r="N50" s="31">
        <f t="shared" si="4"/>
        <v>2280727</v>
      </c>
      <c r="O50" s="36">
        <f t="shared" si="5"/>
        <v>0.58731308538767302</v>
      </c>
      <c r="P50" s="31">
        <v>-664397</v>
      </c>
      <c r="Q50" s="31">
        <v>2936024</v>
      </c>
      <c r="R50" s="31">
        <v>3061024</v>
      </c>
      <c r="S50" s="31">
        <v>2014014</v>
      </c>
      <c r="T50" s="36">
        <f t="shared" si="6"/>
        <v>0.65795433162235906</v>
      </c>
      <c r="U50" s="36">
        <f t="shared" si="7"/>
        <v>-2.1404070156848993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85972219</v>
      </c>
      <c r="E51" s="31">
        <v>87397219</v>
      </c>
      <c r="F51" s="31">
        <v>7987</v>
      </c>
      <c r="G51" s="36">
        <f t="shared" si="0"/>
        <v>9.2902103643503718E-5</v>
      </c>
      <c r="H51" s="31">
        <v>28452</v>
      </c>
      <c r="I51" s="36">
        <f t="shared" si="1"/>
        <v>3.3094411579628994E-4</v>
      </c>
      <c r="J51" s="31">
        <v>184177</v>
      </c>
      <c r="K51" s="36">
        <f t="shared" si="2"/>
        <v>2.1073553839281774E-3</v>
      </c>
      <c r="L51" s="31">
        <v>0</v>
      </c>
      <c r="M51" s="36">
        <f t="shared" si="3"/>
        <v>0</v>
      </c>
      <c r="N51" s="31">
        <f t="shared" si="4"/>
        <v>220616</v>
      </c>
      <c r="O51" s="36">
        <f t="shared" si="5"/>
        <v>2.524290847286571E-3</v>
      </c>
      <c r="P51" s="31">
        <v>32634</v>
      </c>
      <c r="Q51" s="31">
        <v>81690261</v>
      </c>
      <c r="R51" s="31">
        <v>121540195</v>
      </c>
      <c r="S51" s="31">
        <v>45361</v>
      </c>
      <c r="T51" s="36">
        <f t="shared" si="6"/>
        <v>3.732180946393907E-4</v>
      </c>
      <c r="U51" s="36">
        <f t="shared" si="7"/>
        <v>4.643715143715144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27950</v>
      </c>
      <c r="F52" s="31">
        <v>27950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27950</v>
      </c>
      <c r="O52" s="36">
        <f t="shared" si="5"/>
        <v>1</v>
      </c>
      <c r="P52" s="31">
        <v>5546706</v>
      </c>
      <c r="Q52" s="31">
        <v>21577985</v>
      </c>
      <c r="R52" s="31">
        <v>24684500</v>
      </c>
      <c r="S52" s="31">
        <v>15846034</v>
      </c>
      <c r="T52" s="36">
        <f t="shared" si="6"/>
        <v>0.64194267657841964</v>
      </c>
      <c r="U52" s="36">
        <f t="shared" si="7"/>
        <v>-1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110854244</v>
      </c>
      <c r="E53" s="32">
        <f>SUM(E48:E52)</f>
        <v>179285145</v>
      </c>
      <c r="F53" s="32">
        <f>SUM(F48:F52)</f>
        <v>7888822</v>
      </c>
      <c r="G53" s="37">
        <f t="shared" si="0"/>
        <v>7.1163915023406771E-2</v>
      </c>
      <c r="H53" s="32">
        <f>SUM(H48:H52)</f>
        <v>21446300</v>
      </c>
      <c r="I53" s="37">
        <f t="shared" si="1"/>
        <v>0.19346395073516537</v>
      </c>
      <c r="J53" s="32">
        <f>SUM(J48:J52)</f>
        <v>5336185</v>
      </c>
      <c r="K53" s="37">
        <f t="shared" si="2"/>
        <v>2.976367618187218E-2</v>
      </c>
      <c r="L53" s="32">
        <f>SUM(L48:L52)</f>
        <v>0</v>
      </c>
      <c r="M53" s="37">
        <f t="shared" si="3"/>
        <v>0</v>
      </c>
      <c r="N53" s="32">
        <f t="shared" si="4"/>
        <v>34671307</v>
      </c>
      <c r="O53" s="37">
        <f t="shared" si="5"/>
        <v>0.19338639015519105</v>
      </c>
      <c r="P53" s="32">
        <f>SUM(P48:P52)</f>
        <v>11352559</v>
      </c>
      <c r="Q53" s="32">
        <f>SUM(Q48:Q52)</f>
        <v>139200018</v>
      </c>
      <c r="R53" s="32">
        <f>SUM(R48:R52)</f>
        <v>183927017</v>
      </c>
      <c r="S53" s="32">
        <f>SUM(S48:S52)</f>
        <v>33787049</v>
      </c>
      <c r="T53" s="37">
        <f t="shared" si="6"/>
        <v>0.18369812956842549</v>
      </c>
      <c r="U53" s="37">
        <f t="shared" si="7"/>
        <v>-0.52995751882901465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1279958974</v>
      </c>
      <c r="E54" s="32">
        <f>SUM(E8:E9,E11:E18,E20:E26,E28:E34,E36:E39,E41:E46,E48:E52)</f>
        <v>1361429948</v>
      </c>
      <c r="F54" s="32">
        <f>SUM(F8:F9,F11:F18,F20:F26,F28:F34,F36:F39,F41:F46,F48:F52)</f>
        <v>154180711</v>
      </c>
      <c r="G54" s="37">
        <f t="shared" si="0"/>
        <v>0.12045754132116425</v>
      </c>
      <c r="H54" s="32">
        <f>SUM(H8:H9,H11:H18,H20:H26,H28:H34,H36:H39,H41:H46,H48:H52)</f>
        <v>161315594</v>
      </c>
      <c r="I54" s="37">
        <f t="shared" si="1"/>
        <v>0.1260318473301317</v>
      </c>
      <c r="J54" s="32">
        <f>SUM(J8:J9,J11:J18,J20:J26,J28:J34,J36:J39,J41:J46,J48:J52)</f>
        <v>103768904</v>
      </c>
      <c r="K54" s="37">
        <f t="shared" si="2"/>
        <v>7.6220523981010591E-2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419265209</v>
      </c>
      <c r="O54" s="37">
        <f t="shared" si="5"/>
        <v>0.30795944338959114</v>
      </c>
      <c r="P54" s="32">
        <f>SUM(P8:P9,P11:P18,P20:P26,P28:P34,P36:P39,P41:P46,P48:P52)</f>
        <v>115560041</v>
      </c>
      <c r="Q54" s="32">
        <f>SUM(Q8:Q9,Q11:Q18,Q20:Q26,Q28:Q34,Q36:Q39,Q41:Q46,Q48:Q52)</f>
        <v>1211552562</v>
      </c>
      <c r="R54" s="32">
        <f>SUM(R8:R9,R11:R18,R20:R26,R28:R34,R36:R39,R41:R46,R48:R52)</f>
        <v>1415731554</v>
      </c>
      <c r="S54" s="32">
        <f>SUM(S8:S9,S11:S18,S20:S26,S28:S34,S36:S39,S41:S46,S48:S52)</f>
        <v>397239796</v>
      </c>
      <c r="T54" s="37">
        <f t="shared" si="6"/>
        <v>0.2805897734479682</v>
      </c>
      <c r="U54" s="37">
        <f t="shared" si="7"/>
        <v>-0.10203472496171928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18173727</v>
      </c>
      <c r="E57" s="31">
        <v>18173727</v>
      </c>
      <c r="F57" s="31">
        <v>4366247</v>
      </c>
      <c r="G57" s="36">
        <f t="shared" ref="G57:G85" si="8">IF(($D57      =0),0,($F57      /$D57      ))</f>
        <v>0.24025050007629145</v>
      </c>
      <c r="H57" s="31">
        <v>4644142</v>
      </c>
      <c r="I57" s="36">
        <f t="shared" ref="I57:I85" si="9">IF(($D57      =0),0,($H57      /$D57      ))</f>
        <v>0.25554152981389011</v>
      </c>
      <c r="J57" s="31">
        <v>3412818</v>
      </c>
      <c r="K57" s="36">
        <f t="shared" ref="K57:K85" si="10">IF(($E57      =0),0,($J57      /$E57      ))</f>
        <v>0.18778855872546121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</f>
        <v>12423207</v>
      </c>
      <c r="O57" s="36">
        <f t="shared" ref="O57:O85" si="13">IF(($E57      =0),0,($N57      /$E57      ))</f>
        <v>0.68358058861564275</v>
      </c>
      <c r="P57" s="31">
        <v>3669028</v>
      </c>
      <c r="Q57" s="31">
        <v>14981813</v>
      </c>
      <c r="R57" s="31">
        <v>14981813</v>
      </c>
      <c r="S57" s="31">
        <v>12817283</v>
      </c>
      <c r="T57" s="36">
        <f t="shared" ref="T57:T85" si="14">IF(($R57      =0),0,($S57      /$R57      ))</f>
        <v>0.85552282624272513</v>
      </c>
      <c r="U57" s="36">
        <f t="shared" ref="U57:U85" si="15">IF(($P57      =0),0,(($J57      /$P57      )-1))</f>
        <v>-6.9830483713942737E-2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18173727</v>
      </c>
      <c r="E58" s="32">
        <f>E57</f>
        <v>18173727</v>
      </c>
      <c r="F58" s="32">
        <f>F57</f>
        <v>4366247</v>
      </c>
      <c r="G58" s="37">
        <f t="shared" si="8"/>
        <v>0.24025050007629145</v>
      </c>
      <c r="H58" s="32">
        <f>H57</f>
        <v>4644142</v>
      </c>
      <c r="I58" s="37">
        <f t="shared" si="9"/>
        <v>0.25554152981389011</v>
      </c>
      <c r="J58" s="32">
        <f>J57</f>
        <v>3412818</v>
      </c>
      <c r="K58" s="37">
        <f t="shared" si="10"/>
        <v>0.18778855872546121</v>
      </c>
      <c r="L58" s="32">
        <f>L57</f>
        <v>0</v>
      </c>
      <c r="M58" s="37">
        <f t="shared" si="11"/>
        <v>0</v>
      </c>
      <c r="N58" s="32">
        <f t="shared" si="12"/>
        <v>12423207</v>
      </c>
      <c r="O58" s="37">
        <f t="shared" si="13"/>
        <v>0.68358058861564275</v>
      </c>
      <c r="P58" s="32">
        <f>P57</f>
        <v>3669028</v>
      </c>
      <c r="Q58" s="32">
        <f>Q57</f>
        <v>14981813</v>
      </c>
      <c r="R58" s="32">
        <f>R57</f>
        <v>14981813</v>
      </c>
      <c r="S58" s="32">
        <f>S57</f>
        <v>12817283</v>
      </c>
      <c r="T58" s="37">
        <f t="shared" si="14"/>
        <v>0.85552282624272513</v>
      </c>
      <c r="U58" s="37">
        <f t="shared" si="15"/>
        <v>-6.9830483713942737E-2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710000</v>
      </c>
      <c r="Q59" s="31">
        <v>0</v>
      </c>
      <c r="R59" s="31">
        <v>0</v>
      </c>
      <c r="S59" s="31">
        <v>1010000</v>
      </c>
      <c r="T59" s="36">
        <f t="shared" si="14"/>
        <v>0</v>
      </c>
      <c r="U59" s="36">
        <f t="shared" si="15"/>
        <v>-1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5292</v>
      </c>
      <c r="E61" s="31">
        <v>5292</v>
      </c>
      <c r="F61" s="31">
        <v>0</v>
      </c>
      <c r="G61" s="36">
        <f t="shared" si="8"/>
        <v>0</v>
      </c>
      <c r="H61" s="31">
        <v>1481</v>
      </c>
      <c r="I61" s="36">
        <f t="shared" si="9"/>
        <v>0.27985638699924414</v>
      </c>
      <c r="J61" s="31">
        <v>681</v>
      </c>
      <c r="K61" s="36">
        <f t="shared" si="10"/>
        <v>0.12868480725623582</v>
      </c>
      <c r="L61" s="31">
        <v>0</v>
      </c>
      <c r="M61" s="36">
        <f t="shared" si="11"/>
        <v>0</v>
      </c>
      <c r="N61" s="31">
        <f t="shared" si="12"/>
        <v>2162</v>
      </c>
      <c r="O61" s="36">
        <f t="shared" si="13"/>
        <v>0.40854119425547997</v>
      </c>
      <c r="P61" s="31">
        <v>0</v>
      </c>
      <c r="Q61" s="31">
        <v>1222044</v>
      </c>
      <c r="R61" s="31">
        <v>1222044</v>
      </c>
      <c r="S61" s="31">
        <v>1297</v>
      </c>
      <c r="T61" s="36">
        <f t="shared" si="14"/>
        <v>1.0613365803522623E-3</v>
      </c>
      <c r="U61" s="36">
        <f t="shared" si="15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16190329</v>
      </c>
      <c r="E62" s="31">
        <v>16190329</v>
      </c>
      <c r="F62" s="31">
        <v>5483953</v>
      </c>
      <c r="G62" s="36">
        <f t="shared" si="8"/>
        <v>0.33871782346115387</v>
      </c>
      <c r="H62" s="31">
        <v>3560944</v>
      </c>
      <c r="I62" s="36">
        <f t="shared" si="9"/>
        <v>0.21994265836104998</v>
      </c>
      <c r="J62" s="31">
        <v>4231173</v>
      </c>
      <c r="K62" s="36">
        <f t="shared" si="10"/>
        <v>0.26133953176615499</v>
      </c>
      <c r="L62" s="31">
        <v>0</v>
      </c>
      <c r="M62" s="36">
        <f t="shared" si="11"/>
        <v>0</v>
      </c>
      <c r="N62" s="31">
        <f t="shared" si="12"/>
        <v>13276070</v>
      </c>
      <c r="O62" s="36">
        <f t="shared" si="13"/>
        <v>0.82000001358835883</v>
      </c>
      <c r="P62" s="31">
        <v>4296000</v>
      </c>
      <c r="Q62" s="31">
        <v>15007601</v>
      </c>
      <c r="R62" s="31">
        <v>13312866</v>
      </c>
      <c r="S62" s="31">
        <v>13384173</v>
      </c>
      <c r="T62" s="36">
        <f t="shared" si="14"/>
        <v>1.0053562471071218</v>
      </c>
      <c r="U62" s="36">
        <f t="shared" si="15"/>
        <v>-1.5090083798882659E-2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16195621</v>
      </c>
      <c r="E63" s="32">
        <f>SUM(E59:E62)</f>
        <v>16195621</v>
      </c>
      <c r="F63" s="32">
        <f>SUM(F59:F62)</f>
        <v>5483953</v>
      </c>
      <c r="G63" s="37">
        <f t="shared" si="8"/>
        <v>0.33860714572167377</v>
      </c>
      <c r="H63" s="32">
        <f>SUM(H59:H62)</f>
        <v>3562425</v>
      </c>
      <c r="I63" s="37">
        <f t="shared" si="9"/>
        <v>0.21996223547093377</v>
      </c>
      <c r="J63" s="32">
        <f>SUM(J59:J62)</f>
        <v>4231854</v>
      </c>
      <c r="K63" s="37">
        <f t="shared" si="10"/>
        <v>0.26129618617279327</v>
      </c>
      <c r="L63" s="32">
        <f>SUM(L59:L62)</f>
        <v>0</v>
      </c>
      <c r="M63" s="37">
        <f t="shared" si="11"/>
        <v>0</v>
      </c>
      <c r="N63" s="32">
        <f t="shared" si="12"/>
        <v>13278232</v>
      </c>
      <c r="O63" s="37">
        <f t="shared" si="13"/>
        <v>0.81986556736540084</v>
      </c>
      <c r="P63" s="32">
        <f>SUM(P59:P62)</f>
        <v>5006000</v>
      </c>
      <c r="Q63" s="32">
        <f>SUM(Q59:Q62)</f>
        <v>16229645</v>
      </c>
      <c r="R63" s="32">
        <f>SUM(R59:R62)</f>
        <v>14534910</v>
      </c>
      <c r="S63" s="32">
        <f>SUM(S59:S62)</f>
        <v>14395470</v>
      </c>
      <c r="T63" s="37">
        <f t="shared" si="14"/>
        <v>0.99040654534496597</v>
      </c>
      <c r="U63" s="37">
        <f t="shared" si="15"/>
        <v>-0.15464362764682382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10000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2557</v>
      </c>
      <c r="K64" s="36">
        <f t="shared" si="10"/>
        <v>0.25569999999999998</v>
      </c>
      <c r="L64" s="31">
        <v>0</v>
      </c>
      <c r="M64" s="36">
        <f t="shared" si="11"/>
        <v>0</v>
      </c>
      <c r="N64" s="31">
        <f t="shared" si="12"/>
        <v>2557</v>
      </c>
      <c r="O64" s="36">
        <f t="shared" si="13"/>
        <v>0.25569999999999998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14329006</v>
      </c>
      <c r="E65" s="31">
        <v>14329006</v>
      </c>
      <c r="F65" s="31">
        <v>15217</v>
      </c>
      <c r="G65" s="36">
        <f t="shared" si="8"/>
        <v>1.0619717794800281E-3</v>
      </c>
      <c r="H65" s="31">
        <v>93478</v>
      </c>
      <c r="I65" s="36">
        <f t="shared" si="9"/>
        <v>6.5236904779019562E-3</v>
      </c>
      <c r="J65" s="31">
        <v>10870</v>
      </c>
      <c r="K65" s="36">
        <f t="shared" si="10"/>
        <v>7.5860111999394796E-4</v>
      </c>
      <c r="L65" s="31">
        <v>0</v>
      </c>
      <c r="M65" s="36">
        <f t="shared" si="11"/>
        <v>0</v>
      </c>
      <c r="N65" s="31">
        <f t="shared" si="12"/>
        <v>119565</v>
      </c>
      <c r="O65" s="36">
        <f t="shared" si="13"/>
        <v>8.3442633773759319E-3</v>
      </c>
      <c r="P65" s="31">
        <v>0</v>
      </c>
      <c r="Q65" s="31">
        <v>13738881</v>
      </c>
      <c r="R65" s="31">
        <v>13738881</v>
      </c>
      <c r="S65" s="31">
        <v>17389</v>
      </c>
      <c r="T65" s="36">
        <f t="shared" si="14"/>
        <v>1.2656780417560935E-3</v>
      </c>
      <c r="U65" s="36">
        <f t="shared" si="15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900000</v>
      </c>
      <c r="E66" s="31">
        <v>5830000</v>
      </c>
      <c r="F66" s="31">
        <v>56756</v>
      </c>
      <c r="G66" s="36">
        <f t="shared" si="8"/>
        <v>6.3062222222222228E-2</v>
      </c>
      <c r="H66" s="31">
        <v>119128</v>
      </c>
      <c r="I66" s="36">
        <f t="shared" si="9"/>
        <v>0.13236444444444445</v>
      </c>
      <c r="J66" s="31">
        <v>5092027</v>
      </c>
      <c r="K66" s="36">
        <f t="shared" si="10"/>
        <v>0.87341801029159516</v>
      </c>
      <c r="L66" s="31">
        <v>0</v>
      </c>
      <c r="M66" s="36">
        <f t="shared" si="11"/>
        <v>0</v>
      </c>
      <c r="N66" s="31">
        <f t="shared" si="12"/>
        <v>5267911</v>
      </c>
      <c r="O66" s="36">
        <f t="shared" si="13"/>
        <v>0.90358679245283013</v>
      </c>
      <c r="P66" s="31">
        <v>306786</v>
      </c>
      <c r="Q66" s="31">
        <v>254783</v>
      </c>
      <c r="R66" s="31">
        <v>1000000</v>
      </c>
      <c r="S66" s="31">
        <v>852901</v>
      </c>
      <c r="T66" s="36">
        <f t="shared" si="14"/>
        <v>0.85290100000000002</v>
      </c>
      <c r="U66" s="36">
        <f t="shared" si="15"/>
        <v>15.597977091523081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146606</v>
      </c>
      <c r="E67" s="31">
        <v>146606</v>
      </c>
      <c r="F67" s="31">
        <v>292593</v>
      </c>
      <c r="G67" s="36">
        <f t="shared" si="8"/>
        <v>1.9957777989986767</v>
      </c>
      <c r="H67" s="31">
        <v>45926</v>
      </c>
      <c r="I67" s="36">
        <f t="shared" si="9"/>
        <v>0.31326139448590101</v>
      </c>
      <c r="J67" s="31">
        <v>5561039</v>
      </c>
      <c r="K67" s="36">
        <f t="shared" si="10"/>
        <v>37.931864998704008</v>
      </c>
      <c r="L67" s="31">
        <v>0</v>
      </c>
      <c r="M67" s="36">
        <f t="shared" si="11"/>
        <v>0</v>
      </c>
      <c r="N67" s="31">
        <f t="shared" si="12"/>
        <v>5899558</v>
      </c>
      <c r="O67" s="36">
        <f t="shared" si="13"/>
        <v>40.240904192188587</v>
      </c>
      <c r="P67" s="31">
        <v>44626</v>
      </c>
      <c r="Q67" s="31">
        <v>16218760</v>
      </c>
      <c r="R67" s="31">
        <v>16218760</v>
      </c>
      <c r="S67" s="31">
        <v>113839</v>
      </c>
      <c r="T67" s="36">
        <f t="shared" si="14"/>
        <v>7.0189706241414263E-3</v>
      </c>
      <c r="U67" s="36">
        <f t="shared" si="15"/>
        <v>123.61432797024156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1796968</v>
      </c>
      <c r="E68" s="31">
        <v>1796888</v>
      </c>
      <c r="F68" s="31">
        <v>496876</v>
      </c>
      <c r="G68" s="36">
        <f t="shared" si="8"/>
        <v>0.27650798456065995</v>
      </c>
      <c r="H68" s="31">
        <v>588205</v>
      </c>
      <c r="I68" s="36">
        <f t="shared" si="9"/>
        <v>0.32733192800316979</v>
      </c>
      <c r="J68" s="31">
        <v>118385</v>
      </c>
      <c r="K68" s="36">
        <f t="shared" si="10"/>
        <v>6.5883349435245819E-2</v>
      </c>
      <c r="L68" s="31">
        <v>0</v>
      </c>
      <c r="M68" s="36">
        <f t="shared" si="11"/>
        <v>0</v>
      </c>
      <c r="N68" s="31">
        <f t="shared" si="12"/>
        <v>1203466</v>
      </c>
      <c r="O68" s="36">
        <f t="shared" si="13"/>
        <v>0.66975014580764081</v>
      </c>
      <c r="P68" s="31">
        <v>4250</v>
      </c>
      <c r="Q68" s="31">
        <v>1831502</v>
      </c>
      <c r="R68" s="31">
        <v>1831501</v>
      </c>
      <c r="S68" s="31">
        <v>461131</v>
      </c>
      <c r="T68" s="36">
        <f t="shared" si="14"/>
        <v>0.25177764030704869</v>
      </c>
      <c r="U68" s="36">
        <f t="shared" si="15"/>
        <v>26.855294117647059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17172580</v>
      </c>
      <c r="E70" s="32">
        <f>SUM(E64:E69)</f>
        <v>22112500</v>
      </c>
      <c r="F70" s="32">
        <f>SUM(F64:F69)</f>
        <v>861442</v>
      </c>
      <c r="G70" s="37">
        <f t="shared" si="8"/>
        <v>5.016380765150024E-2</v>
      </c>
      <c r="H70" s="32">
        <f>SUM(H64:H69)</f>
        <v>846737</v>
      </c>
      <c r="I70" s="37">
        <f t="shared" si="9"/>
        <v>4.9307500678407092E-2</v>
      </c>
      <c r="J70" s="32">
        <f>SUM(J64:J69)</f>
        <v>10784878</v>
      </c>
      <c r="K70" s="37">
        <f t="shared" si="10"/>
        <v>0.48772766534765405</v>
      </c>
      <c r="L70" s="32">
        <f>SUM(L64:L69)</f>
        <v>0</v>
      </c>
      <c r="M70" s="37">
        <f t="shared" si="11"/>
        <v>0</v>
      </c>
      <c r="N70" s="32">
        <f t="shared" si="12"/>
        <v>12493057</v>
      </c>
      <c r="O70" s="37">
        <f t="shared" si="13"/>
        <v>0.56497713962690788</v>
      </c>
      <c r="P70" s="32">
        <f>SUM(P64:P69)</f>
        <v>355662</v>
      </c>
      <c r="Q70" s="32">
        <f>SUM(Q64:Q69)</f>
        <v>32043926</v>
      </c>
      <c r="R70" s="32">
        <f>SUM(R64:R69)</f>
        <v>32789142</v>
      </c>
      <c r="S70" s="32">
        <f>SUM(S64:S69)</f>
        <v>1445260</v>
      </c>
      <c r="T70" s="37">
        <f t="shared" si="14"/>
        <v>4.4077396108748439E-2</v>
      </c>
      <c r="U70" s="37">
        <f t="shared" si="15"/>
        <v>29.323391309726652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30000</v>
      </c>
      <c r="E71" s="31">
        <v>172508</v>
      </c>
      <c r="F71" s="31">
        <v>72731</v>
      </c>
      <c r="G71" s="36">
        <f t="shared" si="8"/>
        <v>2.4243666666666668</v>
      </c>
      <c r="H71" s="31">
        <v>62377</v>
      </c>
      <c r="I71" s="36">
        <f t="shared" si="9"/>
        <v>2.0792333333333333</v>
      </c>
      <c r="J71" s="31">
        <v>68868</v>
      </c>
      <c r="K71" s="36">
        <f t="shared" si="10"/>
        <v>0.39921626823103856</v>
      </c>
      <c r="L71" s="31">
        <v>0</v>
      </c>
      <c r="M71" s="36">
        <f t="shared" si="11"/>
        <v>0</v>
      </c>
      <c r="N71" s="31">
        <f t="shared" si="12"/>
        <v>203976</v>
      </c>
      <c r="O71" s="36">
        <f t="shared" si="13"/>
        <v>1.1824147285922972</v>
      </c>
      <c r="P71" s="31">
        <v>27435</v>
      </c>
      <c r="Q71" s="31">
        <v>132300</v>
      </c>
      <c r="R71" s="31">
        <v>20000</v>
      </c>
      <c r="S71" s="31">
        <v>35202</v>
      </c>
      <c r="T71" s="36">
        <f t="shared" si="14"/>
        <v>1.7601</v>
      </c>
      <c r="U71" s="36">
        <f t="shared" si="15"/>
        <v>1.5102241662110445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1797174</v>
      </c>
      <c r="E72" s="31">
        <v>1795203</v>
      </c>
      <c r="F72" s="31">
        <v>40905</v>
      </c>
      <c r="G72" s="36">
        <f t="shared" si="8"/>
        <v>2.2760734352934107E-2</v>
      </c>
      <c r="H72" s="31">
        <v>13531</v>
      </c>
      <c r="I72" s="36">
        <f t="shared" si="9"/>
        <v>7.5290428194487568E-3</v>
      </c>
      <c r="J72" s="31">
        <v>3062803</v>
      </c>
      <c r="K72" s="36">
        <f t="shared" si="10"/>
        <v>1.7061039893538503</v>
      </c>
      <c r="L72" s="31">
        <v>0</v>
      </c>
      <c r="M72" s="36">
        <f t="shared" si="11"/>
        <v>0</v>
      </c>
      <c r="N72" s="31">
        <f t="shared" si="12"/>
        <v>3117239</v>
      </c>
      <c r="O72" s="36">
        <f t="shared" si="13"/>
        <v>1.7364270224592986</v>
      </c>
      <c r="P72" s="31">
        <v>13768</v>
      </c>
      <c r="Q72" s="31">
        <v>33302</v>
      </c>
      <c r="R72" s="31">
        <v>33302</v>
      </c>
      <c r="S72" s="31">
        <v>74406</v>
      </c>
      <c r="T72" s="36">
        <f t="shared" si="14"/>
        <v>2.2342802234100052</v>
      </c>
      <c r="U72" s="36">
        <f t="shared" si="15"/>
        <v>221.45809122603137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1897587</v>
      </c>
      <c r="E73" s="31">
        <v>1897587</v>
      </c>
      <c r="F73" s="31">
        <v>790669</v>
      </c>
      <c r="G73" s="36">
        <f t="shared" si="8"/>
        <v>0.41667075080088556</v>
      </c>
      <c r="H73" s="31">
        <v>0</v>
      </c>
      <c r="I73" s="36">
        <f t="shared" si="9"/>
        <v>0</v>
      </c>
      <c r="J73" s="31">
        <v>632525</v>
      </c>
      <c r="K73" s="36">
        <f t="shared" si="10"/>
        <v>0.33333122539309135</v>
      </c>
      <c r="L73" s="31">
        <v>0</v>
      </c>
      <c r="M73" s="36">
        <f t="shared" si="11"/>
        <v>0</v>
      </c>
      <c r="N73" s="31">
        <f t="shared" si="12"/>
        <v>1423194</v>
      </c>
      <c r="O73" s="36">
        <f t="shared" si="13"/>
        <v>0.7500019761939769</v>
      </c>
      <c r="P73" s="31">
        <v>0</v>
      </c>
      <c r="Q73" s="31">
        <v>1828673</v>
      </c>
      <c r="R73" s="31">
        <v>1828673</v>
      </c>
      <c r="S73" s="31">
        <v>763303</v>
      </c>
      <c r="T73" s="36">
        <f t="shared" si="14"/>
        <v>0.41740814240708973</v>
      </c>
      <c r="U73" s="36">
        <f t="shared" si="15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8256327</v>
      </c>
      <c r="E74" s="31">
        <v>4853354</v>
      </c>
      <c r="F74" s="31">
        <v>498427</v>
      </c>
      <c r="G74" s="36">
        <f t="shared" si="8"/>
        <v>6.0369096330608031E-2</v>
      </c>
      <c r="H74" s="31">
        <v>283011</v>
      </c>
      <c r="I74" s="36">
        <f t="shared" si="9"/>
        <v>3.4278075468667846E-2</v>
      </c>
      <c r="J74" s="31">
        <v>261175</v>
      </c>
      <c r="K74" s="36">
        <f t="shared" si="10"/>
        <v>5.3813301069734455E-2</v>
      </c>
      <c r="L74" s="31">
        <v>0</v>
      </c>
      <c r="M74" s="36">
        <f t="shared" si="11"/>
        <v>0</v>
      </c>
      <c r="N74" s="31">
        <f t="shared" si="12"/>
        <v>1042613</v>
      </c>
      <c r="O74" s="36">
        <f t="shared" si="13"/>
        <v>0.21482319237376873</v>
      </c>
      <c r="P74" s="31">
        <v>381157</v>
      </c>
      <c r="Q74" s="31">
        <v>7013182</v>
      </c>
      <c r="R74" s="31">
        <v>1334389</v>
      </c>
      <c r="S74" s="31">
        <v>706262</v>
      </c>
      <c r="T74" s="36">
        <f t="shared" si="14"/>
        <v>0.52927744458325121</v>
      </c>
      <c r="U74" s="36">
        <f t="shared" si="15"/>
        <v>-0.31478367182027356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49770</v>
      </c>
      <c r="E75" s="31">
        <v>92740</v>
      </c>
      <c r="F75" s="31">
        <v>13272</v>
      </c>
      <c r="G75" s="36">
        <f t="shared" si="8"/>
        <v>0.26666666666666666</v>
      </c>
      <c r="H75" s="31">
        <v>20629</v>
      </c>
      <c r="I75" s="36">
        <f t="shared" si="9"/>
        <v>0.41448663853727147</v>
      </c>
      <c r="J75" s="31">
        <v>15998</v>
      </c>
      <c r="K75" s="36">
        <f t="shared" si="10"/>
        <v>0.17250377399180505</v>
      </c>
      <c r="L75" s="31">
        <v>0</v>
      </c>
      <c r="M75" s="36">
        <f t="shared" si="11"/>
        <v>0</v>
      </c>
      <c r="N75" s="31">
        <f t="shared" si="12"/>
        <v>49899</v>
      </c>
      <c r="O75" s="36">
        <f t="shared" si="13"/>
        <v>0.53805262022859612</v>
      </c>
      <c r="P75" s="31">
        <v>131760</v>
      </c>
      <c r="Q75" s="31">
        <v>47672</v>
      </c>
      <c r="R75" s="31">
        <v>47672</v>
      </c>
      <c r="S75" s="31">
        <v>212437</v>
      </c>
      <c r="T75" s="36">
        <f t="shared" si="14"/>
        <v>4.4562216814901827</v>
      </c>
      <c r="U75" s="36">
        <f t="shared" si="15"/>
        <v>-0.87858227079538553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4771396</v>
      </c>
      <c r="E76" s="31">
        <v>4771396</v>
      </c>
      <c r="F76" s="31">
        <v>96537</v>
      </c>
      <c r="G76" s="36">
        <f t="shared" si="8"/>
        <v>2.0232443502907746E-2</v>
      </c>
      <c r="H76" s="31">
        <v>272461</v>
      </c>
      <c r="I76" s="36">
        <f t="shared" si="9"/>
        <v>5.7102994595292444E-2</v>
      </c>
      <c r="J76" s="31">
        <v>110415</v>
      </c>
      <c r="K76" s="36">
        <f t="shared" si="10"/>
        <v>2.3141026232155117E-2</v>
      </c>
      <c r="L76" s="31">
        <v>0</v>
      </c>
      <c r="M76" s="36">
        <f t="shared" si="11"/>
        <v>0</v>
      </c>
      <c r="N76" s="31">
        <f t="shared" si="12"/>
        <v>479413</v>
      </c>
      <c r="O76" s="36">
        <f t="shared" si="13"/>
        <v>0.10047646433035531</v>
      </c>
      <c r="P76" s="31">
        <v>276660</v>
      </c>
      <c r="Q76" s="31">
        <v>6444300</v>
      </c>
      <c r="R76" s="31">
        <v>6444300</v>
      </c>
      <c r="S76" s="31">
        <v>484156</v>
      </c>
      <c r="T76" s="36">
        <f t="shared" si="14"/>
        <v>7.5129339105876505E-2</v>
      </c>
      <c r="U76" s="36">
        <f t="shared" si="15"/>
        <v>-0.60090002168726953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26084168</v>
      </c>
      <c r="E77" s="31">
        <v>34417832</v>
      </c>
      <c r="F77" s="31">
        <v>7263878</v>
      </c>
      <c r="G77" s="36">
        <f t="shared" si="8"/>
        <v>0.27847842415368584</v>
      </c>
      <c r="H77" s="31">
        <v>9966290</v>
      </c>
      <c r="I77" s="36">
        <f t="shared" si="9"/>
        <v>0.38208195868083661</v>
      </c>
      <c r="J77" s="31">
        <v>2599602</v>
      </c>
      <c r="K77" s="36">
        <f t="shared" si="10"/>
        <v>7.5530672588558168E-2</v>
      </c>
      <c r="L77" s="31">
        <v>0</v>
      </c>
      <c r="M77" s="36">
        <f t="shared" si="11"/>
        <v>0</v>
      </c>
      <c r="N77" s="31">
        <f t="shared" si="12"/>
        <v>19829770</v>
      </c>
      <c r="O77" s="36">
        <f t="shared" si="13"/>
        <v>0.57614814320669583</v>
      </c>
      <c r="P77" s="31">
        <v>3145728</v>
      </c>
      <c r="Q77" s="31">
        <v>32379864</v>
      </c>
      <c r="R77" s="31">
        <v>11331000</v>
      </c>
      <c r="S77" s="31">
        <v>6317025</v>
      </c>
      <c r="T77" s="36">
        <f t="shared" si="14"/>
        <v>0.55749933809902041</v>
      </c>
      <c r="U77" s="36">
        <f t="shared" si="15"/>
        <v>-0.17360877990722656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42886422</v>
      </c>
      <c r="E78" s="32">
        <f>SUM(E71:E77)</f>
        <v>48000620</v>
      </c>
      <c r="F78" s="32">
        <f>SUM(F71:F77)</f>
        <v>8776419</v>
      </c>
      <c r="G78" s="37">
        <f t="shared" si="8"/>
        <v>0.20464330178908374</v>
      </c>
      <c r="H78" s="32">
        <f>SUM(H71:H77)</f>
        <v>10618299</v>
      </c>
      <c r="I78" s="37">
        <f t="shared" si="9"/>
        <v>0.24759116067085288</v>
      </c>
      <c r="J78" s="32">
        <f>SUM(J71:J77)</f>
        <v>6751386</v>
      </c>
      <c r="K78" s="37">
        <f t="shared" si="10"/>
        <v>0.14065205824424767</v>
      </c>
      <c r="L78" s="32">
        <f>SUM(L71:L77)</f>
        <v>0</v>
      </c>
      <c r="M78" s="37">
        <f t="shared" si="11"/>
        <v>0</v>
      </c>
      <c r="N78" s="32">
        <f t="shared" si="12"/>
        <v>26146104</v>
      </c>
      <c r="O78" s="37">
        <f t="shared" si="13"/>
        <v>0.54470346424692018</v>
      </c>
      <c r="P78" s="32">
        <f>SUM(P71:P77)</f>
        <v>3976508</v>
      </c>
      <c r="Q78" s="32">
        <f>SUM(Q71:Q77)</f>
        <v>47879293</v>
      </c>
      <c r="R78" s="32">
        <f>SUM(R71:R77)</f>
        <v>21039336</v>
      </c>
      <c r="S78" s="32">
        <f>SUM(S71:S77)</f>
        <v>8592791</v>
      </c>
      <c r="T78" s="37">
        <f t="shared" si="14"/>
        <v>0.40841550322690789</v>
      </c>
      <c r="U78" s="37">
        <f t="shared" si="15"/>
        <v>0.69781778384451876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1773300</v>
      </c>
      <c r="E79" s="31">
        <v>1566000</v>
      </c>
      <c r="F79" s="31">
        <v>389257</v>
      </c>
      <c r="G79" s="36">
        <f t="shared" si="8"/>
        <v>0.21950995319460892</v>
      </c>
      <c r="H79" s="31">
        <v>393974</v>
      </c>
      <c r="I79" s="36">
        <f t="shared" si="9"/>
        <v>0.22216996560085717</v>
      </c>
      <c r="J79" s="31">
        <v>389502</v>
      </c>
      <c r="K79" s="36">
        <f t="shared" si="10"/>
        <v>0.24872413793103448</v>
      </c>
      <c r="L79" s="31">
        <v>0</v>
      </c>
      <c r="M79" s="36">
        <f t="shared" si="11"/>
        <v>0</v>
      </c>
      <c r="N79" s="31">
        <f t="shared" si="12"/>
        <v>1172733</v>
      </c>
      <c r="O79" s="36">
        <f t="shared" si="13"/>
        <v>0.74887164750957858</v>
      </c>
      <c r="P79" s="31">
        <v>547973</v>
      </c>
      <c r="Q79" s="31">
        <v>1729057</v>
      </c>
      <c r="R79" s="31">
        <v>1881108</v>
      </c>
      <c r="S79" s="31">
        <v>1516853</v>
      </c>
      <c r="T79" s="36">
        <f t="shared" si="14"/>
        <v>0.80636146356296401</v>
      </c>
      <c r="U79" s="36">
        <f t="shared" si="15"/>
        <v>-0.28919490558841399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369781</v>
      </c>
      <c r="E80" s="31">
        <v>11865177</v>
      </c>
      <c r="F80" s="31">
        <v>183050</v>
      </c>
      <c r="G80" s="36">
        <f t="shared" si="8"/>
        <v>0.49502272966972344</v>
      </c>
      <c r="H80" s="31">
        <v>183527</v>
      </c>
      <c r="I80" s="36">
        <f t="shared" si="9"/>
        <v>0.4963126823714577</v>
      </c>
      <c r="J80" s="31">
        <v>394871</v>
      </c>
      <c r="K80" s="36">
        <f t="shared" si="10"/>
        <v>3.3279823807095335E-2</v>
      </c>
      <c r="L80" s="31">
        <v>0</v>
      </c>
      <c r="M80" s="36">
        <f t="shared" si="11"/>
        <v>0</v>
      </c>
      <c r="N80" s="31">
        <f t="shared" si="12"/>
        <v>761448</v>
      </c>
      <c r="O80" s="36">
        <f t="shared" si="13"/>
        <v>6.4175022420651623E-2</v>
      </c>
      <c r="P80" s="31">
        <v>175491</v>
      </c>
      <c r="Q80" s="31">
        <v>58814359</v>
      </c>
      <c r="R80" s="31">
        <v>58902975</v>
      </c>
      <c r="S80" s="31">
        <v>568921</v>
      </c>
      <c r="T80" s="36">
        <f t="shared" si="14"/>
        <v>9.6586123196663667E-3</v>
      </c>
      <c r="U80" s="36">
        <f t="shared" si="15"/>
        <v>1.2500925973411743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4422910</v>
      </c>
      <c r="E81" s="31">
        <v>3605950</v>
      </c>
      <c r="F81" s="31">
        <v>979024</v>
      </c>
      <c r="G81" s="36">
        <f t="shared" si="8"/>
        <v>0.22135291018808884</v>
      </c>
      <c r="H81" s="31">
        <v>826367</v>
      </c>
      <c r="I81" s="36">
        <f t="shared" si="9"/>
        <v>0.18683785109803275</v>
      </c>
      <c r="J81" s="31">
        <v>726768</v>
      </c>
      <c r="K81" s="36">
        <f t="shared" si="10"/>
        <v>0.2015468877826925</v>
      </c>
      <c r="L81" s="31">
        <v>0</v>
      </c>
      <c r="M81" s="36">
        <f t="shared" si="11"/>
        <v>0</v>
      </c>
      <c r="N81" s="31">
        <f t="shared" si="12"/>
        <v>2532159</v>
      </c>
      <c r="O81" s="36">
        <f t="shared" si="13"/>
        <v>0.70221689152650479</v>
      </c>
      <c r="P81" s="31">
        <v>898340</v>
      </c>
      <c r="Q81" s="31">
        <v>4240550</v>
      </c>
      <c r="R81" s="31">
        <v>4240550</v>
      </c>
      <c r="S81" s="31">
        <v>2384964</v>
      </c>
      <c r="T81" s="36">
        <f t="shared" si="14"/>
        <v>0.56241855419697917</v>
      </c>
      <c r="U81" s="36">
        <f t="shared" si="15"/>
        <v>-0.1909878219827682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6565991</v>
      </c>
      <c r="E84" s="32">
        <f>SUM(E79:E83)</f>
        <v>17037127</v>
      </c>
      <c r="F84" s="32">
        <f>SUM(F79:F83)</f>
        <v>1551331</v>
      </c>
      <c r="G84" s="37">
        <f t="shared" si="8"/>
        <v>0.23626760987031509</v>
      </c>
      <c r="H84" s="32">
        <f>SUM(H79:H83)</f>
        <v>1403868</v>
      </c>
      <c r="I84" s="37">
        <f t="shared" si="9"/>
        <v>0.21380900461179431</v>
      </c>
      <c r="J84" s="32">
        <f>SUM(J79:J83)</f>
        <v>1511141</v>
      </c>
      <c r="K84" s="37">
        <f t="shared" si="10"/>
        <v>8.8696938163341746E-2</v>
      </c>
      <c r="L84" s="32">
        <f>SUM(L79:L83)</f>
        <v>0</v>
      </c>
      <c r="M84" s="37">
        <f t="shared" si="11"/>
        <v>0</v>
      </c>
      <c r="N84" s="32">
        <f t="shared" si="12"/>
        <v>4466340</v>
      </c>
      <c r="O84" s="37">
        <f t="shared" si="13"/>
        <v>0.26215335484674146</v>
      </c>
      <c r="P84" s="32">
        <f>SUM(P79:P83)</f>
        <v>1621804</v>
      </c>
      <c r="Q84" s="32">
        <f>SUM(Q79:Q83)</f>
        <v>64783966</v>
      </c>
      <c r="R84" s="32">
        <f>SUM(R79:R83)</f>
        <v>65024633</v>
      </c>
      <c r="S84" s="32">
        <f>SUM(S79:S83)</f>
        <v>4470738</v>
      </c>
      <c r="T84" s="37">
        <f t="shared" si="14"/>
        <v>6.8754528764506828E-2</v>
      </c>
      <c r="U84" s="37">
        <f t="shared" si="15"/>
        <v>-6.8234509225529094E-2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100994341</v>
      </c>
      <c r="E85" s="32">
        <f>SUM(E57,E59:E62,E64:E69,E71:E77,E79:E83)</f>
        <v>121519595</v>
      </c>
      <c r="F85" s="32">
        <f>SUM(F57,F59:F62,F64:F69,F71:F77,F79:F83)</f>
        <v>21039392</v>
      </c>
      <c r="G85" s="37">
        <f t="shared" si="8"/>
        <v>0.20832248412809584</v>
      </c>
      <c r="H85" s="32">
        <f>SUM(H57,H59:H62,H64:H69,H71:H77,H79:H83)</f>
        <v>21075471</v>
      </c>
      <c r="I85" s="37">
        <f t="shared" si="9"/>
        <v>0.20867972196580797</v>
      </c>
      <c r="J85" s="32">
        <f>SUM(J57,J59:J62,J64:J69,J71:J77,J79:J83)</f>
        <v>26692077</v>
      </c>
      <c r="K85" s="37">
        <f t="shared" si="10"/>
        <v>0.21965245193583799</v>
      </c>
      <c r="L85" s="32">
        <f>SUM(L57,L59:L62,L64:L69,L71:L77,L79:L83)</f>
        <v>0</v>
      </c>
      <c r="M85" s="37">
        <f t="shared" si="11"/>
        <v>0</v>
      </c>
      <c r="N85" s="32">
        <f t="shared" si="12"/>
        <v>68806940</v>
      </c>
      <c r="O85" s="37">
        <f t="shared" si="13"/>
        <v>0.56622094568369818</v>
      </c>
      <c r="P85" s="32">
        <f>SUM(P57,P59:P62,P64:P69,P71:P77,P79:P83)</f>
        <v>14629002</v>
      </c>
      <c r="Q85" s="32">
        <f>SUM(Q57,Q59:Q62,Q64:Q69,Q71:Q77,Q79:Q83)</f>
        <v>175918643</v>
      </c>
      <c r="R85" s="32">
        <f>SUM(R57,R59:R62,R64:R69,R71:R77,R79:R83)</f>
        <v>148369834</v>
      </c>
      <c r="S85" s="32">
        <f>SUM(S57,S59:S62,S64:S69,S71:S77,S79:S83)</f>
        <v>41721542</v>
      </c>
      <c r="T85" s="37">
        <f t="shared" si="14"/>
        <v>0.28119962714253627</v>
      </c>
      <c r="U85" s="37">
        <f t="shared" si="15"/>
        <v>0.82459999663681782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185874892</v>
      </c>
      <c r="E88" s="31">
        <v>205257592</v>
      </c>
      <c r="F88" s="31">
        <v>36533170</v>
      </c>
      <c r="G88" s="36">
        <f t="shared" ref="G88:G99" si="16">IF(($D88      =0),0,($F88      /$D88      ))</f>
        <v>0.19654709469851367</v>
      </c>
      <c r="H88" s="31">
        <v>62472375</v>
      </c>
      <c r="I88" s="36">
        <f t="shared" ref="I88:I99" si="17">IF(($D88      =0),0,($H88      /$D88      ))</f>
        <v>0.33609905204410284</v>
      </c>
      <c r="J88" s="31">
        <v>45175718</v>
      </c>
      <c r="K88" s="36">
        <f t="shared" ref="K88:K99" si="18">IF(($E88      =0),0,($J88      /$E88      ))</f>
        <v>0.22009279929582337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      +$J88</f>
        <v>144181263</v>
      </c>
      <c r="O88" s="36">
        <f t="shared" ref="O88:O99" si="21">IF(($E88      =0),0,($N88      /$E88      ))</f>
        <v>0.7024405849991654</v>
      </c>
      <c r="P88" s="31">
        <v>102900495</v>
      </c>
      <c r="Q88" s="31">
        <v>285711721</v>
      </c>
      <c r="R88" s="31">
        <v>248552117</v>
      </c>
      <c r="S88" s="31">
        <v>182226159</v>
      </c>
      <c r="T88" s="36">
        <f t="shared" ref="T88:T99" si="22">IF(($R88      =0),0,($S88      /$R88      ))</f>
        <v>0.73315070175000763</v>
      </c>
      <c r="U88" s="36">
        <f t="shared" ref="U88:U99" si="23">IF(($P88      =0),0,(($J88      /$P88      )-1))</f>
        <v>-0.56097666974293947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218655824</v>
      </c>
      <c r="E89" s="31">
        <v>201220424</v>
      </c>
      <c r="F89" s="31">
        <v>28343764</v>
      </c>
      <c r="G89" s="36">
        <f t="shared" si="16"/>
        <v>0.12962729956829322</v>
      </c>
      <c r="H89" s="31">
        <v>46038668</v>
      </c>
      <c r="I89" s="36">
        <f t="shared" si="17"/>
        <v>0.21055312937834211</v>
      </c>
      <c r="J89" s="31">
        <v>48776299</v>
      </c>
      <c r="K89" s="36">
        <f t="shared" si="18"/>
        <v>0.24240232691289826</v>
      </c>
      <c r="L89" s="31">
        <v>0</v>
      </c>
      <c r="M89" s="36">
        <f t="shared" si="19"/>
        <v>0</v>
      </c>
      <c r="N89" s="31">
        <f t="shared" si="20"/>
        <v>123158731</v>
      </c>
      <c r="O89" s="36">
        <f t="shared" si="21"/>
        <v>0.61205879876289293</v>
      </c>
      <c r="P89" s="31">
        <v>57100438</v>
      </c>
      <c r="Q89" s="31">
        <v>234178924</v>
      </c>
      <c r="R89" s="31">
        <v>214628924</v>
      </c>
      <c r="S89" s="31">
        <v>178568170</v>
      </c>
      <c r="T89" s="36">
        <f t="shared" si="22"/>
        <v>0.83198558084370777</v>
      </c>
      <c r="U89" s="36">
        <f t="shared" si="23"/>
        <v>-0.14578065057924772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191831480</v>
      </c>
      <c r="E90" s="31">
        <v>226374938</v>
      </c>
      <c r="F90" s="31">
        <v>60758285</v>
      </c>
      <c r="G90" s="36">
        <f t="shared" si="16"/>
        <v>0.31672739531593042</v>
      </c>
      <c r="H90" s="31">
        <v>31241331</v>
      </c>
      <c r="I90" s="36">
        <f t="shared" si="17"/>
        <v>0.16285820763098946</v>
      </c>
      <c r="J90" s="31">
        <v>155078383</v>
      </c>
      <c r="K90" s="36">
        <f t="shared" si="18"/>
        <v>0.68505102362523895</v>
      </c>
      <c r="L90" s="31">
        <v>0</v>
      </c>
      <c r="M90" s="36">
        <f t="shared" si="19"/>
        <v>0</v>
      </c>
      <c r="N90" s="31">
        <f t="shared" si="20"/>
        <v>247077999</v>
      </c>
      <c r="O90" s="36">
        <f t="shared" si="21"/>
        <v>1.091454739570155</v>
      </c>
      <c r="P90" s="31">
        <v>61308365</v>
      </c>
      <c r="Q90" s="31">
        <v>213757477</v>
      </c>
      <c r="R90" s="31">
        <v>205802387</v>
      </c>
      <c r="S90" s="31">
        <v>135227481</v>
      </c>
      <c r="T90" s="36">
        <f t="shared" si="22"/>
        <v>0.65707440506994708</v>
      </c>
      <c r="U90" s="36">
        <f t="shared" si="23"/>
        <v>1.5294816294644296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596362196</v>
      </c>
      <c r="E91" s="32">
        <f>SUM(E88:E90)</f>
        <v>632852954</v>
      </c>
      <c r="F91" s="32">
        <f>SUM(F88:F90)</f>
        <v>125635219</v>
      </c>
      <c r="G91" s="37">
        <f t="shared" si="16"/>
        <v>0.21066932116535436</v>
      </c>
      <c r="H91" s="32">
        <f>SUM(H88:H90)</f>
        <v>139752374</v>
      </c>
      <c r="I91" s="37">
        <f t="shared" si="17"/>
        <v>0.23434143702831223</v>
      </c>
      <c r="J91" s="32">
        <f>SUM(J88:J90)</f>
        <v>249030400</v>
      </c>
      <c r="K91" s="37">
        <f t="shared" si="18"/>
        <v>0.39350436531264099</v>
      </c>
      <c r="L91" s="32">
        <f>SUM(L88:L90)</f>
        <v>0</v>
      </c>
      <c r="M91" s="37">
        <f t="shared" si="19"/>
        <v>0</v>
      </c>
      <c r="N91" s="32">
        <f t="shared" si="20"/>
        <v>514417993</v>
      </c>
      <c r="O91" s="37">
        <f t="shared" si="21"/>
        <v>0.81285548206511171</v>
      </c>
      <c r="P91" s="32">
        <f>SUM(P88:P90)</f>
        <v>221309298</v>
      </c>
      <c r="Q91" s="32">
        <f>SUM(Q88:Q90)</f>
        <v>733648122</v>
      </c>
      <c r="R91" s="32">
        <f>SUM(R88:R90)</f>
        <v>668983428</v>
      </c>
      <c r="S91" s="32">
        <f>SUM(S88:S90)</f>
        <v>496021810</v>
      </c>
      <c r="T91" s="37">
        <f t="shared" si="22"/>
        <v>0.74145604993970049</v>
      </c>
      <c r="U91" s="37">
        <f t="shared" si="23"/>
        <v>0.12525954512765214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28882466</v>
      </c>
      <c r="E92" s="31">
        <v>24709329</v>
      </c>
      <c r="F92" s="31">
        <v>514556863</v>
      </c>
      <c r="G92" s="36">
        <f t="shared" si="16"/>
        <v>17.815544662979956</v>
      </c>
      <c r="H92" s="31">
        <v>-129285352</v>
      </c>
      <c r="I92" s="36">
        <f t="shared" si="17"/>
        <v>-4.4762573943651489</v>
      </c>
      <c r="J92" s="31">
        <v>-365352846</v>
      </c>
      <c r="K92" s="36">
        <f t="shared" si="18"/>
        <v>-14.786028629106035</v>
      </c>
      <c r="L92" s="31">
        <v>0</v>
      </c>
      <c r="M92" s="36">
        <f t="shared" si="19"/>
        <v>0</v>
      </c>
      <c r="N92" s="31">
        <f t="shared" si="20"/>
        <v>19918665</v>
      </c>
      <c r="O92" s="36">
        <f t="shared" si="21"/>
        <v>0.80611921918235818</v>
      </c>
      <c r="P92" s="31">
        <v>-560212931</v>
      </c>
      <c r="Q92" s="31">
        <v>37369254</v>
      </c>
      <c r="R92" s="31">
        <v>33528818</v>
      </c>
      <c r="S92" s="31">
        <v>310399940</v>
      </c>
      <c r="T92" s="36">
        <f t="shared" si="22"/>
        <v>9.2577060127798116</v>
      </c>
      <c r="U92" s="36">
        <f t="shared" si="23"/>
        <v>-0.34783217990375159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4370692</v>
      </c>
      <c r="E93" s="31">
        <v>4370692</v>
      </c>
      <c r="F93" s="31">
        <v>2137375</v>
      </c>
      <c r="G93" s="36">
        <f t="shared" si="16"/>
        <v>0.48902439247606555</v>
      </c>
      <c r="H93" s="31">
        <v>-165877</v>
      </c>
      <c r="I93" s="36">
        <f t="shared" si="17"/>
        <v>-3.7952113761390648E-2</v>
      </c>
      <c r="J93" s="31">
        <v>846906</v>
      </c>
      <c r="K93" s="36">
        <f t="shared" si="18"/>
        <v>0.19376931616320711</v>
      </c>
      <c r="L93" s="31">
        <v>0</v>
      </c>
      <c r="M93" s="36">
        <f t="shared" si="19"/>
        <v>0</v>
      </c>
      <c r="N93" s="31">
        <f t="shared" si="20"/>
        <v>2818404</v>
      </c>
      <c r="O93" s="36">
        <f t="shared" si="21"/>
        <v>0.64484159487788206</v>
      </c>
      <c r="P93" s="31">
        <v>1127637</v>
      </c>
      <c r="Q93" s="31">
        <v>4023294</v>
      </c>
      <c r="R93" s="31">
        <v>4123294</v>
      </c>
      <c r="S93" s="31">
        <v>3043940</v>
      </c>
      <c r="T93" s="36">
        <f t="shared" si="22"/>
        <v>0.7382301625836043</v>
      </c>
      <c r="U93" s="36">
        <f t="shared" si="23"/>
        <v>-0.24895511587505559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653676</v>
      </c>
      <c r="E94" s="31">
        <v>976306</v>
      </c>
      <c r="F94" s="31">
        <v>236351</v>
      </c>
      <c r="G94" s="36">
        <f t="shared" si="16"/>
        <v>0.36157209382018002</v>
      </c>
      <c r="H94" s="31">
        <v>251802</v>
      </c>
      <c r="I94" s="36">
        <f t="shared" si="17"/>
        <v>0.38520918620233879</v>
      </c>
      <c r="J94" s="31">
        <v>399200</v>
      </c>
      <c r="K94" s="36">
        <f t="shared" si="18"/>
        <v>0.40888819693825501</v>
      </c>
      <c r="L94" s="31">
        <v>0</v>
      </c>
      <c r="M94" s="36">
        <f t="shared" si="19"/>
        <v>0</v>
      </c>
      <c r="N94" s="31">
        <f t="shared" si="20"/>
        <v>887353</v>
      </c>
      <c r="O94" s="36">
        <f t="shared" si="21"/>
        <v>0.90888819693825507</v>
      </c>
      <c r="P94" s="31">
        <v>166347</v>
      </c>
      <c r="Q94" s="31">
        <v>500717</v>
      </c>
      <c r="R94" s="31">
        <v>517600</v>
      </c>
      <c r="S94" s="31">
        <v>470043</v>
      </c>
      <c r="T94" s="36">
        <f t="shared" si="22"/>
        <v>0.90812017001545597</v>
      </c>
      <c r="U94" s="36">
        <f t="shared" si="23"/>
        <v>1.3998028218122358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2856000</v>
      </c>
      <c r="E95" s="31">
        <v>5977250</v>
      </c>
      <c r="F95" s="31">
        <v>329073</v>
      </c>
      <c r="G95" s="36">
        <f t="shared" si="16"/>
        <v>0.11522163865546219</v>
      </c>
      <c r="H95" s="31">
        <v>1040656</v>
      </c>
      <c r="I95" s="36">
        <f t="shared" si="17"/>
        <v>0.36437535014005601</v>
      </c>
      <c r="J95" s="31">
        <v>2557375</v>
      </c>
      <c r="K95" s="36">
        <f t="shared" si="18"/>
        <v>0.42785143669747794</v>
      </c>
      <c r="L95" s="31">
        <v>0</v>
      </c>
      <c r="M95" s="36">
        <f t="shared" si="19"/>
        <v>0</v>
      </c>
      <c r="N95" s="31">
        <f t="shared" si="20"/>
        <v>3927104</v>
      </c>
      <c r="O95" s="36">
        <f t="shared" si="21"/>
        <v>0.65700849052657995</v>
      </c>
      <c r="P95" s="31">
        <v>312327</v>
      </c>
      <c r="Q95" s="31">
        <v>2733000</v>
      </c>
      <c r="R95" s="31">
        <v>2439430</v>
      </c>
      <c r="S95" s="31">
        <v>1030510</v>
      </c>
      <c r="T95" s="36">
        <f t="shared" si="22"/>
        <v>0.42243884841950785</v>
      </c>
      <c r="U95" s="36">
        <f t="shared" si="23"/>
        <v>7.1881329504013429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36762834</v>
      </c>
      <c r="E96" s="32">
        <f>SUM(E92:E95)</f>
        <v>36033577</v>
      </c>
      <c r="F96" s="32">
        <f>SUM(F92:F95)</f>
        <v>517259662</v>
      </c>
      <c r="G96" s="37">
        <f t="shared" si="16"/>
        <v>14.070179192387616</v>
      </c>
      <c r="H96" s="32">
        <f>SUM(H92:H95)</f>
        <v>-128158771</v>
      </c>
      <c r="I96" s="37">
        <f t="shared" si="17"/>
        <v>-3.4860960664784439</v>
      </c>
      <c r="J96" s="32">
        <f>SUM(J92:J95)</f>
        <v>-361549365</v>
      </c>
      <c r="K96" s="37">
        <f t="shared" si="18"/>
        <v>-10.033679559484201</v>
      </c>
      <c r="L96" s="32">
        <f>SUM(L92:L95)</f>
        <v>0</v>
      </c>
      <c r="M96" s="37">
        <f t="shared" si="19"/>
        <v>0</v>
      </c>
      <c r="N96" s="32">
        <f t="shared" si="20"/>
        <v>27551526</v>
      </c>
      <c r="O96" s="37">
        <f t="shared" si="21"/>
        <v>0.76460702194511521</v>
      </c>
      <c r="P96" s="32">
        <f>SUM(P92:P95)</f>
        <v>-558606620</v>
      </c>
      <c r="Q96" s="32">
        <f>SUM(Q92:Q95)</f>
        <v>44626265</v>
      </c>
      <c r="R96" s="32">
        <f>SUM(R92:R95)</f>
        <v>40609142</v>
      </c>
      <c r="S96" s="32">
        <f>SUM(S92:S95)</f>
        <v>314944433</v>
      </c>
      <c r="T96" s="37">
        <f t="shared" si="22"/>
        <v>7.7555057183921789</v>
      </c>
      <c r="U96" s="37">
        <f t="shared" si="23"/>
        <v>-0.35276569941115266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18321250</v>
      </c>
      <c r="E97" s="31">
        <v>36864512</v>
      </c>
      <c r="F97" s="31">
        <v>2552506</v>
      </c>
      <c r="G97" s="36">
        <f t="shared" si="16"/>
        <v>0.13931942416592755</v>
      </c>
      <c r="H97" s="31">
        <v>2414659</v>
      </c>
      <c r="I97" s="36">
        <f t="shared" si="17"/>
        <v>0.13179553796820631</v>
      </c>
      <c r="J97" s="31">
        <v>596067</v>
      </c>
      <c r="K97" s="36">
        <f t="shared" si="18"/>
        <v>1.6169127642324411E-2</v>
      </c>
      <c r="L97" s="31">
        <v>0</v>
      </c>
      <c r="M97" s="36">
        <f t="shared" si="19"/>
        <v>0</v>
      </c>
      <c r="N97" s="31">
        <f t="shared" si="20"/>
        <v>5563232</v>
      </c>
      <c r="O97" s="36">
        <f t="shared" si="21"/>
        <v>0.15091023041346649</v>
      </c>
      <c r="P97" s="31">
        <v>2556769</v>
      </c>
      <c r="Q97" s="31">
        <v>12370826</v>
      </c>
      <c r="R97" s="31">
        <v>17477876</v>
      </c>
      <c r="S97" s="31">
        <v>8607719</v>
      </c>
      <c r="T97" s="36">
        <f t="shared" si="22"/>
        <v>0.49249227995438349</v>
      </c>
      <c r="U97" s="36">
        <f t="shared" si="23"/>
        <v>-0.76686708889226995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4555328</v>
      </c>
      <c r="E98" s="31">
        <v>9384719</v>
      </c>
      <c r="F98" s="31">
        <v>3368259</v>
      </c>
      <c r="G98" s="36">
        <f t="shared" si="16"/>
        <v>0.73941086130351097</v>
      </c>
      <c r="H98" s="31">
        <v>3666023</v>
      </c>
      <c r="I98" s="36">
        <f t="shared" si="17"/>
        <v>0.80477695568793295</v>
      </c>
      <c r="J98" s="31">
        <v>25249060</v>
      </c>
      <c r="K98" s="36">
        <f t="shared" si="18"/>
        <v>2.6904439014103674</v>
      </c>
      <c r="L98" s="31">
        <v>0</v>
      </c>
      <c r="M98" s="36">
        <f t="shared" si="19"/>
        <v>0</v>
      </c>
      <c r="N98" s="31">
        <f t="shared" si="20"/>
        <v>32283342</v>
      </c>
      <c r="O98" s="36">
        <f t="shared" si="21"/>
        <v>3.4399902650255165</v>
      </c>
      <c r="P98" s="31">
        <v>-10464823</v>
      </c>
      <c r="Q98" s="31">
        <v>18172519</v>
      </c>
      <c r="R98" s="31">
        <v>8829848</v>
      </c>
      <c r="S98" s="31">
        <v>2613622</v>
      </c>
      <c r="T98" s="36">
        <f t="shared" si="22"/>
        <v>0.29599852681495764</v>
      </c>
      <c r="U98" s="36">
        <f t="shared" si="23"/>
        <v>-3.4127555716900324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67506700</v>
      </c>
      <c r="E99" s="31">
        <v>67112613</v>
      </c>
      <c r="F99" s="31">
        <v>25575139</v>
      </c>
      <c r="G99" s="36">
        <f t="shared" si="16"/>
        <v>0.37885334344590982</v>
      </c>
      <c r="H99" s="31">
        <v>20737120</v>
      </c>
      <c r="I99" s="36">
        <f t="shared" si="17"/>
        <v>0.30718610152770021</v>
      </c>
      <c r="J99" s="31">
        <v>20642200</v>
      </c>
      <c r="K99" s="36">
        <f t="shared" si="18"/>
        <v>0.30757556705473532</v>
      </c>
      <c r="L99" s="31">
        <v>0</v>
      </c>
      <c r="M99" s="36">
        <f t="shared" si="19"/>
        <v>0</v>
      </c>
      <c r="N99" s="31">
        <f t="shared" si="20"/>
        <v>66954459</v>
      </c>
      <c r="O99" s="36">
        <f t="shared" si="21"/>
        <v>0.9976434533997357</v>
      </c>
      <c r="P99" s="31">
        <v>11172500</v>
      </c>
      <c r="Q99" s="31">
        <v>49474761</v>
      </c>
      <c r="R99" s="31">
        <v>49474761</v>
      </c>
      <c r="S99" s="31">
        <v>45923170</v>
      </c>
      <c r="T99" s="36">
        <f t="shared" si="22"/>
        <v>0.92821408475323408</v>
      </c>
      <c r="U99" s="36">
        <f t="shared" si="23"/>
        <v>0.8475900648914747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44107653</v>
      </c>
      <c r="E100" s="31">
        <v>48117444</v>
      </c>
      <c r="F100" s="31">
        <v>13296529</v>
      </c>
      <c r="G100" s="36">
        <f>IF(($D100     =0),0,($F100     /$D100     ))</f>
        <v>0.30145628016072401</v>
      </c>
      <c r="H100" s="31">
        <v>10808072</v>
      </c>
      <c r="I100" s="36">
        <f>IF(($D100     =0),0,($H100     /$D100     ))</f>
        <v>0.24503847438901363</v>
      </c>
      <c r="J100" s="31">
        <v>9867283</v>
      </c>
      <c r="K100" s="36">
        <f>IF(($E100     =0),0,($J100     /$E100     ))</f>
        <v>0.20506664900986843</v>
      </c>
      <c r="L100" s="31">
        <v>0</v>
      </c>
      <c r="M100" s="36">
        <f>IF(($E100     =0),0,($L100     /$E100     ))</f>
        <v>0</v>
      </c>
      <c r="N100" s="31">
        <f>$F100     +$H100     +$J100</f>
        <v>33971884</v>
      </c>
      <c r="O100" s="36">
        <f>IF(($E100     =0),0,($N100     /$E100     ))</f>
        <v>0.7060201285837211</v>
      </c>
      <c r="P100" s="31">
        <v>7838403</v>
      </c>
      <c r="Q100" s="31">
        <v>83424972</v>
      </c>
      <c r="R100" s="31">
        <v>54914348</v>
      </c>
      <c r="S100" s="31">
        <v>36236393</v>
      </c>
      <c r="T100" s="36">
        <f>IF(($R100     =0),0,($S100     /$R100     ))</f>
        <v>0.65987113240423068</v>
      </c>
      <c r="U100" s="36">
        <f>IF(($P100     =0),0,(($J100     /$P100     )-1))</f>
        <v>0.25883843941170159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134490931</v>
      </c>
      <c r="E101" s="32">
        <f>SUM(E97:E100)</f>
        <v>161479288</v>
      </c>
      <c r="F101" s="32">
        <f>SUM(F97:F100)</f>
        <v>44792433</v>
      </c>
      <c r="G101" s="37">
        <f>IF(($D101     =0),0,($F101     /$D101     ))</f>
        <v>0.33305169848218241</v>
      </c>
      <c r="H101" s="32">
        <f>SUM(H97:H100)</f>
        <v>37625874</v>
      </c>
      <c r="I101" s="37">
        <f>IF(($D101     =0),0,($H101     /$D101     ))</f>
        <v>0.27976513895944405</v>
      </c>
      <c r="J101" s="32">
        <f>SUM(J97:J100)</f>
        <v>56354610</v>
      </c>
      <c r="K101" s="37">
        <f>IF(($E101     =0),0,($J101     /$E101     ))</f>
        <v>0.34898971068041867</v>
      </c>
      <c r="L101" s="32">
        <f>SUM(L97:L100)</f>
        <v>0</v>
      </c>
      <c r="M101" s="37">
        <f>IF(($E101     =0),0,($L101     /$E101     ))</f>
        <v>0</v>
      </c>
      <c r="N101" s="32">
        <f>$F101     +$H101     +$J101</f>
        <v>138772917</v>
      </c>
      <c r="O101" s="37">
        <f>IF(($E101     =0),0,($N101     /$E101     ))</f>
        <v>0.8593852420255903</v>
      </c>
      <c r="P101" s="32">
        <f>SUM(P97:P100)</f>
        <v>11102849</v>
      </c>
      <c r="Q101" s="32">
        <f>SUM(Q97:Q100)</f>
        <v>163443078</v>
      </c>
      <c r="R101" s="32">
        <f>SUM(R97:R100)</f>
        <v>130696833</v>
      </c>
      <c r="S101" s="32">
        <f>SUM(S97:S100)</f>
        <v>93380904</v>
      </c>
      <c r="T101" s="37">
        <f>IF(($R101     =0),0,($S101     /$R101     ))</f>
        <v>0.71448482611663588</v>
      </c>
      <c r="U101" s="37">
        <f>IF(($P101     =0),0,(($J101     /$P101     )-1))</f>
        <v>4.0756891316814272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767615961</v>
      </c>
      <c r="E102" s="32">
        <f>SUM(E88:E90,E92:E95,E97:E100)</f>
        <v>830365819</v>
      </c>
      <c r="F102" s="32">
        <f>SUM(F88:F90,F92:F95,F97:F100)</f>
        <v>687687314</v>
      </c>
      <c r="G102" s="37">
        <f>IF(($D102     =0),0,($F102     /$D102     ))</f>
        <v>0.89587417268411906</v>
      </c>
      <c r="H102" s="32">
        <f>SUM(H88:H90,H92:H95,H97:H100)</f>
        <v>49219477</v>
      </c>
      <c r="I102" s="37">
        <f>IF(($D102     =0),0,($H102     /$D102     ))</f>
        <v>6.4119923895120778E-2</v>
      </c>
      <c r="J102" s="32">
        <f>SUM(J88:J90,J92:J95,J97:J100)</f>
        <v>-56164355</v>
      </c>
      <c r="K102" s="37">
        <f>IF(($E102     =0),0,($J102     /$E102     ))</f>
        <v>-6.7638086389006341E-2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     +$J102</f>
        <v>680742436</v>
      </c>
      <c r="O102" s="37">
        <f>IF(($E102     =0),0,($N102     /$E102     ))</f>
        <v>0.81981028171392012</v>
      </c>
      <c r="P102" s="32">
        <f>SUM(P88:P90,P92:P95,P97:P100)</f>
        <v>-326194473</v>
      </c>
      <c r="Q102" s="32">
        <f>SUM(Q88:Q90,Q92:Q95,Q97:Q100)</f>
        <v>941717465</v>
      </c>
      <c r="R102" s="32">
        <f>SUM(R88:R90,R92:R95,R97:R100)</f>
        <v>840289403</v>
      </c>
      <c r="S102" s="32">
        <f>SUM(S88:S90,S92:S95,S97:S100)</f>
        <v>904347147</v>
      </c>
      <c r="T102" s="37">
        <f>IF(($R102     =0),0,($S102     /$R102     ))</f>
        <v>1.0762329547073914</v>
      </c>
      <c r="U102" s="37">
        <f>IF(($P102     =0),0,(($J102     /$P102     )-1))</f>
        <v>-0.82781941556686034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141201020</v>
      </c>
      <c r="E105" s="31">
        <v>119632600</v>
      </c>
      <c r="F105" s="31">
        <v>20522489</v>
      </c>
      <c r="G105" s="36">
        <f t="shared" ref="G105:G136" si="24">IF(($D105     =0),0,($F105     /$D105     ))</f>
        <v>0.14534235659204162</v>
      </c>
      <c r="H105" s="31">
        <v>37705217</v>
      </c>
      <c r="I105" s="36">
        <f t="shared" ref="I105:I136" si="25">IF(($D105     =0),0,($H105     /$D105     ))</f>
        <v>0.26703218574483384</v>
      </c>
      <c r="J105" s="31">
        <v>36763159</v>
      </c>
      <c r="K105" s="36">
        <f t="shared" ref="K105:K136" si="26">IF(($E105     =0),0,($J105     /$E105     ))</f>
        <v>0.30730051006163872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     +$J105</f>
        <v>94990865</v>
      </c>
      <c r="O105" s="36">
        <f t="shared" ref="O105:O136" si="29">IF(($E105     =0),0,($N105     /$E105     ))</f>
        <v>0.79402157104334437</v>
      </c>
      <c r="P105" s="31">
        <v>48034940</v>
      </c>
      <c r="Q105" s="31">
        <v>164787680</v>
      </c>
      <c r="R105" s="31">
        <v>167150680</v>
      </c>
      <c r="S105" s="31">
        <v>85112902</v>
      </c>
      <c r="T105" s="36">
        <f t="shared" ref="T105:T136" si="30">IF(($R105     =0),0,($S105     /$R105     ))</f>
        <v>0.50919865836022926</v>
      </c>
      <c r="U105" s="36">
        <f t="shared" ref="U105:U136" si="31">IF(($P105     =0),0,(($J105     /$P105     )-1))</f>
        <v>-0.23465795939372469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141201020</v>
      </c>
      <c r="E106" s="32">
        <f>E105</f>
        <v>119632600</v>
      </c>
      <c r="F106" s="32">
        <f>F105</f>
        <v>20522489</v>
      </c>
      <c r="G106" s="37">
        <f t="shared" si="24"/>
        <v>0.14534235659204162</v>
      </c>
      <c r="H106" s="32">
        <f>H105</f>
        <v>37705217</v>
      </c>
      <c r="I106" s="37">
        <f t="shared" si="25"/>
        <v>0.26703218574483384</v>
      </c>
      <c r="J106" s="32">
        <f>J105</f>
        <v>36763159</v>
      </c>
      <c r="K106" s="37">
        <f t="shared" si="26"/>
        <v>0.30730051006163872</v>
      </c>
      <c r="L106" s="32">
        <f>L105</f>
        <v>0</v>
      </c>
      <c r="M106" s="37">
        <f t="shared" si="27"/>
        <v>0</v>
      </c>
      <c r="N106" s="32">
        <f t="shared" si="28"/>
        <v>94990865</v>
      </c>
      <c r="O106" s="37">
        <f t="shared" si="29"/>
        <v>0.79402157104334437</v>
      </c>
      <c r="P106" s="32">
        <f>P105</f>
        <v>48034940</v>
      </c>
      <c r="Q106" s="32">
        <f>Q105</f>
        <v>164787680</v>
      </c>
      <c r="R106" s="32">
        <f>R105</f>
        <v>167150680</v>
      </c>
      <c r="S106" s="32">
        <f>S105</f>
        <v>85112902</v>
      </c>
      <c r="T106" s="37">
        <f t="shared" si="30"/>
        <v>0.50919865836022926</v>
      </c>
      <c r="U106" s="37">
        <f t="shared" si="31"/>
        <v>-0.23465795939372469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2930871</v>
      </c>
      <c r="E107" s="31">
        <v>1955903</v>
      </c>
      <c r="F107" s="31">
        <v>446113</v>
      </c>
      <c r="G107" s="36">
        <f t="shared" si="24"/>
        <v>0.15221174865765161</v>
      </c>
      <c r="H107" s="31">
        <v>143514</v>
      </c>
      <c r="I107" s="36">
        <f t="shared" si="25"/>
        <v>4.8966331169130267E-2</v>
      </c>
      <c r="J107" s="31">
        <v>199202</v>
      </c>
      <c r="K107" s="36">
        <f t="shared" si="26"/>
        <v>0.10184656396559542</v>
      </c>
      <c r="L107" s="31">
        <v>0</v>
      </c>
      <c r="M107" s="36">
        <f t="shared" si="27"/>
        <v>0</v>
      </c>
      <c r="N107" s="31">
        <f t="shared" si="28"/>
        <v>788829</v>
      </c>
      <c r="O107" s="36">
        <f t="shared" si="29"/>
        <v>0.40330681020480053</v>
      </c>
      <c r="P107" s="31">
        <v>676131</v>
      </c>
      <c r="Q107" s="31">
        <v>1873129</v>
      </c>
      <c r="R107" s="31">
        <v>1768877</v>
      </c>
      <c r="S107" s="31">
        <v>1583347</v>
      </c>
      <c r="T107" s="36">
        <f t="shared" si="30"/>
        <v>0.89511424480051471</v>
      </c>
      <c r="U107" s="36">
        <f t="shared" si="31"/>
        <v>-0.70537957880943192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6557487</v>
      </c>
      <c r="E108" s="31">
        <v>8038846</v>
      </c>
      <c r="F108" s="31">
        <v>388383</v>
      </c>
      <c r="G108" s="36">
        <f t="shared" si="24"/>
        <v>5.9227414404328972E-2</v>
      </c>
      <c r="H108" s="31">
        <v>259754</v>
      </c>
      <c r="I108" s="36">
        <f t="shared" si="25"/>
        <v>3.9611820808794586E-2</v>
      </c>
      <c r="J108" s="31">
        <v>680536</v>
      </c>
      <c r="K108" s="36">
        <f t="shared" si="26"/>
        <v>8.4655931958393035E-2</v>
      </c>
      <c r="L108" s="31">
        <v>0</v>
      </c>
      <c r="M108" s="36">
        <f t="shared" si="27"/>
        <v>0</v>
      </c>
      <c r="N108" s="31">
        <f t="shared" si="28"/>
        <v>1328673</v>
      </c>
      <c r="O108" s="36">
        <f t="shared" si="29"/>
        <v>0.16528155906954803</v>
      </c>
      <c r="P108" s="31">
        <v>609276</v>
      </c>
      <c r="Q108" s="31">
        <v>7911117</v>
      </c>
      <c r="R108" s="31">
        <v>7911117</v>
      </c>
      <c r="S108" s="31">
        <v>1376178</v>
      </c>
      <c r="T108" s="36">
        <f t="shared" si="30"/>
        <v>0.17395495478072187</v>
      </c>
      <c r="U108" s="36">
        <f t="shared" si="31"/>
        <v>0.11695848843545464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17186288</v>
      </c>
      <c r="E109" s="31">
        <v>17186288</v>
      </c>
      <c r="F109" s="31">
        <v>569918</v>
      </c>
      <c r="G109" s="36">
        <f t="shared" si="24"/>
        <v>3.3161203862055608E-2</v>
      </c>
      <c r="H109" s="31">
        <v>15674640</v>
      </c>
      <c r="I109" s="36">
        <f t="shared" si="25"/>
        <v>0.91204336852728174</v>
      </c>
      <c r="J109" s="31">
        <v>396777</v>
      </c>
      <c r="K109" s="36">
        <f t="shared" si="26"/>
        <v>2.3086835272398555E-2</v>
      </c>
      <c r="L109" s="31">
        <v>0</v>
      </c>
      <c r="M109" s="36">
        <f t="shared" si="27"/>
        <v>0</v>
      </c>
      <c r="N109" s="31">
        <f t="shared" si="28"/>
        <v>16641335</v>
      </c>
      <c r="O109" s="36">
        <f t="shared" si="29"/>
        <v>0.96829140766173594</v>
      </c>
      <c r="P109" s="31">
        <v>14606958</v>
      </c>
      <c r="Q109" s="31">
        <v>16160842</v>
      </c>
      <c r="R109" s="31">
        <v>16463842</v>
      </c>
      <c r="S109" s="31">
        <v>14998904</v>
      </c>
      <c r="T109" s="36">
        <f t="shared" si="30"/>
        <v>0.91102089050660229</v>
      </c>
      <c r="U109" s="36">
        <f t="shared" si="31"/>
        <v>-0.9728364386342454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3672549</v>
      </c>
      <c r="E110" s="31">
        <v>10186890</v>
      </c>
      <c r="F110" s="31">
        <v>1568269</v>
      </c>
      <c r="G110" s="36">
        <f t="shared" si="24"/>
        <v>0.42702466325159993</v>
      </c>
      <c r="H110" s="31">
        <v>1084721</v>
      </c>
      <c r="I110" s="36">
        <f t="shared" si="25"/>
        <v>0.29535916334948831</v>
      </c>
      <c r="J110" s="31">
        <v>2901645</v>
      </c>
      <c r="K110" s="36">
        <f t="shared" si="26"/>
        <v>0.2848411045962016</v>
      </c>
      <c r="L110" s="31">
        <v>0</v>
      </c>
      <c r="M110" s="36">
        <f t="shared" si="27"/>
        <v>0</v>
      </c>
      <c r="N110" s="31">
        <f t="shared" si="28"/>
        <v>5554635</v>
      </c>
      <c r="O110" s="36">
        <f t="shared" si="29"/>
        <v>0.54527289486781538</v>
      </c>
      <c r="P110" s="31">
        <v>8769312</v>
      </c>
      <c r="Q110" s="31">
        <v>5042542</v>
      </c>
      <c r="R110" s="31">
        <v>11424768</v>
      </c>
      <c r="S110" s="31">
        <v>10681028</v>
      </c>
      <c r="T110" s="36">
        <f t="shared" si="30"/>
        <v>0.93490108508111502</v>
      </c>
      <c r="U110" s="36">
        <f t="shared" si="31"/>
        <v>-0.66911372294656646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1901841</v>
      </c>
      <c r="E111" s="31">
        <v>3653262</v>
      </c>
      <c r="F111" s="31">
        <v>758758</v>
      </c>
      <c r="G111" s="36">
        <f t="shared" si="24"/>
        <v>0.39895974479464896</v>
      </c>
      <c r="H111" s="31">
        <v>860426</v>
      </c>
      <c r="I111" s="36">
        <f t="shared" si="25"/>
        <v>0.45241742080436798</v>
      </c>
      <c r="J111" s="31">
        <v>137347</v>
      </c>
      <c r="K111" s="36">
        <f t="shared" si="26"/>
        <v>3.7595715828757967E-2</v>
      </c>
      <c r="L111" s="31">
        <v>0</v>
      </c>
      <c r="M111" s="36">
        <f t="shared" si="27"/>
        <v>0</v>
      </c>
      <c r="N111" s="31">
        <f t="shared" si="28"/>
        <v>1756531</v>
      </c>
      <c r="O111" s="36">
        <f t="shared" si="29"/>
        <v>0.4808116691329557</v>
      </c>
      <c r="P111" s="31">
        <v>1125580</v>
      </c>
      <c r="Q111" s="31">
        <v>1821687</v>
      </c>
      <c r="R111" s="31">
        <v>2419952</v>
      </c>
      <c r="S111" s="31">
        <v>4984392</v>
      </c>
      <c r="T111" s="36">
        <f t="shared" si="30"/>
        <v>2.0597069693944343</v>
      </c>
      <c r="U111" s="36">
        <f t="shared" si="31"/>
        <v>-0.87797668757440606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32249036</v>
      </c>
      <c r="E112" s="32">
        <f>SUM(E107:E111)</f>
        <v>41021189</v>
      </c>
      <c r="F112" s="32">
        <f>SUM(F107:F111)</f>
        <v>3731441</v>
      </c>
      <c r="G112" s="37">
        <f t="shared" si="24"/>
        <v>0.11570705555353654</v>
      </c>
      <c r="H112" s="32">
        <f>SUM(H107:H111)</f>
        <v>18023055</v>
      </c>
      <c r="I112" s="37">
        <f t="shared" si="25"/>
        <v>0.55887112408569362</v>
      </c>
      <c r="J112" s="32">
        <f>SUM(J107:J111)</f>
        <v>4315507</v>
      </c>
      <c r="K112" s="37">
        <f t="shared" si="26"/>
        <v>0.10520189943787343</v>
      </c>
      <c r="L112" s="32">
        <f>SUM(L107:L111)</f>
        <v>0</v>
      </c>
      <c r="M112" s="37">
        <f t="shared" si="27"/>
        <v>0</v>
      </c>
      <c r="N112" s="32">
        <f t="shared" si="28"/>
        <v>26070003</v>
      </c>
      <c r="O112" s="37">
        <f t="shared" si="29"/>
        <v>0.63552528913776729</v>
      </c>
      <c r="P112" s="32">
        <f>SUM(P107:P111)</f>
        <v>25787257</v>
      </c>
      <c r="Q112" s="32">
        <f>SUM(Q107:Q111)</f>
        <v>32809317</v>
      </c>
      <c r="R112" s="32">
        <f>SUM(R107:R111)</f>
        <v>39988556</v>
      </c>
      <c r="S112" s="32">
        <f>SUM(S107:S111)</f>
        <v>33623849</v>
      </c>
      <c r="T112" s="37">
        <f t="shared" si="30"/>
        <v>0.84083678840516274</v>
      </c>
      <c r="U112" s="37">
        <f t="shared" si="31"/>
        <v>-0.83264963000911651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555000</v>
      </c>
      <c r="E113" s="31">
        <v>555000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2265000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4867078</v>
      </c>
      <c r="E114" s="31">
        <v>4917950</v>
      </c>
      <c r="F114" s="31">
        <v>713715</v>
      </c>
      <c r="G114" s="36">
        <f t="shared" si="24"/>
        <v>0.14664137291409754</v>
      </c>
      <c r="H114" s="31">
        <v>1030841</v>
      </c>
      <c r="I114" s="36">
        <f t="shared" si="25"/>
        <v>0.21179874248984709</v>
      </c>
      <c r="J114" s="31">
        <v>827056</v>
      </c>
      <c r="K114" s="36">
        <f t="shared" si="26"/>
        <v>0.16817088420988419</v>
      </c>
      <c r="L114" s="31">
        <v>0</v>
      </c>
      <c r="M114" s="36">
        <f t="shared" si="27"/>
        <v>0</v>
      </c>
      <c r="N114" s="31">
        <f t="shared" si="28"/>
        <v>2571612</v>
      </c>
      <c r="O114" s="36">
        <f t="shared" si="29"/>
        <v>0.52290324220457707</v>
      </c>
      <c r="P114" s="31">
        <v>660944</v>
      </c>
      <c r="Q114" s="31">
        <v>4882002</v>
      </c>
      <c r="R114" s="31">
        <v>4811700</v>
      </c>
      <c r="S114" s="31">
        <v>1967330</v>
      </c>
      <c r="T114" s="36">
        <f t="shared" si="30"/>
        <v>0.40886381112704451</v>
      </c>
      <c r="U114" s="36">
        <f t="shared" si="31"/>
        <v>0.25132537703648117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15710</v>
      </c>
      <c r="F115" s="31">
        <v>4150310</v>
      </c>
      <c r="G115" s="36">
        <f t="shared" si="24"/>
        <v>0</v>
      </c>
      <c r="H115" s="31">
        <v>2936200</v>
      </c>
      <c r="I115" s="36">
        <f t="shared" si="25"/>
        <v>0</v>
      </c>
      <c r="J115" s="31">
        <v>2480600</v>
      </c>
      <c r="K115" s="36">
        <f t="shared" si="26"/>
        <v>157.89942711648632</v>
      </c>
      <c r="L115" s="31">
        <v>0</v>
      </c>
      <c r="M115" s="36">
        <f t="shared" si="27"/>
        <v>0</v>
      </c>
      <c r="N115" s="31">
        <f t="shared" si="28"/>
        <v>9567110</v>
      </c>
      <c r="O115" s="36">
        <f t="shared" si="29"/>
        <v>608.98217695735195</v>
      </c>
      <c r="P115" s="31">
        <v>1703200</v>
      </c>
      <c r="Q115" s="31">
        <v>0</v>
      </c>
      <c r="R115" s="31">
        <v>9792200</v>
      </c>
      <c r="S115" s="31">
        <v>8302800</v>
      </c>
      <c r="T115" s="36">
        <f t="shared" si="30"/>
        <v>0.84789934846102</v>
      </c>
      <c r="U115" s="36">
        <f t="shared" si="31"/>
        <v>0.45643494598403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14771000</v>
      </c>
      <c r="E116" s="31">
        <v>16816300</v>
      </c>
      <c r="F116" s="31">
        <v>5786492</v>
      </c>
      <c r="G116" s="36">
        <f t="shared" si="24"/>
        <v>0.39174680116444383</v>
      </c>
      <c r="H116" s="31">
        <v>157126</v>
      </c>
      <c r="I116" s="36">
        <f t="shared" si="25"/>
        <v>1.0637465303635503E-2</v>
      </c>
      <c r="J116" s="31">
        <v>1207064</v>
      </c>
      <c r="K116" s="36">
        <f t="shared" si="26"/>
        <v>7.1779404506342057E-2</v>
      </c>
      <c r="L116" s="31">
        <v>0</v>
      </c>
      <c r="M116" s="36">
        <f t="shared" si="27"/>
        <v>0</v>
      </c>
      <c r="N116" s="31">
        <f t="shared" si="28"/>
        <v>7150682</v>
      </c>
      <c r="O116" s="36">
        <f t="shared" si="29"/>
        <v>0.42522326552214218</v>
      </c>
      <c r="P116" s="31">
        <v>232505</v>
      </c>
      <c r="Q116" s="31">
        <v>14324500</v>
      </c>
      <c r="R116" s="31">
        <v>16311500</v>
      </c>
      <c r="S116" s="31">
        <v>8100760</v>
      </c>
      <c r="T116" s="36">
        <f t="shared" si="30"/>
        <v>0.49662875885111729</v>
      </c>
      <c r="U116" s="36">
        <f t="shared" si="31"/>
        <v>4.1915614717963052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10664552</v>
      </c>
      <c r="E117" s="31">
        <v>15164223</v>
      </c>
      <c r="F117" s="31">
        <v>5224984</v>
      </c>
      <c r="G117" s="36">
        <f t="shared" si="24"/>
        <v>0.48993938048218061</v>
      </c>
      <c r="H117" s="31">
        <v>4418653</v>
      </c>
      <c r="I117" s="36">
        <f t="shared" si="25"/>
        <v>0.41433085984296386</v>
      </c>
      <c r="J117" s="31">
        <v>3300110</v>
      </c>
      <c r="K117" s="36">
        <f t="shared" si="26"/>
        <v>0.217624734218166</v>
      </c>
      <c r="L117" s="31">
        <v>0</v>
      </c>
      <c r="M117" s="36">
        <f t="shared" si="27"/>
        <v>0</v>
      </c>
      <c r="N117" s="31">
        <f t="shared" si="28"/>
        <v>12943747</v>
      </c>
      <c r="O117" s="36">
        <f t="shared" si="29"/>
        <v>0.85357139630563328</v>
      </c>
      <c r="P117" s="31">
        <v>2500309</v>
      </c>
      <c r="Q117" s="31">
        <v>10697207</v>
      </c>
      <c r="R117" s="31">
        <v>10539954</v>
      </c>
      <c r="S117" s="31">
        <v>8504470</v>
      </c>
      <c r="T117" s="36">
        <f t="shared" si="30"/>
        <v>0.80687923305927145</v>
      </c>
      <c r="U117" s="36">
        <f t="shared" si="31"/>
        <v>0.31988086272536709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542880</v>
      </c>
      <c r="E118" s="31">
        <v>662880</v>
      </c>
      <c r="F118" s="31">
        <v>57635</v>
      </c>
      <c r="G118" s="36">
        <f t="shared" si="24"/>
        <v>0.10616526672561155</v>
      </c>
      <c r="H118" s="31">
        <v>270425</v>
      </c>
      <c r="I118" s="36">
        <f t="shared" si="25"/>
        <v>0.49813034188034189</v>
      </c>
      <c r="J118" s="31">
        <v>18895</v>
      </c>
      <c r="K118" s="36">
        <f t="shared" si="26"/>
        <v>2.8504405020516533E-2</v>
      </c>
      <c r="L118" s="31">
        <v>0</v>
      </c>
      <c r="M118" s="36">
        <f t="shared" si="27"/>
        <v>0</v>
      </c>
      <c r="N118" s="31">
        <f t="shared" si="28"/>
        <v>346955</v>
      </c>
      <c r="O118" s="36">
        <f t="shared" si="29"/>
        <v>0.52340544291576152</v>
      </c>
      <c r="P118" s="31">
        <v>40718</v>
      </c>
      <c r="Q118" s="31">
        <v>419750</v>
      </c>
      <c r="R118" s="31">
        <v>540000</v>
      </c>
      <c r="S118" s="31">
        <v>495653</v>
      </c>
      <c r="T118" s="36">
        <f t="shared" si="30"/>
        <v>0.91787592592592593</v>
      </c>
      <c r="U118" s="36">
        <f t="shared" si="31"/>
        <v>-0.53595461466673222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1572204</v>
      </c>
      <c r="E119" s="31">
        <v>3676439</v>
      </c>
      <c r="F119" s="31">
        <v>628685</v>
      </c>
      <c r="G119" s="36">
        <f t="shared" si="24"/>
        <v>0.39987495261429179</v>
      </c>
      <c r="H119" s="31">
        <v>969258</v>
      </c>
      <c r="I119" s="36">
        <f t="shared" si="25"/>
        <v>0.61649633253699898</v>
      </c>
      <c r="J119" s="31">
        <v>941057</v>
      </c>
      <c r="K119" s="36">
        <f t="shared" si="26"/>
        <v>0.25596970329169066</v>
      </c>
      <c r="L119" s="31">
        <v>0</v>
      </c>
      <c r="M119" s="36">
        <f t="shared" si="27"/>
        <v>0</v>
      </c>
      <c r="N119" s="31">
        <f t="shared" si="28"/>
        <v>2539000</v>
      </c>
      <c r="O119" s="36">
        <f t="shared" si="29"/>
        <v>0.69061393375491886</v>
      </c>
      <c r="P119" s="31">
        <v>305262</v>
      </c>
      <c r="Q119" s="31">
        <v>1463220</v>
      </c>
      <c r="R119" s="31">
        <v>1505060</v>
      </c>
      <c r="S119" s="31">
        <v>749290</v>
      </c>
      <c r="T119" s="36">
        <f t="shared" si="30"/>
        <v>0.49784726190317996</v>
      </c>
      <c r="U119" s="36">
        <f t="shared" si="31"/>
        <v>2.0827846243554715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32972714</v>
      </c>
      <c r="E121" s="32">
        <f>SUM(E113:E120)</f>
        <v>41808502</v>
      </c>
      <c r="F121" s="32">
        <f>SUM(F113:F120)</f>
        <v>16561821</v>
      </c>
      <c r="G121" s="37">
        <f t="shared" si="24"/>
        <v>0.50228868027060192</v>
      </c>
      <c r="H121" s="32">
        <f>SUM(H113:H120)</f>
        <v>9782503</v>
      </c>
      <c r="I121" s="37">
        <f t="shared" si="25"/>
        <v>0.29668479822437427</v>
      </c>
      <c r="J121" s="32">
        <f>SUM(J113:J120)</f>
        <v>8774782</v>
      </c>
      <c r="K121" s="37">
        <f t="shared" si="26"/>
        <v>0.20988032529842854</v>
      </c>
      <c r="L121" s="32">
        <f>SUM(L113:L120)</f>
        <v>0</v>
      </c>
      <c r="M121" s="37">
        <f t="shared" si="27"/>
        <v>0</v>
      </c>
      <c r="N121" s="32">
        <f t="shared" si="28"/>
        <v>35119106</v>
      </c>
      <c r="O121" s="37">
        <f t="shared" si="29"/>
        <v>0.83999914658506536</v>
      </c>
      <c r="P121" s="32">
        <f>SUM(P113:P120)</f>
        <v>5442938</v>
      </c>
      <c r="Q121" s="32">
        <f>SUM(Q113:Q120)</f>
        <v>34051679</v>
      </c>
      <c r="R121" s="32">
        <f>SUM(R113:R120)</f>
        <v>43500414</v>
      </c>
      <c r="S121" s="32">
        <f>SUM(S113:S120)</f>
        <v>28120303</v>
      </c>
      <c r="T121" s="37">
        <f t="shared" si="30"/>
        <v>0.64643759482381014</v>
      </c>
      <c r="U121" s="37">
        <f t="shared" si="31"/>
        <v>0.61214072252889884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494473</v>
      </c>
      <c r="E122" s="31">
        <v>987736</v>
      </c>
      <c r="F122" s="31">
        <v>217348</v>
      </c>
      <c r="G122" s="36">
        <f t="shared" si="24"/>
        <v>0.43955483919243316</v>
      </c>
      <c r="H122" s="31">
        <v>381414</v>
      </c>
      <c r="I122" s="36">
        <f t="shared" si="25"/>
        <v>0.7713545532314201</v>
      </c>
      <c r="J122" s="31">
        <v>88551</v>
      </c>
      <c r="K122" s="36">
        <f t="shared" si="26"/>
        <v>8.9650473405849335E-2</v>
      </c>
      <c r="L122" s="31">
        <v>0</v>
      </c>
      <c r="M122" s="36">
        <f t="shared" si="27"/>
        <v>0</v>
      </c>
      <c r="N122" s="31">
        <f t="shared" si="28"/>
        <v>687313</v>
      </c>
      <c r="O122" s="36">
        <f t="shared" si="29"/>
        <v>0.69584686596418477</v>
      </c>
      <c r="P122" s="31">
        <v>69099</v>
      </c>
      <c r="Q122" s="31">
        <v>388020</v>
      </c>
      <c r="R122" s="31">
        <v>463857</v>
      </c>
      <c r="S122" s="31">
        <v>524003</v>
      </c>
      <c r="T122" s="36">
        <f t="shared" si="30"/>
        <v>1.1296649613997418</v>
      </c>
      <c r="U122" s="36">
        <f t="shared" si="31"/>
        <v>0.28150913906134667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897173</v>
      </c>
      <c r="E123" s="31">
        <v>836751</v>
      </c>
      <c r="F123" s="31">
        <v>95552</v>
      </c>
      <c r="G123" s="36">
        <f t="shared" si="24"/>
        <v>0.10650342798991945</v>
      </c>
      <c r="H123" s="31">
        <v>99461</v>
      </c>
      <c r="I123" s="36">
        <f t="shared" si="25"/>
        <v>0.11086044720471971</v>
      </c>
      <c r="J123" s="31">
        <v>217155</v>
      </c>
      <c r="K123" s="36">
        <f t="shared" si="26"/>
        <v>0.25952164980980003</v>
      </c>
      <c r="L123" s="31">
        <v>0</v>
      </c>
      <c r="M123" s="36">
        <f t="shared" si="27"/>
        <v>0</v>
      </c>
      <c r="N123" s="31">
        <f t="shared" si="28"/>
        <v>412168</v>
      </c>
      <c r="O123" s="36">
        <f t="shared" si="29"/>
        <v>0.49258142505954577</v>
      </c>
      <c r="P123" s="31">
        <v>60920</v>
      </c>
      <c r="Q123" s="31">
        <v>356158</v>
      </c>
      <c r="R123" s="31">
        <v>256158</v>
      </c>
      <c r="S123" s="31">
        <v>357322</v>
      </c>
      <c r="T123" s="36">
        <f t="shared" si="30"/>
        <v>1.3949281302945837</v>
      </c>
      <c r="U123" s="36">
        <f t="shared" si="31"/>
        <v>2.5645929087327644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12801456</v>
      </c>
      <c r="E124" s="31">
        <v>12367967</v>
      </c>
      <c r="F124" s="31">
        <v>2804225</v>
      </c>
      <c r="G124" s="36">
        <f t="shared" si="24"/>
        <v>0.21905516060048169</v>
      </c>
      <c r="H124" s="31">
        <v>2370512</v>
      </c>
      <c r="I124" s="36">
        <f t="shared" si="25"/>
        <v>0.18517518632255581</v>
      </c>
      <c r="J124" s="31">
        <v>1366507</v>
      </c>
      <c r="K124" s="36">
        <f t="shared" si="26"/>
        <v>0.11048760075119864</v>
      </c>
      <c r="L124" s="31">
        <v>0</v>
      </c>
      <c r="M124" s="36">
        <f t="shared" si="27"/>
        <v>0</v>
      </c>
      <c r="N124" s="31">
        <f t="shared" si="28"/>
        <v>6541244</v>
      </c>
      <c r="O124" s="36">
        <f t="shared" si="29"/>
        <v>0.52888595191109422</v>
      </c>
      <c r="P124" s="31">
        <v>591056</v>
      </c>
      <c r="Q124" s="31">
        <v>450120</v>
      </c>
      <c r="R124" s="31">
        <v>5143212</v>
      </c>
      <c r="S124" s="31">
        <v>3602558</v>
      </c>
      <c r="T124" s="36">
        <f t="shared" si="30"/>
        <v>0.70044905790389356</v>
      </c>
      <c r="U124" s="36">
        <f t="shared" si="31"/>
        <v>1.3119755150104222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14193102</v>
      </c>
      <c r="E126" s="32">
        <f>SUM(E122:E125)</f>
        <v>14192454</v>
      </c>
      <c r="F126" s="32">
        <f>SUM(F122:F125)</f>
        <v>3117125</v>
      </c>
      <c r="G126" s="37">
        <f t="shared" si="24"/>
        <v>0.21962253212863544</v>
      </c>
      <c r="H126" s="32">
        <f>SUM(H122:H125)</f>
        <v>2851387</v>
      </c>
      <c r="I126" s="37">
        <f t="shared" si="25"/>
        <v>0.20089949328906395</v>
      </c>
      <c r="J126" s="32">
        <f>SUM(J122:J125)</f>
        <v>1672213</v>
      </c>
      <c r="K126" s="37">
        <f t="shared" si="26"/>
        <v>0.11782409159120755</v>
      </c>
      <c r="L126" s="32">
        <f>SUM(L122:L125)</f>
        <v>0</v>
      </c>
      <c r="M126" s="37">
        <f t="shared" si="27"/>
        <v>0</v>
      </c>
      <c r="N126" s="32">
        <f t="shared" si="28"/>
        <v>7640725</v>
      </c>
      <c r="O126" s="37">
        <f t="shared" si="29"/>
        <v>0.53836531723125547</v>
      </c>
      <c r="P126" s="32">
        <f>SUM(P122:P125)</f>
        <v>721075</v>
      </c>
      <c r="Q126" s="32">
        <f>SUM(Q122:Q125)</f>
        <v>1194298</v>
      </c>
      <c r="R126" s="32">
        <f>SUM(R122:R125)</f>
        <v>5863227</v>
      </c>
      <c r="S126" s="32">
        <f>SUM(S122:S125)</f>
        <v>4483883</v>
      </c>
      <c r="T126" s="37">
        <f t="shared" si="30"/>
        <v>0.76474661479079697</v>
      </c>
      <c r="U126" s="37">
        <f t="shared" si="31"/>
        <v>1.3190555767430574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253</v>
      </c>
      <c r="E127" s="31">
        <v>403367</v>
      </c>
      <c r="F127" s="31">
        <v>15732</v>
      </c>
      <c r="G127" s="36">
        <f t="shared" si="24"/>
        <v>62.18181818181818</v>
      </c>
      <c r="H127" s="31">
        <v>16638</v>
      </c>
      <c r="I127" s="36">
        <f t="shared" si="25"/>
        <v>65.762845849802375</v>
      </c>
      <c r="J127" s="31">
        <v>28288</v>
      </c>
      <c r="K127" s="36">
        <f t="shared" si="26"/>
        <v>7.0129683390064132E-2</v>
      </c>
      <c r="L127" s="31">
        <v>0</v>
      </c>
      <c r="M127" s="36">
        <f t="shared" si="27"/>
        <v>0</v>
      </c>
      <c r="N127" s="31">
        <f t="shared" si="28"/>
        <v>60658</v>
      </c>
      <c r="O127" s="36">
        <f t="shared" si="29"/>
        <v>0.15037918322520186</v>
      </c>
      <c r="P127" s="31">
        <v>22</v>
      </c>
      <c r="Q127" s="31">
        <v>216</v>
      </c>
      <c r="R127" s="31">
        <v>216</v>
      </c>
      <c r="S127" s="31">
        <v>70</v>
      </c>
      <c r="T127" s="36">
        <f t="shared" si="30"/>
        <v>0.32407407407407407</v>
      </c>
      <c r="U127" s="36">
        <f t="shared" si="31"/>
        <v>1284.8181818181818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25017398</v>
      </c>
      <c r="E128" s="31">
        <v>24976166</v>
      </c>
      <c r="F128" s="31">
        <v>707792</v>
      </c>
      <c r="G128" s="36">
        <f t="shared" si="24"/>
        <v>2.8291991037597115E-2</v>
      </c>
      <c r="H128" s="31">
        <v>38914</v>
      </c>
      <c r="I128" s="36">
        <f t="shared" si="25"/>
        <v>1.5554775120897866E-3</v>
      </c>
      <c r="J128" s="31">
        <v>63130</v>
      </c>
      <c r="K128" s="36">
        <f t="shared" si="26"/>
        <v>2.5276097220045704E-3</v>
      </c>
      <c r="L128" s="31">
        <v>0</v>
      </c>
      <c r="M128" s="36">
        <f t="shared" si="27"/>
        <v>0</v>
      </c>
      <c r="N128" s="31">
        <f t="shared" si="28"/>
        <v>809836</v>
      </c>
      <c r="O128" s="36">
        <f t="shared" si="29"/>
        <v>3.2424352080299271E-2</v>
      </c>
      <c r="P128" s="31">
        <v>-1437746</v>
      </c>
      <c r="Q128" s="31">
        <v>185075</v>
      </c>
      <c r="R128" s="31">
        <v>1695063</v>
      </c>
      <c r="S128" s="31">
        <v>194153</v>
      </c>
      <c r="T128" s="36">
        <f t="shared" si="30"/>
        <v>0.11454028552331093</v>
      </c>
      <c r="U128" s="36">
        <f t="shared" si="31"/>
        <v>-1.0439090075715738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2469596</v>
      </c>
      <c r="E129" s="31">
        <v>2469596</v>
      </c>
      <c r="F129" s="31">
        <v>978</v>
      </c>
      <c r="G129" s="36">
        <f t="shared" si="24"/>
        <v>3.9601619050241415E-4</v>
      </c>
      <c r="H129" s="31">
        <v>209410</v>
      </c>
      <c r="I129" s="36">
        <f t="shared" si="25"/>
        <v>8.4795245862076221E-2</v>
      </c>
      <c r="J129" s="31">
        <v>941203</v>
      </c>
      <c r="K129" s="36">
        <f t="shared" si="26"/>
        <v>0.38111618256589336</v>
      </c>
      <c r="L129" s="31">
        <v>0</v>
      </c>
      <c r="M129" s="36">
        <f t="shared" si="27"/>
        <v>0</v>
      </c>
      <c r="N129" s="31">
        <f t="shared" si="28"/>
        <v>1151591</v>
      </c>
      <c r="O129" s="36">
        <f t="shared" si="29"/>
        <v>0.46630744461847201</v>
      </c>
      <c r="P129" s="31">
        <v>169525</v>
      </c>
      <c r="Q129" s="31">
        <v>0</v>
      </c>
      <c r="R129" s="31">
        <v>6000000</v>
      </c>
      <c r="S129" s="31">
        <v>422258</v>
      </c>
      <c r="T129" s="36">
        <f t="shared" si="30"/>
        <v>7.0376333333333332E-2</v>
      </c>
      <c r="U129" s="36">
        <f t="shared" si="31"/>
        <v>4.5520011797669957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30457726</v>
      </c>
      <c r="E130" s="31">
        <v>30903690</v>
      </c>
      <c r="F130" s="31">
        <v>50287</v>
      </c>
      <c r="G130" s="36">
        <f t="shared" si="24"/>
        <v>1.6510424973945855E-3</v>
      </c>
      <c r="H130" s="31">
        <v>199928</v>
      </c>
      <c r="I130" s="36">
        <f t="shared" si="25"/>
        <v>6.5641144713167359E-3</v>
      </c>
      <c r="J130" s="31">
        <v>147244</v>
      </c>
      <c r="K130" s="36">
        <f t="shared" si="26"/>
        <v>4.7646090159459923E-3</v>
      </c>
      <c r="L130" s="31">
        <v>0</v>
      </c>
      <c r="M130" s="36">
        <f t="shared" si="27"/>
        <v>0</v>
      </c>
      <c r="N130" s="31">
        <f t="shared" si="28"/>
        <v>397459</v>
      </c>
      <c r="O130" s="36">
        <f t="shared" si="29"/>
        <v>1.2861214955236738E-2</v>
      </c>
      <c r="P130" s="31">
        <v>130332</v>
      </c>
      <c r="Q130" s="31">
        <v>29470640</v>
      </c>
      <c r="R130" s="31">
        <v>31647726</v>
      </c>
      <c r="S130" s="31">
        <v>2250222</v>
      </c>
      <c r="T130" s="36">
        <f t="shared" si="30"/>
        <v>7.1102170184360172E-2</v>
      </c>
      <c r="U130" s="36">
        <f t="shared" si="31"/>
        <v>0.1297609182702637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57944973</v>
      </c>
      <c r="E132" s="32">
        <f>SUM(E127:E131)</f>
        <v>58752819</v>
      </c>
      <c r="F132" s="32">
        <f>SUM(F127:F131)</f>
        <v>774789</v>
      </c>
      <c r="G132" s="37">
        <f t="shared" si="24"/>
        <v>1.3371116766246487E-2</v>
      </c>
      <c r="H132" s="32">
        <f>SUM(H127:H131)</f>
        <v>464890</v>
      </c>
      <c r="I132" s="37">
        <f t="shared" si="25"/>
        <v>8.0229565384386317E-3</v>
      </c>
      <c r="J132" s="32">
        <f>SUM(J127:J131)</f>
        <v>1179865</v>
      </c>
      <c r="K132" s="37">
        <f t="shared" si="26"/>
        <v>2.0081844923900586E-2</v>
      </c>
      <c r="L132" s="32">
        <f>SUM(L127:L131)</f>
        <v>0</v>
      </c>
      <c r="M132" s="37">
        <f t="shared" si="27"/>
        <v>0</v>
      </c>
      <c r="N132" s="32">
        <f t="shared" si="28"/>
        <v>2419544</v>
      </c>
      <c r="O132" s="37">
        <f t="shared" si="29"/>
        <v>4.1181751636461907E-2</v>
      </c>
      <c r="P132" s="32">
        <f>SUM(P127:P131)</f>
        <v>-1137867</v>
      </c>
      <c r="Q132" s="32">
        <f>SUM(Q127:Q131)</f>
        <v>29655931</v>
      </c>
      <c r="R132" s="32">
        <f>SUM(R127:R131)</f>
        <v>39343005</v>
      </c>
      <c r="S132" s="32">
        <f>SUM(S127:S131)</f>
        <v>2866703</v>
      </c>
      <c r="T132" s="37">
        <f t="shared" si="30"/>
        <v>7.2864363055135217E-2</v>
      </c>
      <c r="U132" s="37">
        <f t="shared" si="31"/>
        <v>-2.0369094103265146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4151584</v>
      </c>
      <c r="E133" s="31">
        <v>4151584</v>
      </c>
      <c r="F133" s="31">
        <v>906064</v>
      </c>
      <c r="G133" s="36">
        <f t="shared" si="24"/>
        <v>0.21824537333220284</v>
      </c>
      <c r="H133" s="31">
        <v>1031488</v>
      </c>
      <c r="I133" s="36">
        <f t="shared" si="25"/>
        <v>0.24845649275071877</v>
      </c>
      <c r="J133" s="31">
        <v>1223141</v>
      </c>
      <c r="K133" s="36">
        <f t="shared" si="26"/>
        <v>0.29462031841340558</v>
      </c>
      <c r="L133" s="31">
        <v>0</v>
      </c>
      <c r="M133" s="36">
        <f t="shared" si="27"/>
        <v>0</v>
      </c>
      <c r="N133" s="31">
        <f t="shared" si="28"/>
        <v>3160693</v>
      </c>
      <c r="O133" s="36">
        <f t="shared" si="29"/>
        <v>0.76132218449632716</v>
      </c>
      <c r="P133" s="31">
        <v>1863135</v>
      </c>
      <c r="Q133" s="31">
        <v>3213741</v>
      </c>
      <c r="R133" s="31">
        <v>5099569</v>
      </c>
      <c r="S133" s="31">
        <v>5365253</v>
      </c>
      <c r="T133" s="36">
        <f t="shared" si="30"/>
        <v>1.0520993048628227</v>
      </c>
      <c r="U133" s="36">
        <f t="shared" si="31"/>
        <v>-0.34350382554135905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1380881</v>
      </c>
      <c r="E134" s="31">
        <v>1400329</v>
      </c>
      <c r="F134" s="31">
        <v>347833</v>
      </c>
      <c r="G134" s="36">
        <f t="shared" si="24"/>
        <v>0.25189208918074768</v>
      </c>
      <c r="H134" s="31">
        <v>613368</v>
      </c>
      <c r="I134" s="36">
        <f t="shared" si="25"/>
        <v>0.44418599430363659</v>
      </c>
      <c r="J134" s="31">
        <v>421218</v>
      </c>
      <c r="K134" s="36">
        <f t="shared" si="26"/>
        <v>0.30079931216164202</v>
      </c>
      <c r="L134" s="31">
        <v>0</v>
      </c>
      <c r="M134" s="36">
        <f t="shared" si="27"/>
        <v>0</v>
      </c>
      <c r="N134" s="31">
        <f t="shared" si="28"/>
        <v>1382419</v>
      </c>
      <c r="O134" s="36">
        <f t="shared" si="29"/>
        <v>0.98721014847225186</v>
      </c>
      <c r="P134" s="31">
        <v>14763</v>
      </c>
      <c r="Q134" s="31">
        <v>1392711</v>
      </c>
      <c r="R134" s="31">
        <v>1350633</v>
      </c>
      <c r="S134" s="31">
        <v>960679</v>
      </c>
      <c r="T134" s="36">
        <f t="shared" si="30"/>
        <v>0.71128056252142513</v>
      </c>
      <c r="U134" s="36">
        <f t="shared" si="31"/>
        <v>27.532005689900426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334944</v>
      </c>
      <c r="E135" s="31">
        <v>878714</v>
      </c>
      <c r="F135" s="31">
        <v>31612</v>
      </c>
      <c r="G135" s="36">
        <f t="shared" si="24"/>
        <v>9.4379956052355024E-2</v>
      </c>
      <c r="H135" s="31">
        <v>445894</v>
      </c>
      <c r="I135" s="36">
        <f t="shared" si="25"/>
        <v>1.3312494028852584</v>
      </c>
      <c r="J135" s="31">
        <v>197778</v>
      </c>
      <c r="K135" s="36">
        <f t="shared" si="26"/>
        <v>0.22507664609873065</v>
      </c>
      <c r="L135" s="31">
        <v>0</v>
      </c>
      <c r="M135" s="36">
        <f t="shared" si="27"/>
        <v>0</v>
      </c>
      <c r="N135" s="31">
        <f t="shared" si="28"/>
        <v>675284</v>
      </c>
      <c r="O135" s="36">
        <f t="shared" si="29"/>
        <v>0.76849122695211414</v>
      </c>
      <c r="P135" s="31">
        <v>208202</v>
      </c>
      <c r="Q135" s="31">
        <v>1153740</v>
      </c>
      <c r="R135" s="31">
        <v>350830</v>
      </c>
      <c r="S135" s="31">
        <v>209488</v>
      </c>
      <c r="T135" s="36">
        <f t="shared" si="30"/>
        <v>0.59712111278967017</v>
      </c>
      <c r="U135" s="36">
        <f t="shared" si="31"/>
        <v>-5.0066762086819483E-2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21746626</v>
      </c>
      <c r="E136" s="31">
        <v>21746626</v>
      </c>
      <c r="F136" s="31">
        <v>9948937</v>
      </c>
      <c r="G136" s="36">
        <f t="shared" si="24"/>
        <v>0.45749336011940428</v>
      </c>
      <c r="H136" s="31">
        <v>7386533</v>
      </c>
      <c r="I136" s="36">
        <f t="shared" si="25"/>
        <v>0.3396634034171554</v>
      </c>
      <c r="J136" s="31">
        <v>5987623</v>
      </c>
      <c r="K136" s="36">
        <f t="shared" si="26"/>
        <v>0.27533572334393391</v>
      </c>
      <c r="L136" s="31">
        <v>0</v>
      </c>
      <c r="M136" s="36">
        <f t="shared" si="27"/>
        <v>0</v>
      </c>
      <c r="N136" s="31">
        <f t="shared" si="28"/>
        <v>23323093</v>
      </c>
      <c r="O136" s="36">
        <f t="shared" si="29"/>
        <v>1.0724924868804935</v>
      </c>
      <c r="P136" s="31">
        <v>5724545</v>
      </c>
      <c r="Q136" s="31">
        <v>20882220</v>
      </c>
      <c r="R136" s="31">
        <v>20882220</v>
      </c>
      <c r="S136" s="31">
        <v>22924371</v>
      </c>
      <c r="T136" s="36">
        <f t="shared" si="30"/>
        <v>1.0977937690532904</v>
      </c>
      <c r="U136" s="36">
        <f t="shared" si="31"/>
        <v>4.595614149246785E-2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27614035</v>
      </c>
      <c r="E137" s="32">
        <f>SUM(E133:E136)</f>
        <v>28177253</v>
      </c>
      <c r="F137" s="32">
        <f>SUM(F133:F136)</f>
        <v>11234446</v>
      </c>
      <c r="G137" s="37">
        <f t="shared" ref="G137:G170" si="32">IF(($D137     =0),0,($F137     /$D137     ))</f>
        <v>0.40683826177521681</v>
      </c>
      <c r="H137" s="32">
        <f>SUM(H133:H136)</f>
        <v>9477283</v>
      </c>
      <c r="I137" s="37">
        <f t="shared" ref="I137:I170" si="33">IF(($D137     =0),0,($H137     /$D137     ))</f>
        <v>0.34320529397460386</v>
      </c>
      <c r="J137" s="32">
        <f>SUM(J133:J136)</f>
        <v>7829760</v>
      </c>
      <c r="K137" s="37">
        <f t="shared" ref="K137:K170" si="34">IF(($E137     =0),0,($J137     /$E137     ))</f>
        <v>0.27787520664274834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     +$J137</f>
        <v>28541489</v>
      </c>
      <c r="O137" s="37">
        <f t="shared" ref="O137:O170" si="37">IF(($E137     =0),0,($N137     /$E137     ))</f>
        <v>1.0129265972094583</v>
      </c>
      <c r="P137" s="32">
        <f>SUM(P133:P136)</f>
        <v>7810645</v>
      </c>
      <c r="Q137" s="32">
        <f>SUM(Q133:Q136)</f>
        <v>26642412</v>
      </c>
      <c r="R137" s="32">
        <f>SUM(R133:R136)</f>
        <v>27683252</v>
      </c>
      <c r="S137" s="32">
        <f>SUM(S133:S136)</f>
        <v>29459791</v>
      </c>
      <c r="T137" s="37">
        <f t="shared" ref="T137:T170" si="38">IF(($R137     =0),0,($S137     /$R137     ))</f>
        <v>1.0641737827622275</v>
      </c>
      <c r="U137" s="37">
        <f t="shared" ref="U137:U170" si="39">IF(($P137     =0),0,(($J137     /$P137     )-1))</f>
        <v>2.4473010871701728E-3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38911930</v>
      </c>
      <c r="E138" s="31">
        <v>39711930</v>
      </c>
      <c r="F138" s="31">
        <v>15805941</v>
      </c>
      <c r="G138" s="36">
        <f t="shared" si="32"/>
        <v>0.40619781645372</v>
      </c>
      <c r="H138" s="31">
        <v>11254581</v>
      </c>
      <c r="I138" s="36">
        <f t="shared" si="33"/>
        <v>0.28923214551424203</v>
      </c>
      <c r="J138" s="31">
        <v>11255542</v>
      </c>
      <c r="K138" s="36">
        <f t="shared" si="34"/>
        <v>0.28342974013098837</v>
      </c>
      <c r="L138" s="31">
        <v>0</v>
      </c>
      <c r="M138" s="36">
        <f t="shared" si="35"/>
        <v>0</v>
      </c>
      <c r="N138" s="31">
        <f t="shared" si="36"/>
        <v>38316064</v>
      </c>
      <c r="O138" s="36">
        <f t="shared" si="37"/>
        <v>0.96485020999986659</v>
      </c>
      <c r="P138" s="31">
        <v>9852740</v>
      </c>
      <c r="Q138" s="31">
        <v>62220946</v>
      </c>
      <c r="R138" s="31">
        <v>62220946</v>
      </c>
      <c r="S138" s="31">
        <v>38936678</v>
      </c>
      <c r="T138" s="36">
        <f t="shared" si="38"/>
        <v>0.62578087449843656</v>
      </c>
      <c r="U138" s="36">
        <f t="shared" si="39"/>
        <v>0.14237684136595496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31104192</v>
      </c>
      <c r="E139" s="31">
        <v>31140216</v>
      </c>
      <c r="F139" s="31">
        <v>12753011</v>
      </c>
      <c r="G139" s="36">
        <f t="shared" si="32"/>
        <v>0.41000939680413495</v>
      </c>
      <c r="H139" s="31">
        <v>10241492</v>
      </c>
      <c r="I139" s="36">
        <f t="shared" si="33"/>
        <v>0.3292640426087905</v>
      </c>
      <c r="J139" s="31">
        <v>7889828</v>
      </c>
      <c r="K139" s="36">
        <f t="shared" si="34"/>
        <v>0.25336458809405815</v>
      </c>
      <c r="L139" s="31">
        <v>0</v>
      </c>
      <c r="M139" s="36">
        <f t="shared" si="35"/>
        <v>0</v>
      </c>
      <c r="N139" s="31">
        <f t="shared" si="36"/>
        <v>30884331</v>
      </c>
      <c r="O139" s="36">
        <f t="shared" si="37"/>
        <v>0.99178281229648502</v>
      </c>
      <c r="P139" s="31">
        <v>7848065</v>
      </c>
      <c r="Q139" s="31">
        <v>31254327</v>
      </c>
      <c r="R139" s="31">
        <v>30854327</v>
      </c>
      <c r="S139" s="31">
        <v>30975187</v>
      </c>
      <c r="T139" s="36">
        <f t="shared" si="38"/>
        <v>1.0039171167142942</v>
      </c>
      <c r="U139" s="36">
        <f t="shared" si="39"/>
        <v>5.3214391063274302E-3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4646903</v>
      </c>
      <c r="E140" s="31">
        <v>4646903</v>
      </c>
      <c r="F140" s="31">
        <v>954774</v>
      </c>
      <c r="G140" s="36">
        <f t="shared" si="32"/>
        <v>0.20546458576819873</v>
      </c>
      <c r="H140" s="31">
        <v>42989</v>
      </c>
      <c r="I140" s="36">
        <f t="shared" si="33"/>
        <v>9.2511076732180557E-3</v>
      </c>
      <c r="J140" s="31">
        <v>2314394</v>
      </c>
      <c r="K140" s="36">
        <f t="shared" si="34"/>
        <v>0.49805085236339125</v>
      </c>
      <c r="L140" s="31">
        <v>0</v>
      </c>
      <c r="M140" s="36">
        <f t="shared" si="35"/>
        <v>0</v>
      </c>
      <c r="N140" s="31">
        <f t="shared" si="36"/>
        <v>3312157</v>
      </c>
      <c r="O140" s="36">
        <f t="shared" si="37"/>
        <v>0.71276654580480803</v>
      </c>
      <c r="P140" s="31">
        <v>1000672</v>
      </c>
      <c r="Q140" s="31">
        <v>2000000</v>
      </c>
      <c r="R140" s="31">
        <v>2466218</v>
      </c>
      <c r="S140" s="31">
        <v>2224502</v>
      </c>
      <c r="T140" s="36">
        <f t="shared" si="38"/>
        <v>0.90198919965712687</v>
      </c>
      <c r="U140" s="36">
        <f t="shared" si="39"/>
        <v>1.3128397716734352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190981</v>
      </c>
      <c r="E141" s="31">
        <v>170481</v>
      </c>
      <c r="F141" s="31">
        <v>44415</v>
      </c>
      <c r="G141" s="36">
        <f t="shared" si="32"/>
        <v>0.23256240149543672</v>
      </c>
      <c r="H141" s="31">
        <v>12996</v>
      </c>
      <c r="I141" s="36">
        <f t="shared" si="33"/>
        <v>6.8048654054591817E-2</v>
      </c>
      <c r="J141" s="31">
        <v>8681</v>
      </c>
      <c r="K141" s="36">
        <f t="shared" si="34"/>
        <v>5.0920630451487266E-2</v>
      </c>
      <c r="L141" s="31">
        <v>0</v>
      </c>
      <c r="M141" s="36">
        <f t="shared" si="35"/>
        <v>0</v>
      </c>
      <c r="N141" s="31">
        <f t="shared" si="36"/>
        <v>66092</v>
      </c>
      <c r="O141" s="36">
        <f t="shared" si="37"/>
        <v>0.38767956546477322</v>
      </c>
      <c r="P141" s="31">
        <v>86658</v>
      </c>
      <c r="Q141" s="31">
        <v>186453</v>
      </c>
      <c r="R141" s="31">
        <v>162062</v>
      </c>
      <c r="S141" s="31">
        <v>164093</v>
      </c>
      <c r="T141" s="36">
        <f t="shared" si="38"/>
        <v>1.0125322407473683</v>
      </c>
      <c r="U141" s="36">
        <f t="shared" si="39"/>
        <v>-0.89982459784439983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745237</v>
      </c>
      <c r="E142" s="31">
        <v>455008</v>
      </c>
      <c r="F142" s="31">
        <v>120976</v>
      </c>
      <c r="G142" s="36">
        <f t="shared" si="32"/>
        <v>0.16233225135091253</v>
      </c>
      <c r="H142" s="31">
        <v>1182191</v>
      </c>
      <c r="I142" s="36">
        <f t="shared" si="33"/>
        <v>1.5863289128156546</v>
      </c>
      <c r="J142" s="31">
        <v>223176</v>
      </c>
      <c r="K142" s="36">
        <f t="shared" si="34"/>
        <v>0.49048807933047334</v>
      </c>
      <c r="L142" s="31">
        <v>0</v>
      </c>
      <c r="M142" s="36">
        <f t="shared" si="35"/>
        <v>0</v>
      </c>
      <c r="N142" s="31">
        <f t="shared" si="36"/>
        <v>1526343</v>
      </c>
      <c r="O142" s="36">
        <f t="shared" si="37"/>
        <v>3.3545410190590057</v>
      </c>
      <c r="P142" s="31">
        <v>208070</v>
      </c>
      <c r="Q142" s="31">
        <v>178780</v>
      </c>
      <c r="R142" s="31">
        <v>42832597</v>
      </c>
      <c r="S142" s="31">
        <v>632658</v>
      </c>
      <c r="T142" s="36">
        <f t="shared" si="38"/>
        <v>1.4770479595248451E-2</v>
      </c>
      <c r="U142" s="36">
        <f t="shared" si="39"/>
        <v>7.2600567116835713E-2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68000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75599243</v>
      </c>
      <c r="E144" s="32">
        <f>SUM(E138:E143)</f>
        <v>76124538</v>
      </c>
      <c r="F144" s="32">
        <f>SUM(F138:F143)</f>
        <v>29679117</v>
      </c>
      <c r="G144" s="37">
        <f t="shared" si="32"/>
        <v>0.39258484373977132</v>
      </c>
      <c r="H144" s="32">
        <f>SUM(H138:H143)</f>
        <v>22734249</v>
      </c>
      <c r="I144" s="37">
        <f t="shared" si="33"/>
        <v>0.30072059054877043</v>
      </c>
      <c r="J144" s="32">
        <f>SUM(J138:J143)</f>
        <v>21691621</v>
      </c>
      <c r="K144" s="37">
        <f t="shared" si="34"/>
        <v>0.28494913164530472</v>
      </c>
      <c r="L144" s="32">
        <f>SUM(L138:L143)</f>
        <v>0</v>
      </c>
      <c r="M144" s="37">
        <f t="shared" si="35"/>
        <v>0</v>
      </c>
      <c r="N144" s="32">
        <f t="shared" si="36"/>
        <v>74104987</v>
      </c>
      <c r="O144" s="37">
        <f t="shared" si="37"/>
        <v>0.97347043341005235</v>
      </c>
      <c r="P144" s="32">
        <f>SUM(P138:P143)</f>
        <v>18996205</v>
      </c>
      <c r="Q144" s="32">
        <f>SUM(Q138:Q143)</f>
        <v>95908506</v>
      </c>
      <c r="R144" s="32">
        <f>SUM(R138:R143)</f>
        <v>138536150</v>
      </c>
      <c r="S144" s="32">
        <f>SUM(S138:S143)</f>
        <v>72933118</v>
      </c>
      <c r="T144" s="37">
        <f t="shared" si="38"/>
        <v>0.52645549916032741</v>
      </c>
      <c r="U144" s="37">
        <f t="shared" si="39"/>
        <v>0.14189234112813587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3913860</v>
      </c>
      <c r="E145" s="31">
        <v>3927235</v>
      </c>
      <c r="F145" s="31">
        <v>720108</v>
      </c>
      <c r="G145" s="36">
        <f t="shared" si="32"/>
        <v>0.18398920758535053</v>
      </c>
      <c r="H145" s="31">
        <v>2616544</v>
      </c>
      <c r="I145" s="36">
        <f t="shared" si="33"/>
        <v>0.66853285503313864</v>
      </c>
      <c r="J145" s="31">
        <v>588974</v>
      </c>
      <c r="K145" s="36">
        <f t="shared" si="34"/>
        <v>0.14997167218157303</v>
      </c>
      <c r="L145" s="31">
        <v>0</v>
      </c>
      <c r="M145" s="36">
        <f t="shared" si="35"/>
        <v>0</v>
      </c>
      <c r="N145" s="31">
        <f t="shared" si="36"/>
        <v>3925626</v>
      </c>
      <c r="O145" s="36">
        <f t="shared" si="37"/>
        <v>0.99959029699012159</v>
      </c>
      <c r="P145" s="31">
        <v>525567</v>
      </c>
      <c r="Q145" s="31">
        <v>3880573</v>
      </c>
      <c r="R145" s="31">
        <v>3740854</v>
      </c>
      <c r="S145" s="31">
        <v>4019235</v>
      </c>
      <c r="T145" s="36">
        <f t="shared" si="38"/>
        <v>1.074416430045118</v>
      </c>
      <c r="U145" s="36">
        <f t="shared" si="39"/>
        <v>0.12064494155835503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37233689</v>
      </c>
      <c r="E146" s="31">
        <v>37233689</v>
      </c>
      <c r="F146" s="31">
        <v>15600953</v>
      </c>
      <c r="G146" s="36">
        <f t="shared" si="32"/>
        <v>0.4190010020226575</v>
      </c>
      <c r="H146" s="31">
        <v>11348409</v>
      </c>
      <c r="I146" s="36">
        <f t="shared" si="33"/>
        <v>0.30478873581395599</v>
      </c>
      <c r="J146" s="31">
        <v>8523317</v>
      </c>
      <c r="K146" s="36">
        <f t="shared" si="34"/>
        <v>0.22891411592335104</v>
      </c>
      <c r="L146" s="31">
        <v>0</v>
      </c>
      <c r="M146" s="36">
        <f t="shared" si="35"/>
        <v>0</v>
      </c>
      <c r="N146" s="31">
        <f t="shared" si="36"/>
        <v>35472679</v>
      </c>
      <c r="O146" s="36">
        <f t="shared" si="37"/>
        <v>0.95270385375996458</v>
      </c>
      <c r="P146" s="31">
        <v>9015800</v>
      </c>
      <c r="Q146" s="31">
        <v>35465862</v>
      </c>
      <c r="R146" s="31">
        <v>35525862</v>
      </c>
      <c r="S146" s="31">
        <v>32046124</v>
      </c>
      <c r="T146" s="36">
        <f t="shared" si="38"/>
        <v>0.90205056811851603</v>
      </c>
      <c r="U146" s="36">
        <f t="shared" si="39"/>
        <v>-5.4624437099314527E-2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59187750</v>
      </c>
      <c r="E147" s="31">
        <v>59077750</v>
      </c>
      <c r="F147" s="31">
        <v>37506377</v>
      </c>
      <c r="G147" s="36">
        <f t="shared" si="32"/>
        <v>0.6336847911941238</v>
      </c>
      <c r="H147" s="31">
        <v>1843</v>
      </c>
      <c r="I147" s="36">
        <f t="shared" si="33"/>
        <v>3.1138200049841397E-5</v>
      </c>
      <c r="J147" s="31">
        <v>21491057</v>
      </c>
      <c r="K147" s="36">
        <f t="shared" si="34"/>
        <v>0.3637758208462577</v>
      </c>
      <c r="L147" s="31">
        <v>0</v>
      </c>
      <c r="M147" s="36">
        <f t="shared" si="35"/>
        <v>0</v>
      </c>
      <c r="N147" s="31">
        <f t="shared" si="36"/>
        <v>58999277</v>
      </c>
      <c r="O147" s="36">
        <f t="shared" si="37"/>
        <v>0.99867169958233004</v>
      </c>
      <c r="P147" s="31">
        <v>19530955</v>
      </c>
      <c r="Q147" s="31">
        <v>53261683</v>
      </c>
      <c r="R147" s="31">
        <v>53176683</v>
      </c>
      <c r="S147" s="31">
        <v>53669805</v>
      </c>
      <c r="T147" s="36">
        <f t="shared" si="38"/>
        <v>1.0092732749050932</v>
      </c>
      <c r="U147" s="36">
        <f t="shared" si="39"/>
        <v>0.10035873821838215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25322</v>
      </c>
      <c r="E148" s="31">
        <v>25322</v>
      </c>
      <c r="F148" s="31">
        <v>37498186</v>
      </c>
      <c r="G148" s="36">
        <f t="shared" si="32"/>
        <v>1480.8540399652477</v>
      </c>
      <c r="H148" s="31">
        <v>-37483227</v>
      </c>
      <c r="I148" s="36">
        <f t="shared" si="33"/>
        <v>-1480.2632888397441</v>
      </c>
      <c r="J148" s="31">
        <v>26644</v>
      </c>
      <c r="K148" s="36">
        <f t="shared" si="34"/>
        <v>1.0522075665429271</v>
      </c>
      <c r="L148" s="31">
        <v>0</v>
      </c>
      <c r="M148" s="36">
        <f t="shared" si="35"/>
        <v>0</v>
      </c>
      <c r="N148" s="31">
        <f t="shared" si="36"/>
        <v>41603</v>
      </c>
      <c r="O148" s="36">
        <f t="shared" si="37"/>
        <v>1.6429586920464418</v>
      </c>
      <c r="P148" s="31">
        <v>2482799</v>
      </c>
      <c r="Q148" s="31">
        <v>7754261</v>
      </c>
      <c r="R148" s="31">
        <v>7656522</v>
      </c>
      <c r="S148" s="31">
        <v>5539170</v>
      </c>
      <c r="T148" s="36">
        <f t="shared" si="38"/>
        <v>0.72345772662835683</v>
      </c>
      <c r="U148" s="36">
        <f t="shared" si="39"/>
        <v>-0.989268563423781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3931000</v>
      </c>
      <c r="E149" s="31">
        <v>3931000</v>
      </c>
      <c r="F149" s="31">
        <v>980000</v>
      </c>
      <c r="G149" s="36">
        <f t="shared" si="32"/>
        <v>0.24930043245993386</v>
      </c>
      <c r="H149" s="31">
        <v>1016018</v>
      </c>
      <c r="I149" s="36">
        <f t="shared" si="33"/>
        <v>0.25846298651742561</v>
      </c>
      <c r="J149" s="31">
        <v>1924982</v>
      </c>
      <c r="K149" s="36">
        <f t="shared" si="34"/>
        <v>0.48969269905876367</v>
      </c>
      <c r="L149" s="31">
        <v>0</v>
      </c>
      <c r="M149" s="36">
        <f t="shared" si="35"/>
        <v>0</v>
      </c>
      <c r="N149" s="31">
        <f t="shared" si="36"/>
        <v>3921000</v>
      </c>
      <c r="O149" s="36">
        <f t="shared" si="37"/>
        <v>0.99745611803612311</v>
      </c>
      <c r="P149" s="31">
        <v>1282000</v>
      </c>
      <c r="Q149" s="31">
        <v>4270000</v>
      </c>
      <c r="R149" s="31">
        <v>4270000</v>
      </c>
      <c r="S149" s="31">
        <v>4402079</v>
      </c>
      <c r="T149" s="36">
        <f t="shared" si="38"/>
        <v>1.0309318501170961</v>
      </c>
      <c r="U149" s="36">
        <f t="shared" si="39"/>
        <v>0.5015460218408736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104291621</v>
      </c>
      <c r="E150" s="32">
        <f>SUM(E145:E149)</f>
        <v>104194996</v>
      </c>
      <c r="F150" s="32">
        <f>SUM(F145:F149)</f>
        <v>92305624</v>
      </c>
      <c r="G150" s="37">
        <f t="shared" si="32"/>
        <v>0.88507229166569379</v>
      </c>
      <c r="H150" s="32">
        <f>SUM(H145:H149)</f>
        <v>-22500413</v>
      </c>
      <c r="I150" s="37">
        <f t="shared" si="33"/>
        <v>-0.21574516518445908</v>
      </c>
      <c r="J150" s="32">
        <f>SUM(J145:J149)</f>
        <v>32554974</v>
      </c>
      <c r="K150" s="37">
        <f t="shared" si="34"/>
        <v>0.31244277796219694</v>
      </c>
      <c r="L150" s="32">
        <f>SUM(L145:L149)</f>
        <v>0</v>
      </c>
      <c r="M150" s="37">
        <f t="shared" si="35"/>
        <v>0</v>
      </c>
      <c r="N150" s="32">
        <f t="shared" si="36"/>
        <v>102360185</v>
      </c>
      <c r="O150" s="37">
        <f t="shared" si="37"/>
        <v>0.98239060347965268</v>
      </c>
      <c r="P150" s="32">
        <f>SUM(P145:P149)</f>
        <v>32837121</v>
      </c>
      <c r="Q150" s="32">
        <f>SUM(Q145:Q149)</f>
        <v>104632379</v>
      </c>
      <c r="R150" s="32">
        <f>SUM(R145:R149)</f>
        <v>104369921</v>
      </c>
      <c r="S150" s="32">
        <f>SUM(S145:S149)</f>
        <v>99676413</v>
      </c>
      <c r="T150" s="37">
        <f t="shared" si="38"/>
        <v>0.95503007039738963</v>
      </c>
      <c r="U150" s="37">
        <f t="shared" si="39"/>
        <v>-8.5923184313265732E-3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1585150</v>
      </c>
      <c r="E151" s="31">
        <v>1585150</v>
      </c>
      <c r="F151" s="31">
        <v>302279</v>
      </c>
      <c r="G151" s="36">
        <f t="shared" si="32"/>
        <v>0.19069425606409487</v>
      </c>
      <c r="H151" s="31">
        <v>293399</v>
      </c>
      <c r="I151" s="36">
        <f t="shared" si="33"/>
        <v>0.18509226256190267</v>
      </c>
      <c r="J151" s="31">
        <v>408613</v>
      </c>
      <c r="K151" s="36">
        <f t="shared" si="34"/>
        <v>0.25777560483235024</v>
      </c>
      <c r="L151" s="31">
        <v>0</v>
      </c>
      <c r="M151" s="36">
        <f t="shared" si="35"/>
        <v>0</v>
      </c>
      <c r="N151" s="31">
        <f t="shared" si="36"/>
        <v>1004291</v>
      </c>
      <c r="O151" s="36">
        <f t="shared" si="37"/>
        <v>0.63356212345834784</v>
      </c>
      <c r="P151" s="31">
        <v>384110</v>
      </c>
      <c r="Q151" s="31">
        <v>1510900</v>
      </c>
      <c r="R151" s="31">
        <v>1510900</v>
      </c>
      <c r="S151" s="31">
        <v>894776</v>
      </c>
      <c r="T151" s="36">
        <f t="shared" si="38"/>
        <v>0.59221391223773912</v>
      </c>
      <c r="U151" s="36">
        <f t="shared" si="39"/>
        <v>6.379162219155976E-2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18240500</v>
      </c>
      <c r="E152" s="31">
        <v>17525398</v>
      </c>
      <c r="F152" s="31">
        <v>2491760</v>
      </c>
      <c r="G152" s="36">
        <f t="shared" si="32"/>
        <v>0.13660590444340889</v>
      </c>
      <c r="H152" s="31">
        <v>2258705</v>
      </c>
      <c r="I152" s="36">
        <f t="shared" si="33"/>
        <v>0.12382911652641101</v>
      </c>
      <c r="J152" s="31">
        <v>7001179</v>
      </c>
      <c r="K152" s="36">
        <f t="shared" si="34"/>
        <v>0.39948758938313411</v>
      </c>
      <c r="L152" s="31">
        <v>0</v>
      </c>
      <c r="M152" s="36">
        <f t="shared" si="35"/>
        <v>0</v>
      </c>
      <c r="N152" s="31">
        <f t="shared" si="36"/>
        <v>11751644</v>
      </c>
      <c r="O152" s="36">
        <f t="shared" si="37"/>
        <v>0.6705493364544417</v>
      </c>
      <c r="P152" s="31">
        <v>1884299</v>
      </c>
      <c r="Q152" s="31">
        <v>14425600</v>
      </c>
      <c r="R152" s="31">
        <v>15812793</v>
      </c>
      <c r="S152" s="31">
        <v>15966562</v>
      </c>
      <c r="T152" s="36">
        <f t="shared" si="38"/>
        <v>1.0097243415505408</v>
      </c>
      <c r="U152" s="36">
        <f t="shared" si="39"/>
        <v>2.7155350610492284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6422734</v>
      </c>
      <c r="E153" s="31">
        <v>6692734</v>
      </c>
      <c r="F153" s="31">
        <v>922847</v>
      </c>
      <c r="G153" s="36">
        <f t="shared" si="32"/>
        <v>0.1436844496440301</v>
      </c>
      <c r="H153" s="31">
        <v>1109350</v>
      </c>
      <c r="I153" s="36">
        <f t="shared" si="33"/>
        <v>0.17272239516691801</v>
      </c>
      <c r="J153" s="31">
        <v>1066824</v>
      </c>
      <c r="K153" s="36">
        <f t="shared" si="34"/>
        <v>0.15940032877445898</v>
      </c>
      <c r="L153" s="31">
        <v>0</v>
      </c>
      <c r="M153" s="36">
        <f t="shared" si="35"/>
        <v>0</v>
      </c>
      <c r="N153" s="31">
        <f t="shared" si="36"/>
        <v>3099021</v>
      </c>
      <c r="O153" s="36">
        <f t="shared" si="37"/>
        <v>0.46304260710197059</v>
      </c>
      <c r="P153" s="31">
        <v>856251</v>
      </c>
      <c r="Q153" s="31">
        <v>5164030</v>
      </c>
      <c r="R153" s="31">
        <v>5259030</v>
      </c>
      <c r="S153" s="31">
        <v>3074286</v>
      </c>
      <c r="T153" s="36">
        <f t="shared" si="38"/>
        <v>0.58457282046308923</v>
      </c>
      <c r="U153" s="36">
        <f t="shared" si="39"/>
        <v>0.24592438432188701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44530</v>
      </c>
      <c r="E155" s="31">
        <v>131784</v>
      </c>
      <c r="F155" s="31">
        <v>47775</v>
      </c>
      <c r="G155" s="36">
        <f t="shared" si="32"/>
        <v>1.0728722209746238</v>
      </c>
      <c r="H155" s="31">
        <v>77565</v>
      </c>
      <c r="I155" s="36">
        <f t="shared" si="33"/>
        <v>1.7418594206153155</v>
      </c>
      <c r="J155" s="31">
        <v>19765</v>
      </c>
      <c r="K155" s="36">
        <f t="shared" si="34"/>
        <v>0.14998027074606932</v>
      </c>
      <c r="L155" s="31">
        <v>0</v>
      </c>
      <c r="M155" s="36">
        <f t="shared" si="35"/>
        <v>0</v>
      </c>
      <c r="N155" s="31">
        <f t="shared" si="36"/>
        <v>145105</v>
      </c>
      <c r="O155" s="36">
        <f t="shared" si="37"/>
        <v>1.1010820736963516</v>
      </c>
      <c r="P155" s="31">
        <v>19427</v>
      </c>
      <c r="Q155" s="31">
        <v>71336</v>
      </c>
      <c r="R155" s="31">
        <v>71336</v>
      </c>
      <c r="S155" s="31">
        <v>47890</v>
      </c>
      <c r="T155" s="36">
        <f t="shared" si="38"/>
        <v>0.6713300437366827</v>
      </c>
      <c r="U155" s="36">
        <f t="shared" si="39"/>
        <v>1.7398466052401362E-2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26292914</v>
      </c>
      <c r="E157" s="32">
        <f>SUM(E151:E156)</f>
        <v>25935066</v>
      </c>
      <c r="F157" s="32">
        <f>SUM(F151:F156)</f>
        <v>3764661</v>
      </c>
      <c r="G157" s="37">
        <f t="shared" si="32"/>
        <v>0.1431815811666976</v>
      </c>
      <c r="H157" s="32">
        <f>SUM(H151:H156)</f>
        <v>3739019</v>
      </c>
      <c r="I157" s="37">
        <f t="shared" si="33"/>
        <v>0.14220633741851513</v>
      </c>
      <c r="J157" s="32">
        <f>SUM(J151:J156)</f>
        <v>8496381</v>
      </c>
      <c r="K157" s="37">
        <f t="shared" si="34"/>
        <v>0.32760205815554894</v>
      </c>
      <c r="L157" s="32">
        <f>SUM(L151:L156)</f>
        <v>0</v>
      </c>
      <c r="M157" s="37">
        <f t="shared" si="35"/>
        <v>0</v>
      </c>
      <c r="N157" s="32">
        <f t="shared" si="36"/>
        <v>16000061</v>
      </c>
      <c r="O157" s="37">
        <f t="shared" si="37"/>
        <v>0.61692771477813091</v>
      </c>
      <c r="P157" s="32">
        <f>SUM(P151:P156)</f>
        <v>3144087</v>
      </c>
      <c r="Q157" s="32">
        <f>SUM(Q151:Q156)</f>
        <v>21171866</v>
      </c>
      <c r="R157" s="32">
        <f>SUM(R151:R156)</f>
        <v>22654059</v>
      </c>
      <c r="S157" s="32">
        <f>SUM(S151:S156)</f>
        <v>19983514</v>
      </c>
      <c r="T157" s="37">
        <f t="shared" si="38"/>
        <v>0.88211626887702554</v>
      </c>
      <c r="U157" s="37">
        <f t="shared" si="39"/>
        <v>1.702336481146991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2923830</v>
      </c>
      <c r="E158" s="31">
        <v>3402606</v>
      </c>
      <c r="F158" s="31">
        <v>666152</v>
      </c>
      <c r="G158" s="36">
        <f t="shared" si="32"/>
        <v>0.22783540766734045</v>
      </c>
      <c r="H158" s="31">
        <v>1069547</v>
      </c>
      <c r="I158" s="36">
        <f t="shared" si="33"/>
        <v>0.36580341538324734</v>
      </c>
      <c r="J158" s="31">
        <v>936485</v>
      </c>
      <c r="K158" s="36">
        <f t="shared" si="34"/>
        <v>0.27522581221569586</v>
      </c>
      <c r="L158" s="31">
        <v>0</v>
      </c>
      <c r="M158" s="36">
        <f t="shared" si="35"/>
        <v>0</v>
      </c>
      <c r="N158" s="31">
        <f t="shared" si="36"/>
        <v>2672184</v>
      </c>
      <c r="O158" s="36">
        <f t="shared" si="37"/>
        <v>0.78533453476541215</v>
      </c>
      <c r="P158" s="31">
        <v>908227</v>
      </c>
      <c r="Q158" s="31">
        <v>2631924</v>
      </c>
      <c r="R158" s="31">
        <v>2831924</v>
      </c>
      <c r="S158" s="31">
        <v>2166611</v>
      </c>
      <c r="T158" s="36">
        <f t="shared" si="38"/>
        <v>0.76506678851551102</v>
      </c>
      <c r="U158" s="36">
        <f t="shared" si="39"/>
        <v>3.1113367032691075E-2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69733775</v>
      </c>
      <c r="E159" s="31">
        <v>69900365</v>
      </c>
      <c r="F159" s="31">
        <v>19205827</v>
      </c>
      <c r="G159" s="36">
        <f t="shared" si="32"/>
        <v>0.27541642482426915</v>
      </c>
      <c r="H159" s="31">
        <v>18236516</v>
      </c>
      <c r="I159" s="36">
        <f t="shared" si="33"/>
        <v>0.26151625951699875</v>
      </c>
      <c r="J159" s="31">
        <v>18762403</v>
      </c>
      <c r="K159" s="36">
        <f t="shared" si="34"/>
        <v>0.26841638094450582</v>
      </c>
      <c r="L159" s="31">
        <v>0</v>
      </c>
      <c r="M159" s="36">
        <f t="shared" si="35"/>
        <v>0</v>
      </c>
      <c r="N159" s="31">
        <f t="shared" si="36"/>
        <v>56204746</v>
      </c>
      <c r="O159" s="36">
        <f t="shared" si="37"/>
        <v>0.80406942081060662</v>
      </c>
      <c r="P159" s="31">
        <v>16532137</v>
      </c>
      <c r="Q159" s="31">
        <v>58279280</v>
      </c>
      <c r="R159" s="31">
        <v>69593193</v>
      </c>
      <c r="S159" s="31">
        <v>54671377</v>
      </c>
      <c r="T159" s="36">
        <f t="shared" si="38"/>
        <v>0.7855851218092551</v>
      </c>
      <c r="U159" s="36">
        <f t="shared" si="39"/>
        <v>0.13490488253273014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20862473</v>
      </c>
      <c r="E160" s="31">
        <v>20555783</v>
      </c>
      <c r="F160" s="31">
        <v>8692757</v>
      </c>
      <c r="G160" s="36">
        <f t="shared" si="32"/>
        <v>0.41666953864961265</v>
      </c>
      <c r="H160" s="31">
        <v>6811326</v>
      </c>
      <c r="I160" s="36">
        <f t="shared" si="33"/>
        <v>0.32648698934205933</v>
      </c>
      <c r="J160" s="31">
        <v>5215593</v>
      </c>
      <c r="K160" s="36">
        <f t="shared" si="34"/>
        <v>0.25372874387708799</v>
      </c>
      <c r="L160" s="31">
        <v>0</v>
      </c>
      <c r="M160" s="36">
        <f t="shared" si="35"/>
        <v>0</v>
      </c>
      <c r="N160" s="31">
        <f t="shared" si="36"/>
        <v>20719676</v>
      </c>
      <c r="O160" s="36">
        <f t="shared" si="37"/>
        <v>1.0079730847518675</v>
      </c>
      <c r="P160" s="31">
        <v>5267079</v>
      </c>
      <c r="Q160" s="31">
        <v>21068214</v>
      </c>
      <c r="R160" s="31">
        <v>20810125</v>
      </c>
      <c r="S160" s="31">
        <v>21068214</v>
      </c>
      <c r="T160" s="36">
        <f t="shared" si="38"/>
        <v>1.0124020879259494</v>
      </c>
      <c r="U160" s="36">
        <f t="shared" si="39"/>
        <v>-9.7750574844235327E-3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53458027</v>
      </c>
      <c r="E162" s="31">
        <v>57843914</v>
      </c>
      <c r="F162" s="31">
        <v>13798341</v>
      </c>
      <c r="G162" s="36">
        <f t="shared" si="32"/>
        <v>0.2581154182888194</v>
      </c>
      <c r="H162" s="31">
        <v>13849797</v>
      </c>
      <c r="I162" s="36">
        <f t="shared" si="33"/>
        <v>0.25907796784194825</v>
      </c>
      <c r="J162" s="31">
        <v>9100588</v>
      </c>
      <c r="K162" s="36">
        <f t="shared" si="34"/>
        <v>0.15733008661896566</v>
      </c>
      <c r="L162" s="31">
        <v>0</v>
      </c>
      <c r="M162" s="36">
        <f t="shared" si="35"/>
        <v>0</v>
      </c>
      <c r="N162" s="31">
        <f t="shared" si="36"/>
        <v>36748726</v>
      </c>
      <c r="O162" s="36">
        <f t="shared" si="37"/>
        <v>0.63530842674304511</v>
      </c>
      <c r="P162" s="31">
        <v>13934979</v>
      </c>
      <c r="Q162" s="31">
        <v>57909496</v>
      </c>
      <c r="R162" s="31">
        <v>64255572</v>
      </c>
      <c r="S162" s="31">
        <v>39592167</v>
      </c>
      <c r="T162" s="36">
        <f t="shared" si="38"/>
        <v>0.61616706174524449</v>
      </c>
      <c r="U162" s="36">
        <f t="shared" si="39"/>
        <v>-0.34692488592914272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146978105</v>
      </c>
      <c r="E163" s="32">
        <f>SUM(E158:E162)</f>
        <v>151702668</v>
      </c>
      <c r="F163" s="32">
        <f>SUM(F158:F162)</f>
        <v>42363077</v>
      </c>
      <c r="G163" s="37">
        <f t="shared" si="32"/>
        <v>0.28822712743506934</v>
      </c>
      <c r="H163" s="32">
        <f>SUM(H158:H162)</f>
        <v>39967186</v>
      </c>
      <c r="I163" s="37">
        <f t="shared" si="33"/>
        <v>0.27192612124098348</v>
      </c>
      <c r="J163" s="32">
        <f>SUM(J158:J162)</f>
        <v>34015069</v>
      </c>
      <c r="K163" s="37">
        <f t="shared" si="34"/>
        <v>0.22422195633368822</v>
      </c>
      <c r="L163" s="32">
        <f>SUM(L158:L162)</f>
        <v>0</v>
      </c>
      <c r="M163" s="37">
        <f t="shared" si="35"/>
        <v>0</v>
      </c>
      <c r="N163" s="32">
        <f t="shared" si="36"/>
        <v>116345332</v>
      </c>
      <c r="O163" s="37">
        <f t="shared" si="37"/>
        <v>0.76693003184360609</v>
      </c>
      <c r="P163" s="32">
        <f>SUM(P158:P162)</f>
        <v>36642422</v>
      </c>
      <c r="Q163" s="32">
        <f>SUM(Q158:Q162)</f>
        <v>139888914</v>
      </c>
      <c r="R163" s="32">
        <f>SUM(R158:R162)</f>
        <v>157490814</v>
      </c>
      <c r="S163" s="32">
        <f>SUM(S158:S162)</f>
        <v>117498369</v>
      </c>
      <c r="T163" s="37">
        <f t="shared" si="38"/>
        <v>0.74606490382353352</v>
      </c>
      <c r="U163" s="37">
        <f t="shared" si="39"/>
        <v>-7.1702492810109542E-2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3039537</v>
      </c>
      <c r="E164" s="31">
        <v>3039537</v>
      </c>
      <c r="F164" s="31">
        <v>344264</v>
      </c>
      <c r="G164" s="36">
        <f t="shared" si="32"/>
        <v>0.1132619869407742</v>
      </c>
      <c r="H164" s="31">
        <v>2085209</v>
      </c>
      <c r="I164" s="36">
        <f t="shared" si="33"/>
        <v>0.68602849710334168</v>
      </c>
      <c r="J164" s="31">
        <v>450693</v>
      </c>
      <c r="K164" s="36">
        <f t="shared" si="34"/>
        <v>0.14827685927165882</v>
      </c>
      <c r="L164" s="31">
        <v>0</v>
      </c>
      <c r="M164" s="36">
        <f t="shared" si="35"/>
        <v>0</v>
      </c>
      <c r="N164" s="31">
        <f t="shared" si="36"/>
        <v>2880166</v>
      </c>
      <c r="O164" s="36">
        <f t="shared" si="37"/>
        <v>0.94756734331577475</v>
      </c>
      <c r="P164" s="31">
        <v>426407</v>
      </c>
      <c r="Q164" s="31">
        <v>3617136</v>
      </c>
      <c r="R164" s="31">
        <v>3697636</v>
      </c>
      <c r="S164" s="31">
        <v>3022622</v>
      </c>
      <c r="T164" s="36">
        <f t="shared" si="38"/>
        <v>0.81744714731249912</v>
      </c>
      <c r="U164" s="36">
        <f t="shared" si="39"/>
        <v>5.6954974941781034E-2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17065000</v>
      </c>
      <c r="E165" s="31">
        <v>17185000</v>
      </c>
      <c r="F165" s="31">
        <v>17626</v>
      </c>
      <c r="G165" s="36">
        <f t="shared" si="32"/>
        <v>1.0328743041312627E-3</v>
      </c>
      <c r="H165" s="31">
        <v>8010</v>
      </c>
      <c r="I165" s="36">
        <f t="shared" si="33"/>
        <v>4.693817755640199E-4</v>
      </c>
      <c r="J165" s="31">
        <v>9529</v>
      </c>
      <c r="K165" s="36">
        <f t="shared" si="34"/>
        <v>5.5449519930171663E-4</v>
      </c>
      <c r="L165" s="31">
        <v>0</v>
      </c>
      <c r="M165" s="36">
        <f t="shared" si="35"/>
        <v>0</v>
      </c>
      <c r="N165" s="31">
        <f t="shared" si="36"/>
        <v>35165</v>
      </c>
      <c r="O165" s="36">
        <f t="shared" si="37"/>
        <v>2.0462612743671806E-3</v>
      </c>
      <c r="P165" s="31">
        <v>29427</v>
      </c>
      <c r="Q165" s="31">
        <v>17160000</v>
      </c>
      <c r="R165" s="31">
        <v>17067000</v>
      </c>
      <c r="S165" s="31">
        <v>58745</v>
      </c>
      <c r="T165" s="36">
        <f t="shared" si="38"/>
        <v>3.4420226167457667E-3</v>
      </c>
      <c r="U165" s="36">
        <f t="shared" si="39"/>
        <v>-0.67618173785978863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28671662</v>
      </c>
      <c r="E166" s="31">
        <v>29728515</v>
      </c>
      <c r="F166" s="31">
        <v>11942502</v>
      </c>
      <c r="G166" s="36">
        <f t="shared" si="32"/>
        <v>0.41652632484297564</v>
      </c>
      <c r="H166" s="31">
        <v>9527994</v>
      </c>
      <c r="I166" s="36">
        <f t="shared" si="33"/>
        <v>0.33231397607854057</v>
      </c>
      <c r="J166" s="31">
        <v>7227310</v>
      </c>
      <c r="K166" s="36">
        <f t="shared" si="34"/>
        <v>0.24311036054104956</v>
      </c>
      <c r="L166" s="31">
        <v>0</v>
      </c>
      <c r="M166" s="36">
        <f t="shared" si="35"/>
        <v>0</v>
      </c>
      <c r="N166" s="31">
        <f t="shared" si="36"/>
        <v>28697806</v>
      </c>
      <c r="O166" s="36">
        <f t="shared" si="37"/>
        <v>0.96532928065865387</v>
      </c>
      <c r="P166" s="31">
        <v>7220294</v>
      </c>
      <c r="Q166" s="31">
        <v>20023719</v>
      </c>
      <c r="R166" s="31">
        <v>21561023</v>
      </c>
      <c r="S166" s="31">
        <v>22883260</v>
      </c>
      <c r="T166" s="36">
        <f t="shared" si="38"/>
        <v>1.0613253369285864</v>
      </c>
      <c r="U166" s="36">
        <f t="shared" si="39"/>
        <v>9.7170558428794074E-4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322321</v>
      </c>
      <c r="E167" s="31">
        <v>452321</v>
      </c>
      <c r="F167" s="31">
        <v>64075</v>
      </c>
      <c r="G167" s="36">
        <f t="shared" si="32"/>
        <v>0.19879250808976145</v>
      </c>
      <c r="H167" s="31">
        <v>91239</v>
      </c>
      <c r="I167" s="36">
        <f t="shared" si="33"/>
        <v>0.28306874203046034</v>
      </c>
      <c r="J167" s="31">
        <v>84946</v>
      </c>
      <c r="K167" s="36">
        <f t="shared" si="34"/>
        <v>0.18780025689720353</v>
      </c>
      <c r="L167" s="31">
        <v>0</v>
      </c>
      <c r="M167" s="36">
        <f t="shared" si="35"/>
        <v>0</v>
      </c>
      <c r="N167" s="31">
        <f t="shared" si="36"/>
        <v>240260</v>
      </c>
      <c r="O167" s="36">
        <f t="shared" si="37"/>
        <v>0.53117144682647943</v>
      </c>
      <c r="P167" s="31">
        <v>80234</v>
      </c>
      <c r="Q167" s="31">
        <v>322321</v>
      </c>
      <c r="R167" s="31">
        <v>322321</v>
      </c>
      <c r="S167" s="31">
        <v>252463</v>
      </c>
      <c r="T167" s="36">
        <f t="shared" si="38"/>
        <v>0.78326575060266013</v>
      </c>
      <c r="U167" s="36">
        <f t="shared" si="39"/>
        <v>5.8728219956626804E-2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23000000</v>
      </c>
      <c r="E168" s="31">
        <v>23000000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21530000</v>
      </c>
      <c r="R168" s="31">
        <v>21530000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72098520</v>
      </c>
      <c r="E169" s="32">
        <f>SUM(E164:E168)</f>
        <v>73405373</v>
      </c>
      <c r="F169" s="32">
        <f>SUM(F164:F168)</f>
        <v>12368467</v>
      </c>
      <c r="G169" s="37">
        <f t="shared" si="32"/>
        <v>0.17154952695284176</v>
      </c>
      <c r="H169" s="32">
        <f>SUM(H164:H168)</f>
        <v>11712452</v>
      </c>
      <c r="I169" s="37">
        <f t="shared" si="33"/>
        <v>0.16245065779436249</v>
      </c>
      <c r="J169" s="32">
        <f>SUM(J164:J168)</f>
        <v>7772478</v>
      </c>
      <c r="K169" s="37">
        <f t="shared" si="34"/>
        <v>0.10588431993935921</v>
      </c>
      <c r="L169" s="32">
        <f>SUM(L164:L168)</f>
        <v>0</v>
      </c>
      <c r="M169" s="37">
        <f t="shared" si="35"/>
        <v>0</v>
      </c>
      <c r="N169" s="32">
        <f t="shared" si="36"/>
        <v>31853397</v>
      </c>
      <c r="O169" s="37">
        <f t="shared" si="37"/>
        <v>0.43393822138878035</v>
      </c>
      <c r="P169" s="32">
        <f>SUM(P164:P168)</f>
        <v>7756362</v>
      </c>
      <c r="Q169" s="32">
        <f>SUM(Q164:Q168)</f>
        <v>62653176</v>
      </c>
      <c r="R169" s="32">
        <f>SUM(R164:R168)</f>
        <v>64177980</v>
      </c>
      <c r="S169" s="32">
        <f>SUM(S164:S168)</f>
        <v>26217090</v>
      </c>
      <c r="T169" s="37">
        <f t="shared" si="38"/>
        <v>0.40850600159119999</v>
      </c>
      <c r="U169" s="37">
        <f t="shared" si="39"/>
        <v>2.0777782161276459E-3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731435283</v>
      </c>
      <c r="E170" s="32">
        <f>SUM(E105,E107:E111,E113:E120,E122:E125,E127:E131,E133:E136,E138:E143,E145:E149,E151:E156,E158:E162,E164:E168)</f>
        <v>734947458</v>
      </c>
      <c r="F170" s="32">
        <f>SUM(F105,F107:F111,F113:F120,F122:F125,F127:F131,F133:F136,F138:F143,F145:F149,F151:F156,F158:F162,F164:F168)</f>
        <v>236423057</v>
      </c>
      <c r="G170" s="37">
        <f t="shared" si="32"/>
        <v>0.3232316822758467</v>
      </c>
      <c r="H170" s="32">
        <f>SUM(H105,H107:H111,H113:H120,H122:H125,H127:H131,H133:H136,H138:H143,H145:H149,H151:H156,H158:H162,H164:H168)</f>
        <v>133956828</v>
      </c>
      <c r="I170" s="37">
        <f t="shared" si="33"/>
        <v>0.183142420270694</v>
      </c>
      <c r="J170" s="32">
        <f>SUM(J105,J107:J111,J113:J120,J122:J125,J127:J131,J133:J136,J138:J143,J145:J149,J151:J156,J158:J162,J164:J168)</f>
        <v>165065809</v>
      </c>
      <c r="K170" s="37">
        <f t="shared" si="34"/>
        <v>0.22459538733447801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535445694</v>
      </c>
      <c r="O170" s="37">
        <f t="shared" si="37"/>
        <v>0.72854962374738907</v>
      </c>
      <c r="P170" s="32">
        <f>SUM(P105,P107:P111,P113:P120,P122:P125,P127:P131,P133:P136,P138:P143,P145:P149,P151:P156,P158:P162,P164:P168)</f>
        <v>186035185</v>
      </c>
      <c r="Q170" s="32">
        <f>SUM(Q105,Q107:Q111,Q113:Q120,Q122:Q125,Q127:Q131,Q133:Q136,Q138:Q143,Q145:Q149,Q151:Q156,Q158:Q162,Q164:Q168)</f>
        <v>713396158</v>
      </c>
      <c r="R170" s="32">
        <f>SUM(R105,R107:R111,R113:R120,R122:R125,R127:R131,R133:R136,R138:R143,R145:R149,R151:R156,R158:R162,R164:R168)</f>
        <v>810758058</v>
      </c>
      <c r="S170" s="32">
        <f>SUM(S105,S107:S111,S113:S120,S122:S125,S127:S131,S133:S136,S138:S143,S145:S149,S151:S156,S158:S162,S164:S168)</f>
        <v>519975935</v>
      </c>
      <c r="T170" s="37">
        <f t="shared" si="38"/>
        <v>0.64134538025152754</v>
      </c>
      <c r="U170" s="37">
        <f t="shared" si="39"/>
        <v>-0.11271725829713342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6101096</v>
      </c>
      <c r="E173" s="31">
        <v>2140066</v>
      </c>
      <c r="F173" s="31">
        <v>370370</v>
      </c>
      <c r="G173" s="36">
        <f t="shared" ref="G173:G205" si="40">IF(($D173     =0),0,($F173     /$D173     ))</f>
        <v>6.0705486358516567E-2</v>
      </c>
      <c r="H173" s="31">
        <v>147844</v>
      </c>
      <c r="I173" s="36">
        <f t="shared" ref="I173:I205" si="41">IF(($D173     =0),0,($H173     /$D173     ))</f>
        <v>2.4232367430376444E-2</v>
      </c>
      <c r="J173" s="31">
        <v>213112</v>
      </c>
      <c r="K173" s="36">
        <f t="shared" ref="K173:K205" si="42">IF(($E173     =0),0,($J173     /$E173     ))</f>
        <v>9.9581975509166545E-2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</f>
        <v>731326</v>
      </c>
      <c r="O173" s="36">
        <f t="shared" ref="O173:O205" si="45">IF(($E173     =0),0,($N173     /$E173     ))</f>
        <v>0.34173058214092461</v>
      </c>
      <c r="P173" s="31">
        <v>145680</v>
      </c>
      <c r="Q173" s="31">
        <v>3230000</v>
      </c>
      <c r="R173" s="31">
        <v>6133478</v>
      </c>
      <c r="S173" s="31">
        <v>1392615</v>
      </c>
      <c r="T173" s="36">
        <f t="shared" ref="T173:T205" si="46">IF(($R173     =0),0,($S173     /$R173     ))</f>
        <v>0.22705143802586394</v>
      </c>
      <c r="U173" s="36">
        <f t="shared" ref="U173:U205" si="47">IF(($P173     =0),0,(($J173     /$P173     )-1))</f>
        <v>0.46287753981328938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4059252</v>
      </c>
      <c r="E174" s="31">
        <v>4059252</v>
      </c>
      <c r="F174" s="31">
        <v>1148840</v>
      </c>
      <c r="G174" s="36">
        <f t="shared" si="40"/>
        <v>0.28301765941114276</v>
      </c>
      <c r="H174" s="31">
        <v>955952</v>
      </c>
      <c r="I174" s="36">
        <f t="shared" si="41"/>
        <v>0.235499545236413</v>
      </c>
      <c r="J174" s="31">
        <v>894565</v>
      </c>
      <c r="K174" s="36">
        <f t="shared" si="42"/>
        <v>0.2203768083380879</v>
      </c>
      <c r="L174" s="31">
        <v>0</v>
      </c>
      <c r="M174" s="36">
        <f t="shared" si="43"/>
        <v>0</v>
      </c>
      <c r="N174" s="31">
        <f t="shared" si="44"/>
        <v>2999357</v>
      </c>
      <c r="O174" s="36">
        <f t="shared" si="45"/>
        <v>0.73889401298564361</v>
      </c>
      <c r="P174" s="31">
        <v>1083931</v>
      </c>
      <c r="Q174" s="31">
        <v>3610200</v>
      </c>
      <c r="R174" s="31">
        <v>3580200</v>
      </c>
      <c r="S174" s="31">
        <v>3340129</v>
      </c>
      <c r="T174" s="36">
        <f t="shared" si="46"/>
        <v>0.93294480755265063</v>
      </c>
      <c r="U174" s="36">
        <f t="shared" si="47"/>
        <v>-0.17470300231287783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155000</v>
      </c>
      <c r="E175" s="31">
        <v>155000</v>
      </c>
      <c r="F175" s="31">
        <v>5859</v>
      </c>
      <c r="G175" s="36">
        <f t="shared" si="40"/>
        <v>3.78E-2</v>
      </c>
      <c r="H175" s="31">
        <v>94</v>
      </c>
      <c r="I175" s="36">
        <f t="shared" si="41"/>
        <v>6.0645161290322582E-4</v>
      </c>
      <c r="J175" s="31">
        <v>130971</v>
      </c>
      <c r="K175" s="36">
        <f t="shared" si="42"/>
        <v>0.8449741935483871</v>
      </c>
      <c r="L175" s="31">
        <v>0</v>
      </c>
      <c r="M175" s="36">
        <f t="shared" si="43"/>
        <v>0</v>
      </c>
      <c r="N175" s="31">
        <f t="shared" si="44"/>
        <v>136924</v>
      </c>
      <c r="O175" s="36">
        <f t="shared" si="45"/>
        <v>0.88338064516129033</v>
      </c>
      <c r="P175" s="31">
        <v>80707</v>
      </c>
      <c r="Q175" s="31">
        <v>305000</v>
      </c>
      <c r="R175" s="31">
        <v>255000</v>
      </c>
      <c r="S175" s="31">
        <v>101012</v>
      </c>
      <c r="T175" s="36">
        <f t="shared" si="46"/>
        <v>0.39612549019607846</v>
      </c>
      <c r="U175" s="36">
        <f t="shared" si="47"/>
        <v>0.62279603999653066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301445</v>
      </c>
      <c r="E176" s="31">
        <v>351445</v>
      </c>
      <c r="F176" s="31">
        <v>55171</v>
      </c>
      <c r="G176" s="36">
        <f t="shared" si="40"/>
        <v>0.18302177843387682</v>
      </c>
      <c r="H176" s="31">
        <v>67842</v>
      </c>
      <c r="I176" s="36">
        <f t="shared" si="41"/>
        <v>0.22505598036125993</v>
      </c>
      <c r="J176" s="31">
        <v>69693</v>
      </c>
      <c r="K176" s="36">
        <f t="shared" si="42"/>
        <v>0.19830414431845667</v>
      </c>
      <c r="L176" s="31">
        <v>0</v>
      </c>
      <c r="M176" s="36">
        <f t="shared" si="43"/>
        <v>0</v>
      </c>
      <c r="N176" s="31">
        <f t="shared" si="44"/>
        <v>192706</v>
      </c>
      <c r="O176" s="36">
        <f t="shared" si="45"/>
        <v>0.54832477343538821</v>
      </c>
      <c r="P176" s="31">
        <v>52084</v>
      </c>
      <c r="Q176" s="31">
        <v>274956</v>
      </c>
      <c r="R176" s="31">
        <v>274956</v>
      </c>
      <c r="S176" s="31">
        <v>440148</v>
      </c>
      <c r="T176" s="36">
        <f t="shared" si="46"/>
        <v>1.6007943089076071</v>
      </c>
      <c r="U176" s="36">
        <f t="shared" si="47"/>
        <v>0.33808847246755236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2972795</v>
      </c>
      <c r="E177" s="31">
        <v>4072503</v>
      </c>
      <c r="F177" s="31">
        <v>1127020</v>
      </c>
      <c r="G177" s="36">
        <f t="shared" si="40"/>
        <v>0.37911124043198402</v>
      </c>
      <c r="H177" s="31">
        <v>880633</v>
      </c>
      <c r="I177" s="36">
        <f t="shared" si="41"/>
        <v>0.29623065162582685</v>
      </c>
      <c r="J177" s="31">
        <v>598834</v>
      </c>
      <c r="K177" s="36">
        <f t="shared" si="42"/>
        <v>0.14704323115292978</v>
      </c>
      <c r="L177" s="31">
        <v>0</v>
      </c>
      <c r="M177" s="36">
        <f t="shared" si="43"/>
        <v>0</v>
      </c>
      <c r="N177" s="31">
        <f t="shared" si="44"/>
        <v>2606487</v>
      </c>
      <c r="O177" s="36">
        <f t="shared" si="45"/>
        <v>0.64002089132899354</v>
      </c>
      <c r="P177" s="31">
        <v>1290241</v>
      </c>
      <c r="Q177" s="31">
        <v>3151836</v>
      </c>
      <c r="R177" s="31">
        <v>2847505</v>
      </c>
      <c r="S177" s="31">
        <v>2619176</v>
      </c>
      <c r="T177" s="36">
        <f t="shared" si="46"/>
        <v>0.91981436380269743</v>
      </c>
      <c r="U177" s="36">
        <f t="shared" si="47"/>
        <v>-0.53587430565297489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10200826</v>
      </c>
      <c r="G178" s="36">
        <f t="shared" si="40"/>
        <v>0</v>
      </c>
      <c r="H178" s="31">
        <v>9239563</v>
      </c>
      <c r="I178" s="36">
        <f t="shared" si="41"/>
        <v>0</v>
      </c>
      <c r="J178" s="31">
        <v>9011165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28451554</v>
      </c>
      <c r="O178" s="36">
        <f t="shared" si="45"/>
        <v>0</v>
      </c>
      <c r="P178" s="31">
        <v>17032705</v>
      </c>
      <c r="Q178" s="31">
        <v>0</v>
      </c>
      <c r="R178" s="31">
        <v>0</v>
      </c>
      <c r="S178" s="31">
        <v>33415969</v>
      </c>
      <c r="T178" s="36">
        <f t="shared" si="46"/>
        <v>0</v>
      </c>
      <c r="U178" s="36">
        <f t="shared" si="47"/>
        <v>-0.47094927082926641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13589588</v>
      </c>
      <c r="E179" s="32">
        <f>SUM(E173:E178)</f>
        <v>10778266</v>
      </c>
      <c r="F179" s="32">
        <f>SUM(F173:F178)</f>
        <v>12908086</v>
      </c>
      <c r="G179" s="37">
        <f t="shared" si="40"/>
        <v>0.94985116546579629</v>
      </c>
      <c r="H179" s="32">
        <f>SUM(H173:H178)</f>
        <v>11291928</v>
      </c>
      <c r="I179" s="37">
        <f t="shared" si="41"/>
        <v>0.83092496991078757</v>
      </c>
      <c r="J179" s="32">
        <f>SUM(J173:J178)</f>
        <v>10918340</v>
      </c>
      <c r="K179" s="37">
        <f t="shared" si="42"/>
        <v>1.0129959679970786</v>
      </c>
      <c r="L179" s="32">
        <f>SUM(L173:L178)</f>
        <v>0</v>
      </c>
      <c r="M179" s="37">
        <f t="shared" si="43"/>
        <v>0</v>
      </c>
      <c r="N179" s="32">
        <f t="shared" si="44"/>
        <v>35118354</v>
      </c>
      <c r="O179" s="37">
        <f t="shared" si="45"/>
        <v>3.2582563837262879</v>
      </c>
      <c r="P179" s="32">
        <f>SUM(P173:P178)</f>
        <v>19685348</v>
      </c>
      <c r="Q179" s="32">
        <f>SUM(Q173:Q178)</f>
        <v>10571992</v>
      </c>
      <c r="R179" s="32">
        <f>SUM(R173:R178)</f>
        <v>13091139</v>
      </c>
      <c r="S179" s="32">
        <f>SUM(S173:S178)</f>
        <v>41309049</v>
      </c>
      <c r="T179" s="37">
        <f t="shared" si="46"/>
        <v>3.1554969357517324</v>
      </c>
      <c r="U179" s="37">
        <f t="shared" si="47"/>
        <v>-0.44535702391443621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3465900</v>
      </c>
      <c r="E180" s="31">
        <v>7525695</v>
      </c>
      <c r="F180" s="31">
        <v>1020276</v>
      </c>
      <c r="G180" s="36">
        <f t="shared" si="40"/>
        <v>0.29437548688652299</v>
      </c>
      <c r="H180" s="31">
        <v>1420692</v>
      </c>
      <c r="I180" s="36">
        <f t="shared" si="41"/>
        <v>0.40990565221154679</v>
      </c>
      <c r="J180" s="31">
        <v>1083664</v>
      </c>
      <c r="K180" s="36">
        <f t="shared" si="42"/>
        <v>0.14399520575840505</v>
      </c>
      <c r="L180" s="31">
        <v>0</v>
      </c>
      <c r="M180" s="36">
        <f t="shared" si="43"/>
        <v>0</v>
      </c>
      <c r="N180" s="31">
        <f t="shared" si="44"/>
        <v>3524632</v>
      </c>
      <c r="O180" s="36">
        <f t="shared" si="45"/>
        <v>0.4683463786401123</v>
      </c>
      <c r="P180" s="31">
        <v>1123821</v>
      </c>
      <c r="Q180" s="31">
        <v>83660678</v>
      </c>
      <c r="R180" s="31">
        <v>83760678</v>
      </c>
      <c r="S180" s="31">
        <v>4690853</v>
      </c>
      <c r="T180" s="36">
        <f t="shared" si="46"/>
        <v>5.6003044770005325E-2</v>
      </c>
      <c r="U180" s="36">
        <f t="shared" si="47"/>
        <v>-3.5732558832767825E-2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49517966</v>
      </c>
      <c r="E181" s="31">
        <v>41853011</v>
      </c>
      <c r="F181" s="31">
        <v>3936563</v>
      </c>
      <c r="G181" s="36">
        <f t="shared" si="40"/>
        <v>7.9497671612763735E-2</v>
      </c>
      <c r="H181" s="31">
        <v>2766533</v>
      </c>
      <c r="I181" s="36">
        <f t="shared" si="41"/>
        <v>5.5869277829384188E-2</v>
      </c>
      <c r="J181" s="31">
        <v>5952750</v>
      </c>
      <c r="K181" s="36">
        <f t="shared" si="42"/>
        <v>0.14222991029247573</v>
      </c>
      <c r="L181" s="31">
        <v>0</v>
      </c>
      <c r="M181" s="36">
        <f t="shared" si="43"/>
        <v>0</v>
      </c>
      <c r="N181" s="31">
        <f t="shared" si="44"/>
        <v>12655846</v>
      </c>
      <c r="O181" s="36">
        <f t="shared" si="45"/>
        <v>0.30238794527829788</v>
      </c>
      <c r="P181" s="31">
        <v>5539785</v>
      </c>
      <c r="Q181" s="31">
        <v>63531340</v>
      </c>
      <c r="R181" s="31">
        <v>47798050</v>
      </c>
      <c r="S181" s="31">
        <v>21065558</v>
      </c>
      <c r="T181" s="36">
        <f t="shared" si="46"/>
        <v>0.44072002937358323</v>
      </c>
      <c r="U181" s="36">
        <f t="shared" si="47"/>
        <v>7.4545311776540002E-2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162702288</v>
      </c>
      <c r="E182" s="31">
        <v>162202453</v>
      </c>
      <c r="F182" s="31">
        <v>343952</v>
      </c>
      <c r="G182" s="36">
        <f t="shared" si="40"/>
        <v>2.1139960859063028E-3</v>
      </c>
      <c r="H182" s="31">
        <v>1589138</v>
      </c>
      <c r="I182" s="36">
        <f t="shared" si="41"/>
        <v>9.767152137405713E-3</v>
      </c>
      <c r="J182" s="31">
        <v>14848909</v>
      </c>
      <c r="K182" s="36">
        <f t="shared" si="42"/>
        <v>9.1545526749832809E-2</v>
      </c>
      <c r="L182" s="31">
        <v>0</v>
      </c>
      <c r="M182" s="36">
        <f t="shared" si="43"/>
        <v>0</v>
      </c>
      <c r="N182" s="31">
        <f t="shared" si="44"/>
        <v>16781999</v>
      </c>
      <c r="O182" s="36">
        <f t="shared" si="45"/>
        <v>0.10346328732772</v>
      </c>
      <c r="P182" s="31">
        <v>81107</v>
      </c>
      <c r="Q182" s="31">
        <v>25884576</v>
      </c>
      <c r="R182" s="31">
        <v>172284118</v>
      </c>
      <c r="S182" s="31">
        <v>757157</v>
      </c>
      <c r="T182" s="36">
        <f t="shared" si="46"/>
        <v>4.3948160096800104E-3</v>
      </c>
      <c r="U182" s="36">
        <f t="shared" si="47"/>
        <v>182.07802039281444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22316681</v>
      </c>
      <c r="E183" s="31">
        <v>112349993</v>
      </c>
      <c r="F183" s="31">
        <v>5330078</v>
      </c>
      <c r="G183" s="36">
        <f t="shared" si="40"/>
        <v>0.23883829320318734</v>
      </c>
      <c r="H183" s="31">
        <v>15943414</v>
      </c>
      <c r="I183" s="36">
        <f t="shared" si="41"/>
        <v>0.7144168973872056</v>
      </c>
      <c r="J183" s="31">
        <v>5230109</v>
      </c>
      <c r="K183" s="36">
        <f t="shared" si="42"/>
        <v>4.6551929914227942E-2</v>
      </c>
      <c r="L183" s="31">
        <v>0</v>
      </c>
      <c r="M183" s="36">
        <f t="shared" si="43"/>
        <v>0</v>
      </c>
      <c r="N183" s="31">
        <f t="shared" si="44"/>
        <v>26503601</v>
      </c>
      <c r="O183" s="36">
        <f t="shared" si="45"/>
        <v>0.23590211527650029</v>
      </c>
      <c r="P183" s="31">
        <v>7078771</v>
      </c>
      <c r="Q183" s="31">
        <v>14089874</v>
      </c>
      <c r="R183" s="31">
        <v>20933267</v>
      </c>
      <c r="S183" s="31">
        <v>11356039</v>
      </c>
      <c r="T183" s="36">
        <f t="shared" si="46"/>
        <v>0.54248765851980962</v>
      </c>
      <c r="U183" s="36">
        <f t="shared" si="47"/>
        <v>-0.26115578537573825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51863652</v>
      </c>
      <c r="E184" s="31">
        <v>57180337</v>
      </c>
      <c r="F184" s="31">
        <v>21165881</v>
      </c>
      <c r="G184" s="36">
        <f t="shared" si="40"/>
        <v>0.40810625908102266</v>
      </c>
      <c r="H184" s="31">
        <v>17737448</v>
      </c>
      <c r="I184" s="36">
        <f t="shared" si="41"/>
        <v>0.342001523533283</v>
      </c>
      <c r="J184" s="31">
        <v>13507585</v>
      </c>
      <c r="K184" s="36">
        <f t="shared" si="42"/>
        <v>0.2362277962789901</v>
      </c>
      <c r="L184" s="31">
        <v>0</v>
      </c>
      <c r="M184" s="36">
        <f t="shared" si="43"/>
        <v>0</v>
      </c>
      <c r="N184" s="31">
        <f t="shared" si="44"/>
        <v>52410914</v>
      </c>
      <c r="O184" s="36">
        <f t="shared" si="45"/>
        <v>0.91658980603769435</v>
      </c>
      <c r="P184" s="31">
        <v>12971429</v>
      </c>
      <c r="Q184" s="31">
        <v>50212460</v>
      </c>
      <c r="R184" s="31">
        <v>54921108</v>
      </c>
      <c r="S184" s="31">
        <v>50568784</v>
      </c>
      <c r="T184" s="36">
        <f t="shared" si="46"/>
        <v>0.92075316470308644</v>
      </c>
      <c r="U184" s="36">
        <f t="shared" si="47"/>
        <v>4.1333610969153778E-2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289866487</v>
      </c>
      <c r="E185" s="32">
        <f>SUM(E180:E184)</f>
        <v>381111489</v>
      </c>
      <c r="F185" s="32">
        <f>SUM(F180:F184)</f>
        <v>31796750</v>
      </c>
      <c r="G185" s="37">
        <f t="shared" si="40"/>
        <v>0.1096944677154072</v>
      </c>
      <c r="H185" s="32">
        <f>SUM(H180:H184)</f>
        <v>39457225</v>
      </c>
      <c r="I185" s="37">
        <f t="shared" si="41"/>
        <v>0.13612206574263275</v>
      </c>
      <c r="J185" s="32">
        <f>SUM(J180:J184)</f>
        <v>40623017</v>
      </c>
      <c r="K185" s="37">
        <f t="shared" si="42"/>
        <v>0.10659090101584422</v>
      </c>
      <c r="L185" s="32">
        <f>SUM(L180:L184)</f>
        <v>0</v>
      </c>
      <c r="M185" s="37">
        <f t="shared" si="43"/>
        <v>0</v>
      </c>
      <c r="N185" s="32">
        <f t="shared" si="44"/>
        <v>111876992</v>
      </c>
      <c r="O185" s="37">
        <f t="shared" si="45"/>
        <v>0.29355449843182241</v>
      </c>
      <c r="P185" s="32">
        <f>SUM(P180:P184)</f>
        <v>26794913</v>
      </c>
      <c r="Q185" s="32">
        <f>SUM(Q180:Q184)</f>
        <v>237378928</v>
      </c>
      <c r="R185" s="32">
        <f>SUM(R180:R184)</f>
        <v>379697221</v>
      </c>
      <c r="S185" s="32">
        <f>SUM(S180:S184)</f>
        <v>88438391</v>
      </c>
      <c r="T185" s="37">
        <f t="shared" si="46"/>
        <v>0.23291819404704045</v>
      </c>
      <c r="U185" s="37">
        <f t="shared" si="47"/>
        <v>0.51607198724623582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2835947</v>
      </c>
      <c r="E186" s="31">
        <v>9754106</v>
      </c>
      <c r="F186" s="31">
        <v>438057</v>
      </c>
      <c r="G186" s="36">
        <f t="shared" si="40"/>
        <v>0.15446586272592541</v>
      </c>
      <c r="H186" s="31">
        <v>57658</v>
      </c>
      <c r="I186" s="36">
        <f t="shared" si="41"/>
        <v>2.0331127485809855E-2</v>
      </c>
      <c r="J186" s="31">
        <v>3720299</v>
      </c>
      <c r="K186" s="36">
        <f t="shared" si="42"/>
        <v>0.38140850632543877</v>
      </c>
      <c r="L186" s="31">
        <v>0</v>
      </c>
      <c r="M186" s="36">
        <f t="shared" si="43"/>
        <v>0</v>
      </c>
      <c r="N186" s="31">
        <f t="shared" si="44"/>
        <v>4216014</v>
      </c>
      <c r="O186" s="36">
        <f t="shared" si="45"/>
        <v>0.43222966820331871</v>
      </c>
      <c r="P186" s="31">
        <v>159259</v>
      </c>
      <c r="Q186" s="31">
        <v>2518555</v>
      </c>
      <c r="R186" s="31">
        <v>6518555</v>
      </c>
      <c r="S186" s="31">
        <v>730085</v>
      </c>
      <c r="T186" s="36">
        <f t="shared" si="46"/>
        <v>0.11200104931230925</v>
      </c>
      <c r="U186" s="36">
        <f t="shared" si="47"/>
        <v>22.360055004740705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4084642</v>
      </c>
      <c r="E187" s="31">
        <v>4084642</v>
      </c>
      <c r="F187" s="31">
        <v>11235</v>
      </c>
      <c r="G187" s="36">
        <f t="shared" si="40"/>
        <v>2.7505470491661203E-3</v>
      </c>
      <c r="H187" s="31">
        <v>19547</v>
      </c>
      <c r="I187" s="36">
        <f t="shared" si="41"/>
        <v>4.7854867085046866E-3</v>
      </c>
      <c r="J187" s="31">
        <v>150301</v>
      </c>
      <c r="K187" s="36">
        <f t="shared" si="42"/>
        <v>3.679661522356182E-2</v>
      </c>
      <c r="L187" s="31">
        <v>0</v>
      </c>
      <c r="M187" s="36">
        <f t="shared" si="43"/>
        <v>0</v>
      </c>
      <c r="N187" s="31">
        <f t="shared" si="44"/>
        <v>181083</v>
      </c>
      <c r="O187" s="36">
        <f t="shared" si="45"/>
        <v>4.4332648981232625E-2</v>
      </c>
      <c r="P187" s="31">
        <v>-17243850</v>
      </c>
      <c r="Q187" s="31">
        <v>4954708</v>
      </c>
      <c r="R187" s="31">
        <v>4821469</v>
      </c>
      <c r="S187" s="31">
        <v>1828610</v>
      </c>
      <c r="T187" s="36">
        <f t="shared" si="46"/>
        <v>0.37926407905972226</v>
      </c>
      <c r="U187" s="36">
        <f t="shared" si="47"/>
        <v>-1.008716208967255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48509983</v>
      </c>
      <c r="E188" s="31">
        <v>43592347</v>
      </c>
      <c r="F188" s="31">
        <v>6908922</v>
      </c>
      <c r="G188" s="36">
        <f t="shared" si="40"/>
        <v>0.14242268441941117</v>
      </c>
      <c r="H188" s="31">
        <v>7173624</v>
      </c>
      <c r="I188" s="36">
        <f t="shared" si="41"/>
        <v>0.14787933444544807</v>
      </c>
      <c r="J188" s="31">
        <v>7902663</v>
      </c>
      <c r="K188" s="36">
        <f t="shared" si="42"/>
        <v>0.18128555913724947</v>
      </c>
      <c r="L188" s="31">
        <v>0</v>
      </c>
      <c r="M188" s="36">
        <f t="shared" si="43"/>
        <v>0</v>
      </c>
      <c r="N188" s="31">
        <f t="shared" si="44"/>
        <v>21985209</v>
      </c>
      <c r="O188" s="36">
        <f t="shared" si="45"/>
        <v>0.50433643776968462</v>
      </c>
      <c r="P188" s="31">
        <v>6779640</v>
      </c>
      <c r="Q188" s="31">
        <v>53948730</v>
      </c>
      <c r="R188" s="31">
        <v>38617127</v>
      </c>
      <c r="S188" s="31">
        <v>28789005</v>
      </c>
      <c r="T188" s="36">
        <f t="shared" si="46"/>
        <v>0.74549836397720626</v>
      </c>
      <c r="U188" s="36">
        <f t="shared" si="47"/>
        <v>0.16564640600385871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34790826</v>
      </c>
      <c r="E189" s="31">
        <v>28566826</v>
      </c>
      <c r="F189" s="31">
        <v>453424</v>
      </c>
      <c r="G189" s="36">
        <f t="shared" si="40"/>
        <v>1.3032861019166375E-2</v>
      </c>
      <c r="H189" s="31">
        <v>138842</v>
      </c>
      <c r="I189" s="36">
        <f t="shared" si="41"/>
        <v>3.9907646918184696E-3</v>
      </c>
      <c r="J189" s="31">
        <v>357869</v>
      </c>
      <c r="K189" s="36">
        <f t="shared" si="42"/>
        <v>1.2527433044189089E-2</v>
      </c>
      <c r="L189" s="31">
        <v>0</v>
      </c>
      <c r="M189" s="36">
        <f t="shared" si="43"/>
        <v>0</v>
      </c>
      <c r="N189" s="31">
        <f t="shared" si="44"/>
        <v>950135</v>
      </c>
      <c r="O189" s="36">
        <f t="shared" si="45"/>
        <v>3.3260082866749002E-2</v>
      </c>
      <c r="P189" s="31">
        <v>747413</v>
      </c>
      <c r="Q189" s="31">
        <v>21376103</v>
      </c>
      <c r="R189" s="31">
        <v>21782131</v>
      </c>
      <c r="S189" s="31">
        <v>1046928</v>
      </c>
      <c r="T189" s="36">
        <f t="shared" si="46"/>
        <v>4.806361691608594E-2</v>
      </c>
      <c r="U189" s="36">
        <f t="shared" si="47"/>
        <v>-0.5211897572025106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22013000</v>
      </c>
      <c r="E190" s="31">
        <v>20410000</v>
      </c>
      <c r="F190" s="31">
        <v>8049030</v>
      </c>
      <c r="G190" s="36">
        <f t="shared" si="40"/>
        <v>0.3656489347203925</v>
      </c>
      <c r="H190" s="31">
        <v>7145668</v>
      </c>
      <c r="I190" s="36">
        <f t="shared" si="41"/>
        <v>0.32461127515558985</v>
      </c>
      <c r="J190" s="31">
        <v>5409417</v>
      </c>
      <c r="K190" s="36">
        <f t="shared" si="42"/>
        <v>0.26503757961783442</v>
      </c>
      <c r="L190" s="31">
        <v>0</v>
      </c>
      <c r="M190" s="36">
        <f t="shared" si="43"/>
        <v>0</v>
      </c>
      <c r="N190" s="31">
        <f t="shared" si="44"/>
        <v>20604115</v>
      </c>
      <c r="O190" s="36">
        <f t="shared" si="45"/>
        <v>1.0095107790298874</v>
      </c>
      <c r="P190" s="31">
        <v>5127699</v>
      </c>
      <c r="Q190" s="31">
        <v>19222000</v>
      </c>
      <c r="R190" s="31">
        <v>19152000</v>
      </c>
      <c r="S190" s="31">
        <v>18166368</v>
      </c>
      <c r="T190" s="36">
        <f t="shared" si="46"/>
        <v>0.94853634085213034</v>
      </c>
      <c r="U190" s="36">
        <f t="shared" si="47"/>
        <v>5.4940432345970347E-2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112234398</v>
      </c>
      <c r="E191" s="32">
        <f>SUM(E186:E190)</f>
        <v>106407921</v>
      </c>
      <c r="F191" s="32">
        <f>SUM(F186:F190)</f>
        <v>15860668</v>
      </c>
      <c r="G191" s="37">
        <f t="shared" si="40"/>
        <v>0.1413173526355084</v>
      </c>
      <c r="H191" s="32">
        <f>SUM(H186:H190)</f>
        <v>14535339</v>
      </c>
      <c r="I191" s="37">
        <f t="shared" si="41"/>
        <v>0.12950877145525386</v>
      </c>
      <c r="J191" s="32">
        <f>SUM(J186:J190)</f>
        <v>17540549</v>
      </c>
      <c r="K191" s="37">
        <f t="shared" si="42"/>
        <v>0.16484251205321454</v>
      </c>
      <c r="L191" s="32">
        <f>SUM(L186:L190)</f>
        <v>0</v>
      </c>
      <c r="M191" s="37">
        <f t="shared" si="43"/>
        <v>0</v>
      </c>
      <c r="N191" s="32">
        <f t="shared" si="44"/>
        <v>47936556</v>
      </c>
      <c r="O191" s="37">
        <f t="shared" si="45"/>
        <v>0.4504980038093217</v>
      </c>
      <c r="P191" s="32">
        <f>SUM(P186:P190)</f>
        <v>-4429839</v>
      </c>
      <c r="Q191" s="32">
        <f>SUM(Q186:Q190)</f>
        <v>102020096</v>
      </c>
      <c r="R191" s="32">
        <f>SUM(R186:R190)</f>
        <v>90891282</v>
      </c>
      <c r="S191" s="32">
        <f>SUM(S186:S190)</f>
        <v>50560996</v>
      </c>
      <c r="T191" s="37">
        <f t="shared" si="46"/>
        <v>0.55627993012575172</v>
      </c>
      <c r="U191" s="37">
        <f t="shared" si="47"/>
        <v>-4.959635779088134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1575262</v>
      </c>
      <c r="E192" s="31">
        <v>4745312</v>
      </c>
      <c r="F192" s="31">
        <v>87327</v>
      </c>
      <c r="G192" s="36">
        <f t="shared" si="40"/>
        <v>5.5436492469189254E-2</v>
      </c>
      <c r="H192" s="31">
        <v>105113</v>
      </c>
      <c r="I192" s="36">
        <f t="shared" si="41"/>
        <v>6.6727312662909405E-2</v>
      </c>
      <c r="J192" s="31">
        <v>95346</v>
      </c>
      <c r="K192" s="36">
        <f t="shared" si="42"/>
        <v>2.0092672515526905E-2</v>
      </c>
      <c r="L192" s="31">
        <v>0</v>
      </c>
      <c r="M192" s="36">
        <f t="shared" si="43"/>
        <v>0</v>
      </c>
      <c r="N192" s="31">
        <f t="shared" si="44"/>
        <v>287786</v>
      </c>
      <c r="O192" s="36">
        <f t="shared" si="45"/>
        <v>6.0646381102022376E-2</v>
      </c>
      <c r="P192" s="31">
        <v>166704</v>
      </c>
      <c r="Q192" s="31">
        <v>785964</v>
      </c>
      <c r="R192" s="31">
        <v>785964</v>
      </c>
      <c r="S192" s="31">
        <v>414942</v>
      </c>
      <c r="T192" s="36">
        <f t="shared" si="46"/>
        <v>0.52794021100203059</v>
      </c>
      <c r="U192" s="36">
        <f t="shared" si="47"/>
        <v>-0.42805211632594298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1337896</v>
      </c>
      <c r="E193" s="31">
        <v>1337896</v>
      </c>
      <c r="F193" s="31">
        <v>154023</v>
      </c>
      <c r="G193" s="36">
        <f t="shared" si="40"/>
        <v>0.1151232980739908</v>
      </c>
      <c r="H193" s="31">
        <v>89010</v>
      </c>
      <c r="I193" s="36">
        <f t="shared" si="41"/>
        <v>6.6529834904955246E-2</v>
      </c>
      <c r="J193" s="31">
        <v>124701</v>
      </c>
      <c r="K193" s="36">
        <f t="shared" si="42"/>
        <v>9.3206796342914552E-2</v>
      </c>
      <c r="L193" s="31">
        <v>0</v>
      </c>
      <c r="M193" s="36">
        <f t="shared" si="43"/>
        <v>0</v>
      </c>
      <c r="N193" s="31">
        <f t="shared" si="44"/>
        <v>367734</v>
      </c>
      <c r="O193" s="36">
        <f t="shared" si="45"/>
        <v>0.2748599293218606</v>
      </c>
      <c r="P193" s="31">
        <v>251669</v>
      </c>
      <c r="Q193" s="31">
        <v>1290897</v>
      </c>
      <c r="R193" s="31">
        <v>3688972</v>
      </c>
      <c r="S193" s="31">
        <v>953538</v>
      </c>
      <c r="T193" s="36">
        <f t="shared" si="46"/>
        <v>0.25848339320547836</v>
      </c>
      <c r="U193" s="36">
        <f t="shared" si="47"/>
        <v>-0.50450393175162622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5431973</v>
      </c>
      <c r="E194" s="31">
        <v>12414645</v>
      </c>
      <c r="F194" s="31">
        <v>1023077</v>
      </c>
      <c r="G194" s="36">
        <f t="shared" si="40"/>
        <v>0.18834353558090219</v>
      </c>
      <c r="H194" s="31">
        <v>841332</v>
      </c>
      <c r="I194" s="36">
        <f t="shared" si="41"/>
        <v>0.15488515867070768</v>
      </c>
      <c r="J194" s="31">
        <v>251722</v>
      </c>
      <c r="K194" s="36">
        <f t="shared" si="42"/>
        <v>2.0276214100362917E-2</v>
      </c>
      <c r="L194" s="31">
        <v>0</v>
      </c>
      <c r="M194" s="36">
        <f t="shared" si="43"/>
        <v>0</v>
      </c>
      <c r="N194" s="31">
        <f t="shared" si="44"/>
        <v>2116131</v>
      </c>
      <c r="O194" s="36">
        <f t="shared" si="45"/>
        <v>0.17045441089938537</v>
      </c>
      <c r="P194" s="31">
        <v>599676</v>
      </c>
      <c r="Q194" s="31">
        <v>2763978</v>
      </c>
      <c r="R194" s="31">
        <v>2848474</v>
      </c>
      <c r="S194" s="31">
        <v>2189515</v>
      </c>
      <c r="T194" s="36">
        <f t="shared" si="46"/>
        <v>0.76866244873570899</v>
      </c>
      <c r="U194" s="36">
        <f t="shared" si="47"/>
        <v>-0.58023666113034378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11231474</v>
      </c>
      <c r="E195" s="31">
        <v>11231474</v>
      </c>
      <c r="F195" s="31">
        <v>3220304</v>
      </c>
      <c r="G195" s="36">
        <f t="shared" si="40"/>
        <v>0.28672140451021833</v>
      </c>
      <c r="H195" s="31">
        <v>3265811</v>
      </c>
      <c r="I195" s="36">
        <f t="shared" si="41"/>
        <v>0.2907731434004121</v>
      </c>
      <c r="J195" s="31">
        <v>3365823</v>
      </c>
      <c r="K195" s="36">
        <f t="shared" si="42"/>
        <v>0.29967776268724833</v>
      </c>
      <c r="L195" s="31">
        <v>0</v>
      </c>
      <c r="M195" s="36">
        <f t="shared" si="43"/>
        <v>0</v>
      </c>
      <c r="N195" s="31">
        <f t="shared" si="44"/>
        <v>9851938</v>
      </c>
      <c r="O195" s="36">
        <f t="shared" si="45"/>
        <v>0.87717231059787881</v>
      </c>
      <c r="P195" s="31">
        <v>1996230</v>
      </c>
      <c r="Q195" s="31">
        <v>10610040</v>
      </c>
      <c r="R195" s="31">
        <v>10753765</v>
      </c>
      <c r="S195" s="31">
        <v>7164521</v>
      </c>
      <c r="T195" s="36">
        <f t="shared" si="46"/>
        <v>0.66623373302280642</v>
      </c>
      <c r="U195" s="36">
        <f t="shared" si="47"/>
        <v>0.68608977923385583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165381720</v>
      </c>
      <c r="E196" s="31">
        <v>167432720</v>
      </c>
      <c r="F196" s="31">
        <v>68452725</v>
      </c>
      <c r="G196" s="36">
        <f t="shared" si="40"/>
        <v>0.41390744394241397</v>
      </c>
      <c r="H196" s="31">
        <v>49218943</v>
      </c>
      <c r="I196" s="36">
        <f t="shared" si="41"/>
        <v>0.29760812138125059</v>
      </c>
      <c r="J196" s="31">
        <v>42867154</v>
      </c>
      <c r="K196" s="36">
        <f t="shared" si="42"/>
        <v>0.25602614590505368</v>
      </c>
      <c r="L196" s="31">
        <v>0</v>
      </c>
      <c r="M196" s="36">
        <f t="shared" si="43"/>
        <v>0</v>
      </c>
      <c r="N196" s="31">
        <f t="shared" si="44"/>
        <v>160538822</v>
      </c>
      <c r="O196" s="36">
        <f t="shared" si="45"/>
        <v>0.95882586151619587</v>
      </c>
      <c r="P196" s="31">
        <v>39458359</v>
      </c>
      <c r="Q196" s="31">
        <v>159924004</v>
      </c>
      <c r="R196" s="31">
        <v>159924004</v>
      </c>
      <c r="S196" s="31">
        <v>158905832</v>
      </c>
      <c r="T196" s="36">
        <f t="shared" si="46"/>
        <v>0.9936334010246517</v>
      </c>
      <c r="U196" s="36">
        <f t="shared" si="47"/>
        <v>8.6389679814104836E-2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3000000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1200000</v>
      </c>
      <c r="R197" s="31">
        <v>1200000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187958325</v>
      </c>
      <c r="E198" s="32">
        <f>SUM(E192:E197)</f>
        <v>197162047</v>
      </c>
      <c r="F198" s="32">
        <f>SUM(F192:F197)</f>
        <v>72937456</v>
      </c>
      <c r="G198" s="37">
        <f t="shared" si="40"/>
        <v>0.38805121294840228</v>
      </c>
      <c r="H198" s="32">
        <f>SUM(H192:H197)</f>
        <v>53520209</v>
      </c>
      <c r="I198" s="37">
        <f t="shared" si="41"/>
        <v>0.28474508378386537</v>
      </c>
      <c r="J198" s="32">
        <f>SUM(J192:J197)</f>
        <v>46704746</v>
      </c>
      <c r="K198" s="37">
        <f t="shared" si="42"/>
        <v>0.2368850735253322</v>
      </c>
      <c r="L198" s="32">
        <f>SUM(L192:L197)</f>
        <v>0</v>
      </c>
      <c r="M198" s="37">
        <f t="shared" si="43"/>
        <v>0</v>
      </c>
      <c r="N198" s="32">
        <f t="shared" si="44"/>
        <v>173162411</v>
      </c>
      <c r="O198" s="37">
        <f t="shared" si="45"/>
        <v>0.87827456467826182</v>
      </c>
      <c r="P198" s="32">
        <f>SUM(P192:P197)</f>
        <v>42472638</v>
      </c>
      <c r="Q198" s="32">
        <f>SUM(Q192:Q197)</f>
        <v>176574883</v>
      </c>
      <c r="R198" s="32">
        <f>SUM(R192:R197)</f>
        <v>179201179</v>
      </c>
      <c r="S198" s="32">
        <f>SUM(S192:S197)</f>
        <v>169628348</v>
      </c>
      <c r="T198" s="37">
        <f t="shared" si="46"/>
        <v>0.94658053561131983</v>
      </c>
      <c r="U198" s="37">
        <f t="shared" si="47"/>
        <v>9.9643163205449969E-2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125280</v>
      </c>
      <c r="E199" s="31">
        <v>275280</v>
      </c>
      <c r="F199" s="31">
        <v>75461</v>
      </c>
      <c r="G199" s="36">
        <f t="shared" si="40"/>
        <v>0.6023387611749681</v>
      </c>
      <c r="H199" s="31">
        <v>18566</v>
      </c>
      <c r="I199" s="36">
        <f t="shared" si="41"/>
        <v>0.14819604086845467</v>
      </c>
      <c r="J199" s="31">
        <v>123067</v>
      </c>
      <c r="K199" s="36">
        <f t="shared" si="42"/>
        <v>0.44706117407730311</v>
      </c>
      <c r="L199" s="31">
        <v>0</v>
      </c>
      <c r="M199" s="36">
        <f t="shared" si="43"/>
        <v>0</v>
      </c>
      <c r="N199" s="31">
        <f t="shared" si="44"/>
        <v>217094</v>
      </c>
      <c r="O199" s="36">
        <f t="shared" si="45"/>
        <v>0.78862975879104913</v>
      </c>
      <c r="P199" s="31">
        <v>40007</v>
      </c>
      <c r="Q199" s="31">
        <v>21178</v>
      </c>
      <c r="R199" s="31">
        <v>119998</v>
      </c>
      <c r="S199" s="31">
        <v>113855</v>
      </c>
      <c r="T199" s="36">
        <f t="shared" si="46"/>
        <v>0.94880748012466876</v>
      </c>
      <c r="U199" s="36">
        <f t="shared" si="47"/>
        <v>2.0761366760816857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26486533</v>
      </c>
      <c r="E200" s="31">
        <v>27298012</v>
      </c>
      <c r="F200" s="31">
        <v>12559781</v>
      </c>
      <c r="G200" s="36">
        <f t="shared" si="40"/>
        <v>0.47419498052085562</v>
      </c>
      <c r="H200" s="31">
        <v>8806415</v>
      </c>
      <c r="I200" s="36">
        <f t="shared" si="41"/>
        <v>0.33248651305174598</v>
      </c>
      <c r="J200" s="31">
        <v>6319661</v>
      </c>
      <c r="K200" s="36">
        <f t="shared" si="42"/>
        <v>0.23150627232488577</v>
      </c>
      <c r="L200" s="31">
        <v>0</v>
      </c>
      <c r="M200" s="36">
        <f t="shared" si="43"/>
        <v>0</v>
      </c>
      <c r="N200" s="31">
        <f t="shared" si="44"/>
        <v>27685857</v>
      </c>
      <c r="O200" s="36">
        <f t="shared" si="45"/>
        <v>1.0142078111768724</v>
      </c>
      <c r="P200" s="31">
        <v>5808852</v>
      </c>
      <c r="Q200" s="31">
        <v>26909457</v>
      </c>
      <c r="R200" s="31">
        <v>27921260</v>
      </c>
      <c r="S200" s="31">
        <v>27192002</v>
      </c>
      <c r="T200" s="36">
        <f t="shared" si="46"/>
        <v>0.97388162282074664</v>
      </c>
      <c r="U200" s="36">
        <f t="shared" si="47"/>
        <v>8.7936308241284067E-2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7111272</v>
      </c>
      <c r="E202" s="31">
        <v>5713218</v>
      </c>
      <c r="F202" s="31">
        <v>871676</v>
      </c>
      <c r="G202" s="36">
        <f t="shared" si="40"/>
        <v>0.1225766642029724</v>
      </c>
      <c r="H202" s="31">
        <v>2443296</v>
      </c>
      <c r="I202" s="36">
        <f t="shared" si="41"/>
        <v>0.34358072648606325</v>
      </c>
      <c r="J202" s="31">
        <v>1652064</v>
      </c>
      <c r="K202" s="36">
        <f t="shared" si="42"/>
        <v>0.28916523052332327</v>
      </c>
      <c r="L202" s="31">
        <v>0</v>
      </c>
      <c r="M202" s="36">
        <f t="shared" si="43"/>
        <v>0</v>
      </c>
      <c r="N202" s="31">
        <f t="shared" si="44"/>
        <v>4967036</v>
      </c>
      <c r="O202" s="36">
        <f t="shared" si="45"/>
        <v>0.86939374622148147</v>
      </c>
      <c r="P202" s="31">
        <v>2736783</v>
      </c>
      <c r="Q202" s="31">
        <v>2995900</v>
      </c>
      <c r="R202" s="31">
        <v>5879700</v>
      </c>
      <c r="S202" s="31">
        <v>6517248</v>
      </c>
      <c r="T202" s="36">
        <f t="shared" si="46"/>
        <v>1.1084320628603501</v>
      </c>
      <c r="U202" s="36">
        <f t="shared" si="47"/>
        <v>-0.39634819421196343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33723085</v>
      </c>
      <c r="E204" s="32">
        <f>SUM(E199:E203)</f>
        <v>33286510</v>
      </c>
      <c r="F204" s="32">
        <f>SUM(F199:F203)</f>
        <v>13506918</v>
      </c>
      <c r="G204" s="37">
        <f t="shared" si="40"/>
        <v>0.40052438856053652</v>
      </c>
      <c r="H204" s="32">
        <f>SUM(H199:H203)</f>
        <v>11268277</v>
      </c>
      <c r="I204" s="37">
        <f t="shared" si="41"/>
        <v>0.33414134560939485</v>
      </c>
      <c r="J204" s="32">
        <f>SUM(J199:J203)</f>
        <v>8094792</v>
      </c>
      <c r="K204" s="37">
        <f t="shared" si="42"/>
        <v>0.24318536247867378</v>
      </c>
      <c r="L204" s="32">
        <f>SUM(L199:L203)</f>
        <v>0</v>
      </c>
      <c r="M204" s="37">
        <f t="shared" si="43"/>
        <v>0</v>
      </c>
      <c r="N204" s="32">
        <f t="shared" si="44"/>
        <v>32869987</v>
      </c>
      <c r="O204" s="37">
        <f t="shared" si="45"/>
        <v>0.98748673261330189</v>
      </c>
      <c r="P204" s="32">
        <f>SUM(P199:P203)</f>
        <v>8585642</v>
      </c>
      <c r="Q204" s="32">
        <f>SUM(Q199:Q203)</f>
        <v>29926535</v>
      </c>
      <c r="R204" s="32">
        <f>SUM(R199:R203)</f>
        <v>33920958</v>
      </c>
      <c r="S204" s="32">
        <f>SUM(S199:S203)</f>
        <v>33823105</v>
      </c>
      <c r="T204" s="37">
        <f t="shared" si="46"/>
        <v>0.99711526425639274</v>
      </c>
      <c r="U204" s="37">
        <f t="shared" si="47"/>
        <v>-5.7171030424981617E-2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637371883</v>
      </c>
      <c r="E205" s="32">
        <f>SUM(E173:E178,E180:E184,E186:E190,E192:E197,E199:E203)</f>
        <v>728746233</v>
      </c>
      <c r="F205" s="32">
        <f>SUM(F173:F178,F180:F184,F186:F190,F192:F197,F199:F203)</f>
        <v>147009878</v>
      </c>
      <c r="G205" s="37">
        <f t="shared" si="40"/>
        <v>0.23065008344586799</v>
      </c>
      <c r="H205" s="32">
        <f>SUM(H173:H178,H180:H184,H186:H190,H192:H197,H199:H203)</f>
        <v>130072978</v>
      </c>
      <c r="I205" s="37">
        <f t="shared" si="41"/>
        <v>0.20407705684751706</v>
      </c>
      <c r="J205" s="32">
        <f>SUM(J173:J178,J180:J184,J186:J190,J192:J197,J199:J203)</f>
        <v>123881444</v>
      </c>
      <c r="K205" s="37">
        <f t="shared" si="42"/>
        <v>0.16999256859280396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400964300</v>
      </c>
      <c r="O205" s="37">
        <f t="shared" si="45"/>
        <v>0.55021114599710053</v>
      </c>
      <c r="P205" s="32">
        <f>SUM(P173:P178,P180:P184,P186:P190,P192:P197,P199:P203)</f>
        <v>93108702</v>
      </c>
      <c r="Q205" s="32">
        <f>SUM(Q173:Q178,Q180:Q184,Q186:Q190,Q192:Q197,Q199:Q203)</f>
        <v>556472434</v>
      </c>
      <c r="R205" s="32">
        <f>SUM(R173:R178,R180:R184,R186:R190,R192:R197,R199:R203)</f>
        <v>696801779</v>
      </c>
      <c r="S205" s="32">
        <f>SUM(S173:S178,S180:S184,S186:S190,S192:S197,S199:S203)</f>
        <v>383759889</v>
      </c>
      <c r="T205" s="37">
        <f t="shared" si="46"/>
        <v>0.55074470325082225</v>
      </c>
      <c r="U205" s="37">
        <f t="shared" si="47"/>
        <v>0.33050339376441951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64740</v>
      </c>
      <c r="G208" s="36">
        <f t="shared" ref="G208:G231" si="48">IF(($D208     =0),0,($F208     /$D208     ))</f>
        <v>0</v>
      </c>
      <c r="H208" s="31">
        <v>454412</v>
      </c>
      <c r="I208" s="36">
        <f t="shared" ref="I208:I231" si="49">IF(($D208     =0),0,($H208     /$D208     ))</f>
        <v>0</v>
      </c>
      <c r="J208" s="31">
        <v>1504454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</f>
        <v>2023606</v>
      </c>
      <c r="O208" s="36">
        <f t="shared" ref="O208:O231" si="53">IF(($E208     =0),0,($N208     /$E208     ))</f>
        <v>0</v>
      </c>
      <c r="P208" s="31">
        <v>90155</v>
      </c>
      <c r="Q208" s="31">
        <v>300000</v>
      </c>
      <c r="R208" s="31">
        <v>1300000</v>
      </c>
      <c r="S208" s="31">
        <v>797181</v>
      </c>
      <c r="T208" s="36">
        <f t="shared" ref="T208:T231" si="54">IF(($R208     =0),0,($S208     /$R208     ))</f>
        <v>0.6132161538461538</v>
      </c>
      <c r="U208" s="36">
        <f t="shared" ref="U208:U231" si="55">IF(($P208     =0),0,(($J208     /$P208     )-1))</f>
        <v>15.687416116687928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6082596</v>
      </c>
      <c r="E209" s="31">
        <v>6800180</v>
      </c>
      <c r="F209" s="31">
        <v>497002</v>
      </c>
      <c r="G209" s="36">
        <f t="shared" si="48"/>
        <v>8.1708862465960264E-2</v>
      </c>
      <c r="H209" s="31">
        <v>422637</v>
      </c>
      <c r="I209" s="36">
        <f t="shared" si="49"/>
        <v>6.9482997062438476E-2</v>
      </c>
      <c r="J209" s="31">
        <v>166134</v>
      </c>
      <c r="K209" s="36">
        <f t="shared" si="50"/>
        <v>2.4430823889955853E-2</v>
      </c>
      <c r="L209" s="31">
        <v>0</v>
      </c>
      <c r="M209" s="36">
        <f t="shared" si="51"/>
        <v>0</v>
      </c>
      <c r="N209" s="31">
        <f t="shared" si="52"/>
        <v>1085773</v>
      </c>
      <c r="O209" s="36">
        <f t="shared" si="53"/>
        <v>0.15966827348687829</v>
      </c>
      <c r="P209" s="31">
        <v>281552</v>
      </c>
      <c r="Q209" s="31">
        <v>5826587</v>
      </c>
      <c r="R209" s="31">
        <v>5826587</v>
      </c>
      <c r="S209" s="31">
        <v>1227695</v>
      </c>
      <c r="T209" s="36">
        <f t="shared" si="54"/>
        <v>0.21070568413378193</v>
      </c>
      <c r="U209" s="36">
        <f t="shared" si="55"/>
        <v>-0.40993493209069731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7178536</v>
      </c>
      <c r="E210" s="31">
        <v>6635648</v>
      </c>
      <c r="F210" s="31">
        <v>112516</v>
      </c>
      <c r="G210" s="36">
        <f t="shared" si="48"/>
        <v>1.5673948002768251E-2</v>
      </c>
      <c r="H210" s="31">
        <v>124701</v>
      </c>
      <c r="I210" s="36">
        <f t="shared" si="49"/>
        <v>1.737136931541473E-2</v>
      </c>
      <c r="J210" s="31">
        <v>2306956</v>
      </c>
      <c r="K210" s="36">
        <f t="shared" si="50"/>
        <v>0.34766099708724757</v>
      </c>
      <c r="L210" s="31">
        <v>0</v>
      </c>
      <c r="M210" s="36">
        <f t="shared" si="51"/>
        <v>0</v>
      </c>
      <c r="N210" s="31">
        <f t="shared" si="52"/>
        <v>2544173</v>
      </c>
      <c r="O210" s="36">
        <f t="shared" si="53"/>
        <v>0.38340987948727839</v>
      </c>
      <c r="P210" s="31">
        <v>165048</v>
      </c>
      <c r="Q210" s="31">
        <v>6831842</v>
      </c>
      <c r="R210" s="31">
        <v>6861842</v>
      </c>
      <c r="S210" s="31">
        <v>836067</v>
      </c>
      <c r="T210" s="36">
        <f t="shared" si="54"/>
        <v>0.12184293954888498</v>
      </c>
      <c r="U210" s="36">
        <f t="shared" si="55"/>
        <v>12.977485337598759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12985330</v>
      </c>
      <c r="E211" s="31">
        <v>12985330</v>
      </c>
      <c r="F211" s="31">
        <v>72885</v>
      </c>
      <c r="G211" s="36">
        <f t="shared" si="48"/>
        <v>5.6128723721307044E-3</v>
      </c>
      <c r="H211" s="31">
        <v>68849</v>
      </c>
      <c r="I211" s="36">
        <f t="shared" si="49"/>
        <v>5.3020600939675776E-3</v>
      </c>
      <c r="J211" s="31">
        <v>122418</v>
      </c>
      <c r="K211" s="36">
        <f t="shared" si="50"/>
        <v>9.427407697763554E-3</v>
      </c>
      <c r="L211" s="31">
        <v>0</v>
      </c>
      <c r="M211" s="36">
        <f t="shared" si="51"/>
        <v>0</v>
      </c>
      <c r="N211" s="31">
        <f t="shared" si="52"/>
        <v>264152</v>
      </c>
      <c r="O211" s="36">
        <f t="shared" si="53"/>
        <v>2.0342340163861834E-2</v>
      </c>
      <c r="P211" s="31">
        <v>46942</v>
      </c>
      <c r="Q211" s="31">
        <v>20416459</v>
      </c>
      <c r="R211" s="31">
        <v>12562799</v>
      </c>
      <c r="S211" s="31">
        <v>132208</v>
      </c>
      <c r="T211" s="36">
        <f t="shared" si="54"/>
        <v>1.0523769424313802E-2</v>
      </c>
      <c r="U211" s="36">
        <f t="shared" si="55"/>
        <v>1.6078565037706105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2478030</v>
      </c>
      <c r="E212" s="31">
        <v>2371700</v>
      </c>
      <c r="F212" s="31">
        <v>913890</v>
      </c>
      <c r="G212" s="36">
        <f t="shared" si="48"/>
        <v>0.36879698792992821</v>
      </c>
      <c r="H212" s="31">
        <v>786687</v>
      </c>
      <c r="I212" s="36">
        <f t="shared" si="49"/>
        <v>0.31746467960436314</v>
      </c>
      <c r="J212" s="31">
        <v>762320</v>
      </c>
      <c r="K212" s="36">
        <f t="shared" si="50"/>
        <v>0.32142345153265589</v>
      </c>
      <c r="L212" s="31">
        <v>0</v>
      </c>
      <c r="M212" s="36">
        <f t="shared" si="51"/>
        <v>0</v>
      </c>
      <c r="N212" s="31">
        <f t="shared" si="52"/>
        <v>2462897</v>
      </c>
      <c r="O212" s="36">
        <f t="shared" si="53"/>
        <v>1.0384521651136316</v>
      </c>
      <c r="P212" s="31">
        <v>1650335</v>
      </c>
      <c r="Q212" s="31">
        <v>2636550</v>
      </c>
      <c r="R212" s="31">
        <v>3007751</v>
      </c>
      <c r="S212" s="31">
        <v>2312876</v>
      </c>
      <c r="T212" s="36">
        <f t="shared" si="54"/>
        <v>0.76897189960206147</v>
      </c>
      <c r="U212" s="36">
        <f t="shared" si="55"/>
        <v>-0.53808166220797593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18161</v>
      </c>
      <c r="E213" s="31">
        <v>18161</v>
      </c>
      <c r="F213" s="31">
        <v>25439</v>
      </c>
      <c r="G213" s="36">
        <f t="shared" si="48"/>
        <v>1.4007488574417708</v>
      </c>
      <c r="H213" s="31">
        <v>22027</v>
      </c>
      <c r="I213" s="36">
        <f t="shared" si="49"/>
        <v>1.2128737404327956</v>
      </c>
      <c r="J213" s="31">
        <v>22605</v>
      </c>
      <c r="K213" s="36">
        <f t="shared" si="50"/>
        <v>1.2447001817080556</v>
      </c>
      <c r="L213" s="31">
        <v>0</v>
      </c>
      <c r="M213" s="36">
        <f t="shared" si="51"/>
        <v>0</v>
      </c>
      <c r="N213" s="31">
        <f t="shared" si="52"/>
        <v>70071</v>
      </c>
      <c r="O213" s="36">
        <f t="shared" si="53"/>
        <v>3.8583227795826223</v>
      </c>
      <c r="P213" s="31">
        <v>4713</v>
      </c>
      <c r="Q213" s="31">
        <v>17412</v>
      </c>
      <c r="R213" s="31">
        <v>17412</v>
      </c>
      <c r="S213" s="31">
        <v>16519</v>
      </c>
      <c r="T213" s="36">
        <f t="shared" si="54"/>
        <v>0.94871353089823107</v>
      </c>
      <c r="U213" s="36">
        <f t="shared" si="55"/>
        <v>3.7963080840229155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5387952</v>
      </c>
      <c r="E214" s="31">
        <v>5387952</v>
      </c>
      <c r="F214" s="31">
        <v>1324125</v>
      </c>
      <c r="G214" s="36">
        <f t="shared" si="48"/>
        <v>0.24575664371174799</v>
      </c>
      <c r="H214" s="31">
        <v>1460219</v>
      </c>
      <c r="I214" s="36">
        <f t="shared" si="49"/>
        <v>0.2710155918241291</v>
      </c>
      <c r="J214" s="31">
        <v>922021</v>
      </c>
      <c r="K214" s="36">
        <f t="shared" si="50"/>
        <v>0.17112643171282893</v>
      </c>
      <c r="L214" s="31">
        <v>0</v>
      </c>
      <c r="M214" s="36">
        <f t="shared" si="51"/>
        <v>0</v>
      </c>
      <c r="N214" s="31">
        <f t="shared" si="52"/>
        <v>3706365</v>
      </c>
      <c r="O214" s="36">
        <f t="shared" si="53"/>
        <v>0.68789866724870596</v>
      </c>
      <c r="P214" s="31">
        <v>862584</v>
      </c>
      <c r="Q214" s="31">
        <v>3570983</v>
      </c>
      <c r="R214" s="31">
        <v>5760893</v>
      </c>
      <c r="S214" s="31">
        <v>3229144</v>
      </c>
      <c r="T214" s="36">
        <f t="shared" si="54"/>
        <v>0.56052837641664233</v>
      </c>
      <c r="U214" s="36">
        <f t="shared" si="55"/>
        <v>6.8905752946959442E-2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234502650</v>
      </c>
      <c r="E215" s="31">
        <v>445742000</v>
      </c>
      <c r="F215" s="31">
        <v>91806922</v>
      </c>
      <c r="G215" s="36">
        <f t="shared" si="48"/>
        <v>0.39149630931676038</v>
      </c>
      <c r="H215" s="31">
        <v>91182720</v>
      </c>
      <c r="I215" s="36">
        <f t="shared" si="49"/>
        <v>0.38883449717945617</v>
      </c>
      <c r="J215" s="31">
        <v>91991820</v>
      </c>
      <c r="K215" s="36">
        <f t="shared" si="50"/>
        <v>0.20637907130133576</v>
      </c>
      <c r="L215" s="31">
        <v>0</v>
      </c>
      <c r="M215" s="36">
        <f t="shared" si="51"/>
        <v>0</v>
      </c>
      <c r="N215" s="31">
        <f t="shared" si="52"/>
        <v>274981462</v>
      </c>
      <c r="O215" s="36">
        <f t="shared" si="53"/>
        <v>0.61690722884538585</v>
      </c>
      <c r="P215" s="31">
        <v>6833112</v>
      </c>
      <c r="Q215" s="31">
        <v>238947970</v>
      </c>
      <c r="R215" s="31">
        <v>501969282</v>
      </c>
      <c r="S215" s="31">
        <v>176101963</v>
      </c>
      <c r="T215" s="36">
        <f t="shared" si="54"/>
        <v>0.35082219035068363</v>
      </c>
      <c r="U215" s="36">
        <f t="shared" si="55"/>
        <v>12.462653619609924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268633255</v>
      </c>
      <c r="E216" s="32">
        <f>SUM(E208:E215)</f>
        <v>479940971</v>
      </c>
      <c r="F216" s="32">
        <f>SUM(F208:F215)</f>
        <v>94817519</v>
      </c>
      <c r="G216" s="37">
        <f t="shared" si="48"/>
        <v>0.35296270002014457</v>
      </c>
      <c r="H216" s="32">
        <f>SUM(H208:H215)</f>
        <v>94522252</v>
      </c>
      <c r="I216" s="37">
        <f t="shared" si="49"/>
        <v>0.3518635546444166</v>
      </c>
      <c r="J216" s="32">
        <f>SUM(J208:J215)</f>
        <v>97798728</v>
      </c>
      <c r="K216" s="37">
        <f t="shared" si="50"/>
        <v>0.20377240933656401</v>
      </c>
      <c r="L216" s="32">
        <f>SUM(L208:L215)</f>
        <v>0</v>
      </c>
      <c r="M216" s="37">
        <f t="shared" si="51"/>
        <v>0</v>
      </c>
      <c r="N216" s="32">
        <f t="shared" si="52"/>
        <v>287138499</v>
      </c>
      <c r="O216" s="37">
        <f t="shared" si="53"/>
        <v>0.5982787808294866</v>
      </c>
      <c r="P216" s="32">
        <f>SUM(P208:P215)</f>
        <v>9934441</v>
      </c>
      <c r="Q216" s="32">
        <f>SUM(Q208:Q215)</f>
        <v>278547803</v>
      </c>
      <c r="R216" s="32">
        <f>SUM(R208:R215)</f>
        <v>537306566</v>
      </c>
      <c r="S216" s="32">
        <f>SUM(S208:S215)</f>
        <v>184653653</v>
      </c>
      <c r="T216" s="37">
        <f t="shared" si="54"/>
        <v>0.34366535732972969</v>
      </c>
      <c r="U216" s="37">
        <f t="shared" si="55"/>
        <v>8.8444117791831474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4355568</v>
      </c>
      <c r="E217" s="31">
        <v>6055568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62329</v>
      </c>
      <c r="K217" s="36">
        <f t="shared" si="50"/>
        <v>1.0292841233060217E-2</v>
      </c>
      <c r="L217" s="31">
        <v>0</v>
      </c>
      <c r="M217" s="36">
        <f t="shared" si="51"/>
        <v>0</v>
      </c>
      <c r="N217" s="31">
        <f t="shared" si="52"/>
        <v>62329</v>
      </c>
      <c r="O217" s="36">
        <f t="shared" si="53"/>
        <v>1.0292841233060217E-2</v>
      </c>
      <c r="P217" s="31">
        <v>0</v>
      </c>
      <c r="Q217" s="31">
        <v>4772000</v>
      </c>
      <c r="R217" s="31">
        <v>4772000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32357047</v>
      </c>
      <c r="E218" s="31">
        <v>20155462</v>
      </c>
      <c r="F218" s="31">
        <v>4822615</v>
      </c>
      <c r="G218" s="36">
        <f t="shared" si="48"/>
        <v>0.14904373072116253</v>
      </c>
      <c r="H218" s="31">
        <v>6420716</v>
      </c>
      <c r="I218" s="36">
        <f t="shared" si="49"/>
        <v>0.19843331191502117</v>
      </c>
      <c r="J218" s="31">
        <v>5662974</v>
      </c>
      <c r="K218" s="36">
        <f t="shared" si="50"/>
        <v>0.2809647330336561</v>
      </c>
      <c r="L218" s="31">
        <v>0</v>
      </c>
      <c r="M218" s="36">
        <f t="shared" si="51"/>
        <v>0</v>
      </c>
      <c r="N218" s="31">
        <f t="shared" si="52"/>
        <v>16906305</v>
      </c>
      <c r="O218" s="36">
        <f t="shared" si="53"/>
        <v>0.83879521094579723</v>
      </c>
      <c r="P218" s="31">
        <v>5164646</v>
      </c>
      <c r="Q218" s="31">
        <v>27524935</v>
      </c>
      <c r="R218" s="31">
        <v>29179063</v>
      </c>
      <c r="S218" s="31">
        <v>14976058</v>
      </c>
      <c r="T218" s="36">
        <f t="shared" si="54"/>
        <v>0.51324670706526798</v>
      </c>
      <c r="U218" s="36">
        <f t="shared" si="55"/>
        <v>9.6488316914653982E-2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5900988</v>
      </c>
      <c r="E219" s="31">
        <v>6428308</v>
      </c>
      <c r="F219" s="31">
        <v>1912540</v>
      </c>
      <c r="G219" s="36">
        <f t="shared" si="48"/>
        <v>0.3241050481715943</v>
      </c>
      <c r="H219" s="31">
        <v>1748449</v>
      </c>
      <c r="I219" s="36">
        <f t="shared" si="49"/>
        <v>0.29629767083071512</v>
      </c>
      <c r="J219" s="31">
        <v>1925080</v>
      </c>
      <c r="K219" s="36">
        <f t="shared" si="50"/>
        <v>0.29946916046959793</v>
      </c>
      <c r="L219" s="31">
        <v>0</v>
      </c>
      <c r="M219" s="36">
        <f t="shared" si="51"/>
        <v>0</v>
      </c>
      <c r="N219" s="31">
        <f t="shared" si="52"/>
        <v>5586069</v>
      </c>
      <c r="O219" s="36">
        <f t="shared" si="53"/>
        <v>0.86897967552270361</v>
      </c>
      <c r="P219" s="31">
        <v>1806413</v>
      </c>
      <c r="Q219" s="31">
        <v>6108643</v>
      </c>
      <c r="R219" s="31">
        <v>6121838</v>
      </c>
      <c r="S219" s="31">
        <v>4805261</v>
      </c>
      <c r="T219" s="36">
        <f t="shared" si="54"/>
        <v>0.78493762820904445</v>
      </c>
      <c r="U219" s="36">
        <f t="shared" si="55"/>
        <v>6.5692064882172607E-2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3969180</v>
      </c>
      <c r="E220" s="31">
        <v>2511100</v>
      </c>
      <c r="F220" s="31">
        <v>23330</v>
      </c>
      <c r="G220" s="36">
        <f t="shared" si="48"/>
        <v>5.877788359308472E-3</v>
      </c>
      <c r="H220" s="31">
        <v>275755</v>
      </c>
      <c r="I220" s="36">
        <f t="shared" si="49"/>
        <v>6.9474047536266931E-2</v>
      </c>
      <c r="J220" s="31">
        <v>964241</v>
      </c>
      <c r="K220" s="36">
        <f t="shared" si="50"/>
        <v>0.38399147783839749</v>
      </c>
      <c r="L220" s="31">
        <v>0</v>
      </c>
      <c r="M220" s="36">
        <f t="shared" si="51"/>
        <v>0</v>
      </c>
      <c r="N220" s="31">
        <f t="shared" si="52"/>
        <v>1263326</v>
      </c>
      <c r="O220" s="36">
        <f t="shared" si="53"/>
        <v>0.50309665087013655</v>
      </c>
      <c r="P220" s="31">
        <v>262530</v>
      </c>
      <c r="Q220" s="31">
        <v>5042400</v>
      </c>
      <c r="R220" s="31">
        <v>2747835</v>
      </c>
      <c r="S220" s="31">
        <v>1607501</v>
      </c>
      <c r="T220" s="36">
        <f t="shared" si="54"/>
        <v>0.5850063777483</v>
      </c>
      <c r="U220" s="36">
        <f t="shared" si="55"/>
        <v>2.6728792899859064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10045408</v>
      </c>
      <c r="E221" s="31">
        <v>8211687</v>
      </c>
      <c r="F221" s="31">
        <v>1296444</v>
      </c>
      <c r="G221" s="36">
        <f t="shared" si="48"/>
        <v>0.12905837174557769</v>
      </c>
      <c r="H221" s="31">
        <v>2700974</v>
      </c>
      <c r="I221" s="36">
        <f t="shared" si="49"/>
        <v>0.26887648565394257</v>
      </c>
      <c r="J221" s="31">
        <v>2124858</v>
      </c>
      <c r="K221" s="36">
        <f t="shared" si="50"/>
        <v>0.25876022795315995</v>
      </c>
      <c r="L221" s="31">
        <v>0</v>
      </c>
      <c r="M221" s="36">
        <f t="shared" si="51"/>
        <v>0</v>
      </c>
      <c r="N221" s="31">
        <f t="shared" si="52"/>
        <v>6122276</v>
      </c>
      <c r="O221" s="36">
        <f t="shared" si="53"/>
        <v>0.74555642464209848</v>
      </c>
      <c r="P221" s="31">
        <v>218770</v>
      </c>
      <c r="Q221" s="31">
        <v>8433750</v>
      </c>
      <c r="R221" s="31">
        <v>7628333</v>
      </c>
      <c r="S221" s="31">
        <v>2070931</v>
      </c>
      <c r="T221" s="36">
        <f t="shared" si="54"/>
        <v>0.27147884078998646</v>
      </c>
      <c r="U221" s="36">
        <f t="shared" si="55"/>
        <v>8.7127485487041181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72283</v>
      </c>
      <c r="E222" s="31">
        <v>238043</v>
      </c>
      <c r="F222" s="31">
        <v>22211</v>
      </c>
      <c r="G222" s="36">
        <f t="shared" si="48"/>
        <v>0.30727833653832853</v>
      </c>
      <c r="H222" s="31">
        <v>63651</v>
      </c>
      <c r="I222" s="36">
        <f t="shared" si="49"/>
        <v>0.88058049610558498</v>
      </c>
      <c r="J222" s="31">
        <v>23185</v>
      </c>
      <c r="K222" s="36">
        <f t="shared" si="50"/>
        <v>9.7398369202202961E-2</v>
      </c>
      <c r="L222" s="31">
        <v>0</v>
      </c>
      <c r="M222" s="36">
        <f t="shared" si="51"/>
        <v>0</v>
      </c>
      <c r="N222" s="31">
        <f t="shared" si="52"/>
        <v>109047</v>
      </c>
      <c r="O222" s="36">
        <f t="shared" si="53"/>
        <v>0.45809790668072575</v>
      </c>
      <c r="P222" s="31">
        <v>65936</v>
      </c>
      <c r="Q222" s="31">
        <v>69504</v>
      </c>
      <c r="R222" s="31">
        <v>132504</v>
      </c>
      <c r="S222" s="31">
        <v>102270</v>
      </c>
      <c r="T222" s="36">
        <f t="shared" si="54"/>
        <v>0.77182575620358629</v>
      </c>
      <c r="U222" s="36">
        <f t="shared" si="55"/>
        <v>-0.6483711477796652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309373999</v>
      </c>
      <c r="E223" s="31">
        <v>325121826</v>
      </c>
      <c r="F223" s="31">
        <v>38016500</v>
      </c>
      <c r="G223" s="36">
        <f t="shared" si="48"/>
        <v>0.12288201375319843</v>
      </c>
      <c r="H223" s="31">
        <v>127255454</v>
      </c>
      <c r="I223" s="36">
        <f t="shared" si="49"/>
        <v>0.41133209129187354</v>
      </c>
      <c r="J223" s="31">
        <v>53691297</v>
      </c>
      <c r="K223" s="36">
        <f t="shared" si="50"/>
        <v>0.16514208738480696</v>
      </c>
      <c r="L223" s="31">
        <v>0</v>
      </c>
      <c r="M223" s="36">
        <f t="shared" si="51"/>
        <v>0</v>
      </c>
      <c r="N223" s="31">
        <f t="shared" si="52"/>
        <v>218963251</v>
      </c>
      <c r="O223" s="36">
        <f t="shared" si="53"/>
        <v>0.67348062630529149</v>
      </c>
      <c r="P223" s="31">
        <v>21944947</v>
      </c>
      <c r="Q223" s="31">
        <v>134206000</v>
      </c>
      <c r="R223" s="31">
        <v>575639874</v>
      </c>
      <c r="S223" s="31">
        <v>277314365</v>
      </c>
      <c r="T223" s="36">
        <f t="shared" si="54"/>
        <v>0.48174974932330694</v>
      </c>
      <c r="U223" s="36">
        <f t="shared" si="55"/>
        <v>1.4466359841288292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366074473</v>
      </c>
      <c r="E224" s="32">
        <f>SUM(E217:E223)</f>
        <v>368721994</v>
      </c>
      <c r="F224" s="32">
        <f>SUM(F217:F223)</f>
        <v>46093640</v>
      </c>
      <c r="G224" s="37">
        <f t="shared" si="48"/>
        <v>0.12591328650222491</v>
      </c>
      <c r="H224" s="32">
        <f>SUM(H217:H223)</f>
        <v>138464999</v>
      </c>
      <c r="I224" s="37">
        <f t="shared" si="49"/>
        <v>0.37824270527598358</v>
      </c>
      <c r="J224" s="32">
        <f>SUM(J217:J223)</f>
        <v>64453964</v>
      </c>
      <c r="K224" s="37">
        <f t="shared" si="50"/>
        <v>0.17480368692082957</v>
      </c>
      <c r="L224" s="32">
        <f>SUM(L217:L223)</f>
        <v>0</v>
      </c>
      <c r="M224" s="37">
        <f t="shared" si="51"/>
        <v>0</v>
      </c>
      <c r="N224" s="32">
        <f t="shared" si="52"/>
        <v>249012603</v>
      </c>
      <c r="O224" s="37">
        <f t="shared" si="53"/>
        <v>0.67533970593574089</v>
      </c>
      <c r="P224" s="32">
        <f>SUM(P217:P223)</f>
        <v>29463242</v>
      </c>
      <c r="Q224" s="32">
        <f>SUM(Q217:Q223)</f>
        <v>186157232</v>
      </c>
      <c r="R224" s="32">
        <f>SUM(R217:R223)</f>
        <v>626221447</v>
      </c>
      <c r="S224" s="32">
        <f>SUM(S217:S223)</f>
        <v>300876386</v>
      </c>
      <c r="T224" s="37">
        <f t="shared" si="54"/>
        <v>0.48046324098510157</v>
      </c>
      <c r="U224" s="37">
        <f t="shared" si="55"/>
        <v>1.1876059667839676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45170629</v>
      </c>
      <c r="E225" s="31">
        <v>45170629</v>
      </c>
      <c r="F225" s="31">
        <v>363575</v>
      </c>
      <c r="G225" s="36">
        <f t="shared" si="48"/>
        <v>8.0489248887811587E-3</v>
      </c>
      <c r="H225" s="31">
        <v>540950</v>
      </c>
      <c r="I225" s="36">
        <f t="shared" si="49"/>
        <v>1.1975702175854138E-2</v>
      </c>
      <c r="J225" s="31">
        <v>677927</v>
      </c>
      <c r="K225" s="36">
        <f t="shared" si="50"/>
        <v>1.5008137256623104E-2</v>
      </c>
      <c r="L225" s="31">
        <v>0</v>
      </c>
      <c r="M225" s="36">
        <f t="shared" si="51"/>
        <v>0</v>
      </c>
      <c r="N225" s="31">
        <f t="shared" si="52"/>
        <v>1582452</v>
      </c>
      <c r="O225" s="36">
        <f t="shared" si="53"/>
        <v>3.5032764321258403E-2</v>
      </c>
      <c r="P225" s="31">
        <v>549048</v>
      </c>
      <c r="Q225" s="31">
        <v>4406450</v>
      </c>
      <c r="R225" s="31">
        <v>2256099</v>
      </c>
      <c r="S225" s="31">
        <v>2744858</v>
      </c>
      <c r="T225" s="36">
        <f t="shared" si="54"/>
        <v>1.2166389861437819</v>
      </c>
      <c r="U225" s="36">
        <f t="shared" si="55"/>
        <v>0.23473175387215695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20926177</v>
      </c>
      <c r="E226" s="31">
        <v>17676547</v>
      </c>
      <c r="F226" s="31">
        <v>4877890</v>
      </c>
      <c r="G226" s="36">
        <f t="shared" si="48"/>
        <v>0.23309991117823384</v>
      </c>
      <c r="H226" s="31">
        <v>5333323</v>
      </c>
      <c r="I226" s="36">
        <f t="shared" si="49"/>
        <v>0.25486370491848559</v>
      </c>
      <c r="J226" s="31">
        <v>4868732</v>
      </c>
      <c r="K226" s="36">
        <f t="shared" si="50"/>
        <v>0.27543456309651426</v>
      </c>
      <c r="L226" s="31">
        <v>0</v>
      </c>
      <c r="M226" s="36">
        <f t="shared" si="51"/>
        <v>0</v>
      </c>
      <c r="N226" s="31">
        <f t="shared" si="52"/>
        <v>15079945</v>
      </c>
      <c r="O226" s="36">
        <f t="shared" si="53"/>
        <v>0.85310468158741637</v>
      </c>
      <c r="P226" s="31">
        <v>3797306</v>
      </c>
      <c r="Q226" s="31">
        <v>18183743</v>
      </c>
      <c r="R226" s="31">
        <v>18183743</v>
      </c>
      <c r="S226" s="31">
        <v>14524494</v>
      </c>
      <c r="T226" s="36">
        <f t="shared" si="54"/>
        <v>0.79876260899639862</v>
      </c>
      <c r="U226" s="36">
        <f t="shared" si="55"/>
        <v>0.28215424303440395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444249</v>
      </c>
      <c r="E227" s="31">
        <v>444249</v>
      </c>
      <c r="F227" s="31">
        <v>39429</v>
      </c>
      <c r="G227" s="36">
        <f t="shared" si="48"/>
        <v>8.8754279694495661E-2</v>
      </c>
      <c r="H227" s="31">
        <v>108353</v>
      </c>
      <c r="I227" s="36">
        <f t="shared" si="49"/>
        <v>0.2439015056871259</v>
      </c>
      <c r="J227" s="31">
        <v>54238</v>
      </c>
      <c r="K227" s="36">
        <f t="shared" si="50"/>
        <v>0.12208918872073994</v>
      </c>
      <c r="L227" s="31">
        <v>0</v>
      </c>
      <c r="M227" s="36">
        <f t="shared" si="51"/>
        <v>0</v>
      </c>
      <c r="N227" s="31">
        <f t="shared" si="52"/>
        <v>202020</v>
      </c>
      <c r="O227" s="36">
        <f t="shared" si="53"/>
        <v>0.45474497410236153</v>
      </c>
      <c r="P227" s="31">
        <v>34461</v>
      </c>
      <c r="Q227" s="31">
        <v>444249</v>
      </c>
      <c r="R227" s="31">
        <v>444249</v>
      </c>
      <c r="S227" s="31">
        <v>131753</v>
      </c>
      <c r="T227" s="36">
        <f t="shared" si="54"/>
        <v>0.29657466871056548</v>
      </c>
      <c r="U227" s="36">
        <f t="shared" si="55"/>
        <v>0.57389512782565788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17396505</v>
      </c>
      <c r="E228" s="31">
        <v>34204820</v>
      </c>
      <c r="F228" s="31">
        <v>14820437</v>
      </c>
      <c r="G228" s="36">
        <f t="shared" si="48"/>
        <v>0.85192037136194887</v>
      </c>
      <c r="H228" s="31">
        <v>10399860</v>
      </c>
      <c r="I228" s="36">
        <f t="shared" si="49"/>
        <v>0.5978131814407549</v>
      </c>
      <c r="J228" s="31">
        <v>-30295</v>
      </c>
      <c r="K228" s="36">
        <f t="shared" si="50"/>
        <v>-8.8569388758660329E-4</v>
      </c>
      <c r="L228" s="31">
        <v>0</v>
      </c>
      <c r="M228" s="36">
        <f t="shared" si="51"/>
        <v>0</v>
      </c>
      <c r="N228" s="31">
        <f t="shared" si="52"/>
        <v>25190002</v>
      </c>
      <c r="O228" s="36">
        <f t="shared" si="53"/>
        <v>0.73644597457317418</v>
      </c>
      <c r="P228" s="31">
        <v>-1335825</v>
      </c>
      <c r="Q228" s="31">
        <v>16216913</v>
      </c>
      <c r="R228" s="31">
        <v>23998235</v>
      </c>
      <c r="S228" s="31">
        <v>12395357</v>
      </c>
      <c r="T228" s="36">
        <f t="shared" si="54"/>
        <v>0.51651119342734997</v>
      </c>
      <c r="U228" s="36">
        <f t="shared" si="55"/>
        <v>-0.97732113113618924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83937560</v>
      </c>
      <c r="E230" s="32">
        <f>SUM(E225:E229)</f>
        <v>97496245</v>
      </c>
      <c r="F230" s="32">
        <f>SUM(F225:F229)</f>
        <v>20101331</v>
      </c>
      <c r="G230" s="37">
        <f t="shared" si="48"/>
        <v>0.23947957267282965</v>
      </c>
      <c r="H230" s="32">
        <f>SUM(H225:H229)</f>
        <v>16382486</v>
      </c>
      <c r="I230" s="37">
        <f t="shared" si="49"/>
        <v>0.19517467507990463</v>
      </c>
      <c r="J230" s="32">
        <f>SUM(J225:J229)</f>
        <v>5570602</v>
      </c>
      <c r="K230" s="37">
        <f t="shared" si="50"/>
        <v>5.7136579978028901E-2</v>
      </c>
      <c r="L230" s="32">
        <f>SUM(L225:L229)</f>
        <v>0</v>
      </c>
      <c r="M230" s="37">
        <f t="shared" si="51"/>
        <v>0</v>
      </c>
      <c r="N230" s="32">
        <f t="shared" si="52"/>
        <v>42054419</v>
      </c>
      <c r="O230" s="37">
        <f t="shared" si="53"/>
        <v>0.43134398663251083</v>
      </c>
      <c r="P230" s="32">
        <f>SUM(P225:P229)</f>
        <v>3044990</v>
      </c>
      <c r="Q230" s="32">
        <f>SUM(Q225:Q229)</f>
        <v>39251355</v>
      </c>
      <c r="R230" s="32">
        <f>SUM(R225:R229)</f>
        <v>44882326</v>
      </c>
      <c r="S230" s="32">
        <f>SUM(S225:S229)</f>
        <v>29796462</v>
      </c>
      <c r="T230" s="37">
        <f t="shared" si="54"/>
        <v>0.66387963048082665</v>
      </c>
      <c r="U230" s="37">
        <f t="shared" si="55"/>
        <v>0.82943195215747845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718645288</v>
      </c>
      <c r="E231" s="32">
        <f>SUM(E208:E215,E217:E223,E225:E229)</f>
        <v>946159210</v>
      </c>
      <c r="F231" s="32">
        <f>SUM(F208:F215,F217:F223,F225:F229)</f>
        <v>161012490</v>
      </c>
      <c r="G231" s="37">
        <f t="shared" si="48"/>
        <v>0.22405001840073291</v>
      </c>
      <c r="H231" s="32">
        <f>SUM(H208:H215,H217:H223,H225:H229)</f>
        <v>249369737</v>
      </c>
      <c r="I231" s="37">
        <f t="shared" si="49"/>
        <v>0.34699975240079778</v>
      </c>
      <c r="J231" s="32">
        <f>SUM(J208:J215,J217:J223,J225:J229)</f>
        <v>167823294</v>
      </c>
      <c r="K231" s="37">
        <f t="shared" si="50"/>
        <v>0.17737320762327094</v>
      </c>
      <c r="L231" s="32">
        <f>SUM(L208:L215,L217:L223,L225:L229)</f>
        <v>0</v>
      </c>
      <c r="M231" s="37">
        <f t="shared" si="51"/>
        <v>0</v>
      </c>
      <c r="N231" s="32">
        <f t="shared" si="52"/>
        <v>578205521</v>
      </c>
      <c r="O231" s="37">
        <f t="shared" si="53"/>
        <v>0.61110806182397148</v>
      </c>
      <c r="P231" s="32">
        <f>SUM(P208:P215,P217:P223,P225:P229)</f>
        <v>42442673</v>
      </c>
      <c r="Q231" s="32">
        <f>SUM(Q208:Q215,Q217:Q223,Q225:Q229)</f>
        <v>503956390</v>
      </c>
      <c r="R231" s="32">
        <f>SUM(R208:R215,R217:R223,R225:R229)</f>
        <v>1208410339</v>
      </c>
      <c r="S231" s="32">
        <f>SUM(S208:S215,S217:S223,S225:S229)</f>
        <v>515326501</v>
      </c>
      <c r="T231" s="37">
        <f t="shared" si="54"/>
        <v>0.42644992712198238</v>
      </c>
      <c r="U231" s="37">
        <f t="shared" si="55"/>
        <v>2.9541169803325062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6678194</v>
      </c>
      <c r="E234" s="31">
        <v>6678194</v>
      </c>
      <c r="F234" s="31">
        <v>1469504</v>
      </c>
      <c r="G234" s="36">
        <f t="shared" ref="G234:G260" si="56">IF(($D234     =0),0,($F234     /$D234     ))</f>
        <v>0.22004511998303733</v>
      </c>
      <c r="H234" s="31">
        <v>2669819</v>
      </c>
      <c r="I234" s="36">
        <f t="shared" ref="I234:I260" si="57">IF(($D234     =0),0,($H234     /$D234     ))</f>
        <v>0.39978158765678268</v>
      </c>
      <c r="J234" s="31">
        <v>945812</v>
      </c>
      <c r="K234" s="36">
        <f t="shared" ref="K234:K260" si="58">IF(($E234     =0),0,($J234     /$E234     ))</f>
        <v>0.14162691290489615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</f>
        <v>5085135</v>
      </c>
      <c r="O234" s="36">
        <f t="shared" ref="O234:O260" si="61">IF(($E234     =0),0,($N234     /$E234     ))</f>
        <v>0.7614536205447161</v>
      </c>
      <c r="P234" s="31">
        <v>494843</v>
      </c>
      <c r="Q234" s="31">
        <v>6680800</v>
      </c>
      <c r="R234" s="31">
        <v>6616304</v>
      </c>
      <c r="S234" s="31">
        <v>4044191</v>
      </c>
      <c r="T234" s="36">
        <f t="shared" ref="T234:T260" si="62">IF(($R234     =0),0,($S234     /$R234     ))</f>
        <v>0.61124624866088373</v>
      </c>
      <c r="U234" s="36">
        <f t="shared" ref="U234:U260" si="63">IF(($P234     =0),0,(($J234     /$P234     )-1))</f>
        <v>0.91133753533949147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14961361</v>
      </c>
      <c r="E235" s="31">
        <v>17990515</v>
      </c>
      <c r="F235" s="31">
        <v>3232045</v>
      </c>
      <c r="G235" s="36">
        <f t="shared" si="56"/>
        <v>0.21602613559020467</v>
      </c>
      <c r="H235" s="31">
        <v>1739342</v>
      </c>
      <c r="I235" s="36">
        <f t="shared" si="57"/>
        <v>0.11625560000858211</v>
      </c>
      <c r="J235" s="31">
        <v>1817048</v>
      </c>
      <c r="K235" s="36">
        <f t="shared" si="58"/>
        <v>0.1010003326753014</v>
      </c>
      <c r="L235" s="31">
        <v>0</v>
      </c>
      <c r="M235" s="36">
        <f t="shared" si="59"/>
        <v>0</v>
      </c>
      <c r="N235" s="31">
        <f t="shared" si="60"/>
        <v>6788435</v>
      </c>
      <c r="O235" s="36">
        <f t="shared" si="61"/>
        <v>0.37733411189173849</v>
      </c>
      <c r="P235" s="31">
        <v>1384958</v>
      </c>
      <c r="Q235" s="31">
        <v>13183110</v>
      </c>
      <c r="R235" s="31">
        <v>13952806</v>
      </c>
      <c r="S235" s="31">
        <v>4909693</v>
      </c>
      <c r="T235" s="36">
        <f t="shared" si="62"/>
        <v>0.35187853970018645</v>
      </c>
      <c r="U235" s="36">
        <f t="shared" si="63"/>
        <v>0.31198780035206841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24704041</v>
      </c>
      <c r="E236" s="31">
        <v>23204041</v>
      </c>
      <c r="F236" s="31">
        <v>2570641</v>
      </c>
      <c r="G236" s="36">
        <f t="shared" si="56"/>
        <v>0.10405751026724737</v>
      </c>
      <c r="H236" s="31">
        <v>8509136</v>
      </c>
      <c r="I236" s="36">
        <f t="shared" si="57"/>
        <v>0.34444308119469197</v>
      </c>
      <c r="J236" s="31">
        <v>10509183</v>
      </c>
      <c r="K236" s="36">
        <f t="shared" si="58"/>
        <v>0.45290313872484539</v>
      </c>
      <c r="L236" s="31">
        <v>0</v>
      </c>
      <c r="M236" s="36">
        <f t="shared" si="59"/>
        <v>0</v>
      </c>
      <c r="N236" s="31">
        <f t="shared" si="60"/>
        <v>21588960</v>
      </c>
      <c r="O236" s="36">
        <f t="shared" si="61"/>
        <v>0.93039656325378839</v>
      </c>
      <c r="P236" s="31">
        <v>30992672</v>
      </c>
      <c r="Q236" s="31">
        <v>21975231</v>
      </c>
      <c r="R236" s="31">
        <v>17309231</v>
      </c>
      <c r="S236" s="31">
        <v>85280487</v>
      </c>
      <c r="T236" s="36">
        <f t="shared" si="62"/>
        <v>4.9268790161735092</v>
      </c>
      <c r="U236" s="36">
        <f t="shared" si="63"/>
        <v>-0.66091394120519842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18765483</v>
      </c>
      <c r="E237" s="31">
        <v>18765483</v>
      </c>
      <c r="F237" s="31">
        <v>1653824</v>
      </c>
      <c r="G237" s="36">
        <f t="shared" si="56"/>
        <v>8.8131171470513178E-2</v>
      </c>
      <c r="H237" s="31">
        <v>772861</v>
      </c>
      <c r="I237" s="36">
        <f t="shared" si="57"/>
        <v>4.118524420607772E-2</v>
      </c>
      <c r="J237" s="31">
        <v>263652</v>
      </c>
      <c r="K237" s="36">
        <f t="shared" si="58"/>
        <v>1.404983820560334E-2</v>
      </c>
      <c r="L237" s="31">
        <v>0</v>
      </c>
      <c r="M237" s="36">
        <f t="shared" si="59"/>
        <v>0</v>
      </c>
      <c r="N237" s="31">
        <f t="shared" si="60"/>
        <v>2690337</v>
      </c>
      <c r="O237" s="36">
        <f t="shared" si="61"/>
        <v>0.14336625388219423</v>
      </c>
      <c r="P237" s="31">
        <v>6699</v>
      </c>
      <c r="Q237" s="31">
        <v>320665</v>
      </c>
      <c r="R237" s="31">
        <v>320665</v>
      </c>
      <c r="S237" s="31">
        <v>19356</v>
      </c>
      <c r="T237" s="36">
        <f t="shared" si="62"/>
        <v>6.036206009386743E-2</v>
      </c>
      <c r="U237" s="36">
        <f t="shared" si="63"/>
        <v>38.356918943125841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7312312</v>
      </c>
      <c r="E238" s="31">
        <v>7749442</v>
      </c>
      <c r="F238" s="31">
        <v>1469878</v>
      </c>
      <c r="G238" s="36">
        <f t="shared" si="56"/>
        <v>0.20101412521785175</v>
      </c>
      <c r="H238" s="31">
        <v>890003</v>
      </c>
      <c r="I238" s="36">
        <f t="shared" si="57"/>
        <v>0.12171294113270878</v>
      </c>
      <c r="J238" s="31">
        <v>1765506</v>
      </c>
      <c r="K238" s="36">
        <f t="shared" si="58"/>
        <v>0.22782362910774737</v>
      </c>
      <c r="L238" s="31">
        <v>0</v>
      </c>
      <c r="M238" s="36">
        <f t="shared" si="59"/>
        <v>0</v>
      </c>
      <c r="N238" s="31">
        <f t="shared" si="60"/>
        <v>4125387</v>
      </c>
      <c r="O238" s="36">
        <f t="shared" si="61"/>
        <v>0.53234632893568334</v>
      </c>
      <c r="P238" s="31">
        <v>891537</v>
      </c>
      <c r="Q238" s="31">
        <v>7098990</v>
      </c>
      <c r="R238" s="31">
        <v>5918825</v>
      </c>
      <c r="S238" s="31">
        <v>3607719</v>
      </c>
      <c r="T238" s="36">
        <f t="shared" si="62"/>
        <v>0.60953297318302202</v>
      </c>
      <c r="U238" s="36">
        <f t="shared" si="63"/>
        <v>0.98029470453834211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72421391</v>
      </c>
      <c r="E240" s="32">
        <f>SUM(E234:E239)</f>
        <v>74387675</v>
      </c>
      <c r="F240" s="32">
        <f>SUM(F234:F239)</f>
        <v>10395892</v>
      </c>
      <c r="G240" s="37">
        <f t="shared" si="56"/>
        <v>0.14354725663858073</v>
      </c>
      <c r="H240" s="32">
        <f>SUM(H234:H239)</f>
        <v>14581161</v>
      </c>
      <c r="I240" s="37">
        <f t="shared" si="57"/>
        <v>0.2013377649705734</v>
      </c>
      <c r="J240" s="32">
        <f>SUM(J234:J239)</f>
        <v>15301201</v>
      </c>
      <c r="K240" s="37">
        <f t="shared" si="58"/>
        <v>0.20569537897239026</v>
      </c>
      <c r="L240" s="32">
        <f>SUM(L234:L239)</f>
        <v>0</v>
      </c>
      <c r="M240" s="37">
        <f t="shared" si="59"/>
        <v>0</v>
      </c>
      <c r="N240" s="32">
        <f t="shared" si="60"/>
        <v>40278254</v>
      </c>
      <c r="O240" s="37">
        <f t="shared" si="61"/>
        <v>0.54146407990302159</v>
      </c>
      <c r="P240" s="32">
        <f>SUM(P234:P239)</f>
        <v>33770709</v>
      </c>
      <c r="Q240" s="32">
        <f>SUM(Q234:Q239)</f>
        <v>49258796</v>
      </c>
      <c r="R240" s="32">
        <f>SUM(R234:R239)</f>
        <v>44117831</v>
      </c>
      <c r="S240" s="32">
        <f>SUM(S234:S239)</f>
        <v>97861446</v>
      </c>
      <c r="T240" s="37">
        <f t="shared" si="62"/>
        <v>2.2181835276534785</v>
      </c>
      <c r="U240" s="37">
        <f t="shared" si="63"/>
        <v>-0.54690909805891252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55193676</v>
      </c>
      <c r="E241" s="31">
        <v>55193676</v>
      </c>
      <c r="F241" s="31">
        <v>14820322</v>
      </c>
      <c r="G241" s="36">
        <f t="shared" si="56"/>
        <v>0.26851485666582525</v>
      </c>
      <c r="H241" s="31">
        <v>16820470</v>
      </c>
      <c r="I241" s="36">
        <f t="shared" si="57"/>
        <v>0.30475357357969779</v>
      </c>
      <c r="J241" s="31">
        <v>13105785</v>
      </c>
      <c r="K241" s="36">
        <f t="shared" si="58"/>
        <v>0.23745084491201493</v>
      </c>
      <c r="L241" s="31">
        <v>0</v>
      </c>
      <c r="M241" s="36">
        <f t="shared" si="59"/>
        <v>0</v>
      </c>
      <c r="N241" s="31">
        <f t="shared" si="60"/>
        <v>44746577</v>
      </c>
      <c r="O241" s="36">
        <f t="shared" si="61"/>
        <v>0.81071927515753794</v>
      </c>
      <c r="P241" s="31">
        <v>5934226</v>
      </c>
      <c r="Q241" s="31">
        <v>44535168</v>
      </c>
      <c r="R241" s="31">
        <v>38714676</v>
      </c>
      <c r="S241" s="31">
        <v>22017269</v>
      </c>
      <c r="T241" s="36">
        <f t="shared" si="62"/>
        <v>0.56870601215931649</v>
      </c>
      <c r="U241" s="36">
        <f t="shared" si="63"/>
        <v>1.2085078997665408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24459634</v>
      </c>
      <c r="E243" s="31">
        <v>24459634</v>
      </c>
      <c r="F243" s="31">
        <v>619570</v>
      </c>
      <c r="G243" s="36">
        <f t="shared" si="56"/>
        <v>2.5330305433024877E-2</v>
      </c>
      <c r="H243" s="31">
        <v>572267</v>
      </c>
      <c r="I243" s="36">
        <f t="shared" si="57"/>
        <v>2.3396384426684388E-2</v>
      </c>
      <c r="J243" s="31">
        <v>4105401</v>
      </c>
      <c r="K243" s="36">
        <f t="shared" si="58"/>
        <v>0.16784392603748691</v>
      </c>
      <c r="L243" s="31">
        <v>0</v>
      </c>
      <c r="M243" s="36">
        <f t="shared" si="59"/>
        <v>0</v>
      </c>
      <c r="N243" s="31">
        <f t="shared" si="60"/>
        <v>5297238</v>
      </c>
      <c r="O243" s="36">
        <f t="shared" si="61"/>
        <v>0.21657061589719617</v>
      </c>
      <c r="P243" s="31">
        <v>383247</v>
      </c>
      <c r="Q243" s="31">
        <v>18574008</v>
      </c>
      <c r="R243" s="31">
        <v>18574008</v>
      </c>
      <c r="S243" s="31">
        <v>8233984</v>
      </c>
      <c r="T243" s="36">
        <f t="shared" si="62"/>
        <v>0.44330679732667283</v>
      </c>
      <c r="U243" s="36">
        <f t="shared" si="63"/>
        <v>9.7121543025777104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255500</v>
      </c>
      <c r="E244" s="31">
        <v>2343000</v>
      </c>
      <c r="F244" s="31">
        <v>155000</v>
      </c>
      <c r="G244" s="36">
        <f t="shared" si="56"/>
        <v>0.60665362035225046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155000</v>
      </c>
      <c r="O244" s="36">
        <f t="shared" si="61"/>
        <v>6.615450277422108E-2</v>
      </c>
      <c r="P244" s="31">
        <v>1000000</v>
      </c>
      <c r="Q244" s="31">
        <v>13000000</v>
      </c>
      <c r="R244" s="31">
        <v>13000000</v>
      </c>
      <c r="S244" s="31">
        <v>2015420</v>
      </c>
      <c r="T244" s="36">
        <f t="shared" si="62"/>
        <v>0.15503230769230769</v>
      </c>
      <c r="U244" s="36">
        <f t="shared" si="63"/>
        <v>-1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30968878</v>
      </c>
      <c r="E245" s="31">
        <v>30987339</v>
      </c>
      <c r="F245" s="31">
        <v>7766045</v>
      </c>
      <c r="G245" s="36">
        <f t="shared" si="56"/>
        <v>0.25076933688072262</v>
      </c>
      <c r="H245" s="31">
        <v>1265489</v>
      </c>
      <c r="I245" s="36">
        <f t="shared" si="57"/>
        <v>4.086324987298539E-2</v>
      </c>
      <c r="J245" s="31">
        <v>991086</v>
      </c>
      <c r="K245" s="36">
        <f t="shared" si="58"/>
        <v>3.1983578841668206E-2</v>
      </c>
      <c r="L245" s="31">
        <v>0</v>
      </c>
      <c r="M245" s="36">
        <f t="shared" si="59"/>
        <v>0</v>
      </c>
      <c r="N245" s="31">
        <f t="shared" si="60"/>
        <v>10022620</v>
      </c>
      <c r="O245" s="36">
        <f t="shared" si="61"/>
        <v>0.3234424227262625</v>
      </c>
      <c r="P245" s="31">
        <v>6041826</v>
      </c>
      <c r="Q245" s="31">
        <v>27459311</v>
      </c>
      <c r="R245" s="31">
        <v>22468770</v>
      </c>
      <c r="S245" s="31">
        <v>12812036</v>
      </c>
      <c r="T245" s="36">
        <f t="shared" si="62"/>
        <v>0.57021528103229502</v>
      </c>
      <c r="U245" s="36">
        <f t="shared" si="63"/>
        <v>-0.8359625053750307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22717250</v>
      </c>
      <c r="E246" s="31">
        <v>22717250</v>
      </c>
      <c r="F246" s="31">
        <v>2655750</v>
      </c>
      <c r="G246" s="36">
        <f t="shared" si="56"/>
        <v>0.11690455490871475</v>
      </c>
      <c r="H246" s="31">
        <v>4688826</v>
      </c>
      <c r="I246" s="36">
        <f t="shared" si="57"/>
        <v>0.20639936612045912</v>
      </c>
      <c r="J246" s="31">
        <v>3486903</v>
      </c>
      <c r="K246" s="36">
        <f t="shared" si="58"/>
        <v>0.15349142171697719</v>
      </c>
      <c r="L246" s="31">
        <v>0</v>
      </c>
      <c r="M246" s="36">
        <f t="shared" si="59"/>
        <v>0</v>
      </c>
      <c r="N246" s="31">
        <f t="shared" si="60"/>
        <v>10831479</v>
      </c>
      <c r="O246" s="36">
        <f t="shared" si="61"/>
        <v>0.47679534274615104</v>
      </c>
      <c r="P246" s="31">
        <v>0</v>
      </c>
      <c r="Q246" s="31">
        <v>32914510</v>
      </c>
      <c r="R246" s="31">
        <v>29401510</v>
      </c>
      <c r="S246" s="31">
        <v>1185758</v>
      </c>
      <c r="T246" s="36">
        <f t="shared" si="62"/>
        <v>4.0329833399713147E-2</v>
      </c>
      <c r="U246" s="36">
        <f t="shared" si="63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133594938</v>
      </c>
      <c r="E247" s="32">
        <f>SUM(E241:E246)</f>
        <v>135700899</v>
      </c>
      <c r="F247" s="32">
        <f>SUM(F241:F246)</f>
        <v>26016687</v>
      </c>
      <c r="G247" s="37">
        <f t="shared" si="56"/>
        <v>0.194743059800664</v>
      </c>
      <c r="H247" s="32">
        <f>SUM(H241:H246)</f>
        <v>23347052</v>
      </c>
      <c r="I247" s="37">
        <f t="shared" si="57"/>
        <v>0.17476000475407236</v>
      </c>
      <c r="J247" s="32">
        <f>SUM(J241:J246)</f>
        <v>21689175</v>
      </c>
      <c r="K247" s="37">
        <f t="shared" si="58"/>
        <v>0.15983073922008431</v>
      </c>
      <c r="L247" s="32">
        <f>SUM(L241:L246)</f>
        <v>0</v>
      </c>
      <c r="M247" s="37">
        <f t="shared" si="59"/>
        <v>0</v>
      </c>
      <c r="N247" s="32">
        <f t="shared" si="60"/>
        <v>71052914</v>
      </c>
      <c r="O247" s="37">
        <f t="shared" si="61"/>
        <v>0.52359943466549919</v>
      </c>
      <c r="P247" s="32">
        <f>SUM(P241:P246)</f>
        <v>13359299</v>
      </c>
      <c r="Q247" s="32">
        <f>SUM(Q241:Q246)</f>
        <v>136482997</v>
      </c>
      <c r="R247" s="32">
        <f>SUM(R241:R246)</f>
        <v>122158964</v>
      </c>
      <c r="S247" s="32">
        <f>SUM(S241:S246)</f>
        <v>46264467</v>
      </c>
      <c r="T247" s="37">
        <f t="shared" si="62"/>
        <v>0.37872347214732438</v>
      </c>
      <c r="U247" s="37">
        <f t="shared" si="63"/>
        <v>0.62352642904391908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2500308</v>
      </c>
      <c r="E248" s="31">
        <v>1454808</v>
      </c>
      <c r="F248" s="31">
        <v>696593</v>
      </c>
      <c r="G248" s="36">
        <f t="shared" si="56"/>
        <v>0.27860287612566131</v>
      </c>
      <c r="H248" s="31">
        <v>284013</v>
      </c>
      <c r="I248" s="36">
        <f t="shared" si="57"/>
        <v>0.11359120556347457</v>
      </c>
      <c r="J248" s="31">
        <v>231124</v>
      </c>
      <c r="K248" s="36">
        <f t="shared" si="58"/>
        <v>0.15886907413211915</v>
      </c>
      <c r="L248" s="31">
        <v>0</v>
      </c>
      <c r="M248" s="36">
        <f t="shared" si="59"/>
        <v>0</v>
      </c>
      <c r="N248" s="31">
        <f t="shared" si="60"/>
        <v>1211730</v>
      </c>
      <c r="O248" s="36">
        <f t="shared" si="61"/>
        <v>0.83291403401685993</v>
      </c>
      <c r="P248" s="31">
        <v>1281713</v>
      </c>
      <c r="Q248" s="31">
        <v>4568185</v>
      </c>
      <c r="R248" s="31">
        <v>4270185</v>
      </c>
      <c r="S248" s="31">
        <v>2086544</v>
      </c>
      <c r="T248" s="36">
        <f t="shared" si="62"/>
        <v>0.48863082044454748</v>
      </c>
      <c r="U248" s="36">
        <f t="shared" si="63"/>
        <v>-0.81967569963010445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12516</v>
      </c>
      <c r="E249" s="31">
        <v>12516</v>
      </c>
      <c r="F249" s="31">
        <v>1861</v>
      </c>
      <c r="G249" s="36">
        <f t="shared" si="56"/>
        <v>0.14868967721316714</v>
      </c>
      <c r="H249" s="31">
        <v>22514</v>
      </c>
      <c r="I249" s="36">
        <f t="shared" si="57"/>
        <v>1.7988175135826143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24375</v>
      </c>
      <c r="O249" s="36">
        <f t="shared" si="61"/>
        <v>1.9475071907957815</v>
      </c>
      <c r="P249" s="31">
        <v>325</v>
      </c>
      <c r="Q249" s="31">
        <v>334050</v>
      </c>
      <c r="R249" s="31">
        <v>280784</v>
      </c>
      <c r="S249" s="31">
        <v>8995</v>
      </c>
      <c r="T249" s="36">
        <f t="shared" si="62"/>
        <v>3.2035301156761072E-2</v>
      </c>
      <c r="U249" s="36">
        <f t="shared" si="63"/>
        <v>-1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3120852</v>
      </c>
      <c r="E250" s="31">
        <v>3120852</v>
      </c>
      <c r="F250" s="31">
        <v>645208</v>
      </c>
      <c r="G250" s="36">
        <f t="shared" si="56"/>
        <v>0.20674097970682365</v>
      </c>
      <c r="H250" s="31">
        <v>355859</v>
      </c>
      <c r="I250" s="36">
        <f t="shared" si="57"/>
        <v>0.11402623386177876</v>
      </c>
      <c r="J250" s="31">
        <v>944140</v>
      </c>
      <c r="K250" s="36">
        <f t="shared" si="58"/>
        <v>0.30252636139105604</v>
      </c>
      <c r="L250" s="31">
        <v>0</v>
      </c>
      <c r="M250" s="36">
        <f t="shared" si="59"/>
        <v>0</v>
      </c>
      <c r="N250" s="31">
        <f t="shared" si="60"/>
        <v>1945207</v>
      </c>
      <c r="O250" s="36">
        <f t="shared" si="61"/>
        <v>0.62329357495965843</v>
      </c>
      <c r="P250" s="31">
        <v>717938</v>
      </c>
      <c r="Q250" s="31">
        <v>2963800</v>
      </c>
      <c r="R250" s="31">
        <v>2963800</v>
      </c>
      <c r="S250" s="31">
        <v>2180085</v>
      </c>
      <c r="T250" s="36">
        <f t="shared" si="62"/>
        <v>0.7355708887239355</v>
      </c>
      <c r="U250" s="36">
        <f t="shared" si="63"/>
        <v>0.31507177500006955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863400</v>
      </c>
      <c r="E251" s="31">
        <v>863400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832900</v>
      </c>
      <c r="R251" s="31">
        <v>832900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16296420</v>
      </c>
      <c r="E252" s="31">
        <v>14469864</v>
      </c>
      <c r="F252" s="31">
        <v>8358250</v>
      </c>
      <c r="G252" s="36">
        <f t="shared" si="56"/>
        <v>0.51288872034471378</v>
      </c>
      <c r="H252" s="31">
        <v>6111617</v>
      </c>
      <c r="I252" s="36">
        <f t="shared" si="57"/>
        <v>0.37502819637687296</v>
      </c>
      <c r="J252" s="31">
        <v>1100129</v>
      </c>
      <c r="K252" s="36">
        <f t="shared" si="58"/>
        <v>7.6028979954476425E-2</v>
      </c>
      <c r="L252" s="31">
        <v>0</v>
      </c>
      <c r="M252" s="36">
        <f t="shared" si="59"/>
        <v>0</v>
      </c>
      <c r="N252" s="31">
        <f t="shared" si="60"/>
        <v>15569996</v>
      </c>
      <c r="O252" s="36">
        <f t="shared" si="61"/>
        <v>1.0760291872819261</v>
      </c>
      <c r="P252" s="31">
        <v>0</v>
      </c>
      <c r="Q252" s="31">
        <v>23015664</v>
      </c>
      <c r="R252" s="31">
        <v>23015664</v>
      </c>
      <c r="S252" s="31">
        <v>7175429</v>
      </c>
      <c r="T252" s="36">
        <f t="shared" si="62"/>
        <v>0.31176284985738406</v>
      </c>
      <c r="U252" s="36">
        <f t="shared" si="63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44802723</v>
      </c>
      <c r="E253" s="31">
        <v>44802723</v>
      </c>
      <c r="F253" s="31">
        <v>22233376</v>
      </c>
      <c r="G253" s="36">
        <f t="shared" si="56"/>
        <v>0.49625055155687747</v>
      </c>
      <c r="H253" s="31">
        <v>15565292</v>
      </c>
      <c r="I253" s="36">
        <f t="shared" si="57"/>
        <v>0.34741843704455194</v>
      </c>
      <c r="J253" s="31">
        <v>11771236</v>
      </c>
      <c r="K253" s="36">
        <f t="shared" si="58"/>
        <v>0.26273483421978616</v>
      </c>
      <c r="L253" s="31">
        <v>0</v>
      </c>
      <c r="M253" s="36">
        <f t="shared" si="59"/>
        <v>0</v>
      </c>
      <c r="N253" s="31">
        <f t="shared" si="60"/>
        <v>49569904</v>
      </c>
      <c r="O253" s="36">
        <f t="shared" si="61"/>
        <v>1.1064038228212156</v>
      </c>
      <c r="P253" s="31">
        <v>10953052</v>
      </c>
      <c r="Q253" s="31">
        <v>42388245</v>
      </c>
      <c r="R253" s="31">
        <v>42388245</v>
      </c>
      <c r="S253" s="31">
        <v>41441276</v>
      </c>
      <c r="T253" s="36">
        <f t="shared" si="62"/>
        <v>0.97765963181537707</v>
      </c>
      <c r="U253" s="36">
        <f t="shared" si="63"/>
        <v>7.4699179735474575E-2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67596219</v>
      </c>
      <c r="E254" s="32">
        <f>SUM(E248:E253)</f>
        <v>64724163</v>
      </c>
      <c r="F254" s="32">
        <f>SUM(F248:F253)</f>
        <v>31935288</v>
      </c>
      <c r="G254" s="37">
        <f t="shared" si="56"/>
        <v>0.47244192755810793</v>
      </c>
      <c r="H254" s="32">
        <f>SUM(H248:H253)</f>
        <v>22339295</v>
      </c>
      <c r="I254" s="37">
        <f t="shared" si="57"/>
        <v>0.33048142825858351</v>
      </c>
      <c r="J254" s="32">
        <f>SUM(J248:J253)</f>
        <v>14046629</v>
      </c>
      <c r="K254" s="37">
        <f t="shared" si="58"/>
        <v>0.21702295323618168</v>
      </c>
      <c r="L254" s="32">
        <f>SUM(L248:L253)</f>
        <v>0</v>
      </c>
      <c r="M254" s="37">
        <f t="shared" si="59"/>
        <v>0</v>
      </c>
      <c r="N254" s="32">
        <f t="shared" si="60"/>
        <v>68321212</v>
      </c>
      <c r="O254" s="37">
        <f t="shared" si="61"/>
        <v>1.0555750562583559</v>
      </c>
      <c r="P254" s="32">
        <f>SUM(P248:P253)</f>
        <v>12953028</v>
      </c>
      <c r="Q254" s="32">
        <f>SUM(Q248:Q253)</f>
        <v>74102844</v>
      </c>
      <c r="R254" s="32">
        <f>SUM(R248:R253)</f>
        <v>73751578</v>
      </c>
      <c r="S254" s="32">
        <f>SUM(S248:S253)</f>
        <v>52892329</v>
      </c>
      <c r="T254" s="37">
        <f t="shared" si="62"/>
        <v>0.71716877705314996</v>
      </c>
      <c r="U254" s="37">
        <f t="shared" si="63"/>
        <v>8.4428212461209906E-2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12399354</v>
      </c>
      <c r="E255" s="31">
        <v>12399354</v>
      </c>
      <c r="F255" s="31">
        <v>1408204</v>
      </c>
      <c r="G255" s="36">
        <f t="shared" si="56"/>
        <v>0.11357075537967543</v>
      </c>
      <c r="H255" s="31">
        <v>1522196</v>
      </c>
      <c r="I255" s="36">
        <f t="shared" si="57"/>
        <v>0.12276413755103693</v>
      </c>
      <c r="J255" s="31">
        <v>2372799</v>
      </c>
      <c r="K255" s="36">
        <f t="shared" si="58"/>
        <v>0.19136472754951589</v>
      </c>
      <c r="L255" s="31">
        <v>0</v>
      </c>
      <c r="M255" s="36">
        <f t="shared" si="59"/>
        <v>0</v>
      </c>
      <c r="N255" s="31">
        <f t="shared" si="60"/>
        <v>5303199</v>
      </c>
      <c r="O255" s="36">
        <f t="shared" si="61"/>
        <v>0.42769962048022825</v>
      </c>
      <c r="P255" s="31">
        <v>3229279</v>
      </c>
      <c r="Q255" s="31">
        <v>11553969</v>
      </c>
      <c r="R255" s="31">
        <v>12352942</v>
      </c>
      <c r="S255" s="31">
        <v>8419285</v>
      </c>
      <c r="T255" s="36">
        <f t="shared" si="62"/>
        <v>0.6815611212292586</v>
      </c>
      <c r="U255" s="36">
        <f t="shared" si="63"/>
        <v>-0.26522328978078391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3910000</v>
      </c>
      <c r="E256" s="31">
        <v>3910000</v>
      </c>
      <c r="F256" s="31">
        <v>17937520</v>
      </c>
      <c r="G256" s="36">
        <f t="shared" si="56"/>
        <v>4.5876010230179025</v>
      </c>
      <c r="H256" s="31">
        <v>988086</v>
      </c>
      <c r="I256" s="36">
        <f t="shared" si="57"/>
        <v>0.25270741687979542</v>
      </c>
      <c r="J256" s="31">
        <v>988086</v>
      </c>
      <c r="K256" s="36">
        <f t="shared" si="58"/>
        <v>0.25270741687979542</v>
      </c>
      <c r="L256" s="31">
        <v>0</v>
      </c>
      <c r="M256" s="36">
        <f t="shared" si="59"/>
        <v>0</v>
      </c>
      <c r="N256" s="31">
        <f t="shared" si="60"/>
        <v>19913692</v>
      </c>
      <c r="O256" s="36">
        <f t="shared" si="61"/>
        <v>5.0930158567774937</v>
      </c>
      <c r="P256" s="31">
        <v>5827751</v>
      </c>
      <c r="Q256" s="31">
        <v>1341832</v>
      </c>
      <c r="R256" s="31">
        <v>1341832</v>
      </c>
      <c r="S256" s="31">
        <v>31447457</v>
      </c>
      <c r="T256" s="36">
        <f t="shared" si="62"/>
        <v>23.436210345259315</v>
      </c>
      <c r="U256" s="36">
        <f t="shared" si="63"/>
        <v>-0.83045157557349314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6256417</v>
      </c>
      <c r="E257" s="31">
        <v>6849694</v>
      </c>
      <c r="F257" s="31">
        <v>582159</v>
      </c>
      <c r="G257" s="36">
        <f t="shared" si="56"/>
        <v>9.304990380276762E-2</v>
      </c>
      <c r="H257" s="31">
        <v>3019757</v>
      </c>
      <c r="I257" s="36">
        <f t="shared" si="57"/>
        <v>0.48266555761868174</v>
      </c>
      <c r="J257" s="31">
        <v>1135384</v>
      </c>
      <c r="K257" s="36">
        <f t="shared" si="58"/>
        <v>0.16575689366561486</v>
      </c>
      <c r="L257" s="31">
        <v>0</v>
      </c>
      <c r="M257" s="36">
        <f t="shared" si="59"/>
        <v>0</v>
      </c>
      <c r="N257" s="31">
        <f t="shared" si="60"/>
        <v>4737300</v>
      </c>
      <c r="O257" s="36">
        <f t="shared" si="61"/>
        <v>0.69160753750459514</v>
      </c>
      <c r="P257" s="31">
        <v>3971272</v>
      </c>
      <c r="Q257" s="31">
        <v>9665877</v>
      </c>
      <c r="R257" s="31">
        <v>4358710</v>
      </c>
      <c r="S257" s="31">
        <v>5431125</v>
      </c>
      <c r="T257" s="36">
        <f t="shared" si="62"/>
        <v>1.2460395392214669</v>
      </c>
      <c r="U257" s="36">
        <f t="shared" si="63"/>
        <v>-0.71410067101926034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9094992</v>
      </c>
      <c r="E258" s="31">
        <v>9094992</v>
      </c>
      <c r="F258" s="31">
        <v>0</v>
      </c>
      <c r="G258" s="36">
        <f t="shared" si="56"/>
        <v>0</v>
      </c>
      <c r="H258" s="31">
        <v>1580304</v>
      </c>
      <c r="I258" s="36">
        <f t="shared" si="57"/>
        <v>0.17375540297341657</v>
      </c>
      <c r="J258" s="31">
        <v>2903429</v>
      </c>
      <c r="K258" s="36">
        <f t="shared" si="58"/>
        <v>0.31923381570868892</v>
      </c>
      <c r="L258" s="31">
        <v>0</v>
      </c>
      <c r="M258" s="36">
        <f t="shared" si="59"/>
        <v>0</v>
      </c>
      <c r="N258" s="31">
        <f t="shared" si="60"/>
        <v>4483733</v>
      </c>
      <c r="O258" s="36">
        <f t="shared" si="61"/>
        <v>0.49298921868210549</v>
      </c>
      <c r="P258" s="31">
        <v>3272368</v>
      </c>
      <c r="Q258" s="31">
        <v>8213000</v>
      </c>
      <c r="R258" s="31">
        <v>7882992</v>
      </c>
      <c r="S258" s="31">
        <v>5272368</v>
      </c>
      <c r="T258" s="36">
        <f t="shared" si="62"/>
        <v>0.66882828245924897</v>
      </c>
      <c r="U258" s="36">
        <f t="shared" si="63"/>
        <v>-0.11274373786811265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31660763</v>
      </c>
      <c r="E259" s="32">
        <f>SUM(E255:E258)</f>
        <v>32254040</v>
      </c>
      <c r="F259" s="32">
        <f>SUM(F255:F258)</f>
        <v>19927883</v>
      </c>
      <c r="G259" s="37">
        <f t="shared" si="56"/>
        <v>0.62941891198263289</v>
      </c>
      <c r="H259" s="32">
        <f>SUM(H255:H258)</f>
        <v>7110343</v>
      </c>
      <c r="I259" s="37">
        <f t="shared" si="57"/>
        <v>0.22457901598897032</v>
      </c>
      <c r="J259" s="32">
        <f>SUM(J255:J258)</f>
        <v>7399698</v>
      </c>
      <c r="K259" s="37">
        <f t="shared" si="58"/>
        <v>0.22941926034692089</v>
      </c>
      <c r="L259" s="32">
        <f>SUM(L255:L258)</f>
        <v>0</v>
      </c>
      <c r="M259" s="37">
        <f t="shared" si="59"/>
        <v>0</v>
      </c>
      <c r="N259" s="32">
        <f t="shared" si="60"/>
        <v>34437924</v>
      </c>
      <c r="O259" s="37">
        <f t="shared" si="61"/>
        <v>1.0677088513562951</v>
      </c>
      <c r="P259" s="32">
        <f>SUM(P255:P258)</f>
        <v>16300670</v>
      </c>
      <c r="Q259" s="32">
        <f>SUM(Q255:Q258)</f>
        <v>30774678</v>
      </c>
      <c r="R259" s="32">
        <f>SUM(R255:R258)</f>
        <v>25936476</v>
      </c>
      <c r="S259" s="32">
        <f>SUM(S255:S258)</f>
        <v>50570235</v>
      </c>
      <c r="T259" s="37">
        <f t="shared" si="62"/>
        <v>1.9497727833187515</v>
      </c>
      <c r="U259" s="37">
        <f t="shared" si="63"/>
        <v>-0.54604945686281603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305273311</v>
      </c>
      <c r="E260" s="32">
        <f>SUM(E234:E239,E241:E246,E248:E253,E255:E258)</f>
        <v>307066777</v>
      </c>
      <c r="F260" s="32">
        <f>SUM(F234:F239,F241:F246,F248:F253,F255:F258)</f>
        <v>88275750</v>
      </c>
      <c r="G260" s="37">
        <f t="shared" si="56"/>
        <v>0.28916956320495374</v>
      </c>
      <c r="H260" s="32">
        <f>SUM(H234:H239,H241:H246,H248:H253,H255:H258)</f>
        <v>67377851</v>
      </c>
      <c r="I260" s="37">
        <f t="shared" si="57"/>
        <v>0.22071320542004408</v>
      </c>
      <c r="J260" s="32">
        <f>SUM(J234:J239,J241:J246,J248:J253,J255:J258)</f>
        <v>58436703</v>
      </c>
      <c r="K260" s="37">
        <f t="shared" si="58"/>
        <v>0.19030617239324463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214090304</v>
      </c>
      <c r="O260" s="37">
        <f t="shared" si="61"/>
        <v>0.69721090015544074</v>
      </c>
      <c r="P260" s="32">
        <f>SUM(P234:P239,P241:P246,P248:P253,P255:P258)</f>
        <v>76383706</v>
      </c>
      <c r="Q260" s="32">
        <f>SUM(Q234:Q239,Q241:Q246,Q248:Q253,Q255:Q258)</f>
        <v>290619315</v>
      </c>
      <c r="R260" s="32">
        <f>SUM(R234:R239,R241:R246,R248:R253,R255:R258)</f>
        <v>265964849</v>
      </c>
      <c r="S260" s="32">
        <f>SUM(S234:S239,S241:S246,S248:S253,S255:S258)</f>
        <v>247588477</v>
      </c>
      <c r="T260" s="37">
        <f t="shared" si="62"/>
        <v>0.93090676429951835</v>
      </c>
      <c r="U260" s="37">
        <f t="shared" si="63"/>
        <v>-0.23495852636424841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3666700</v>
      </c>
      <c r="E263" s="31">
        <v>3640500</v>
      </c>
      <c r="F263" s="31">
        <v>685133</v>
      </c>
      <c r="G263" s="36">
        <f t="shared" ref="G263:G299" si="64">IF(($D263     =0),0,($F263     /$D263     ))</f>
        <v>0.18685275588403741</v>
      </c>
      <c r="H263" s="31">
        <v>1329539</v>
      </c>
      <c r="I263" s="36">
        <f t="shared" ref="I263:I299" si="65">IF(($D263     =0),0,($H263     /$D263     ))</f>
        <v>0.36259824910682631</v>
      </c>
      <c r="J263" s="31">
        <v>693173</v>
      </c>
      <c r="K263" s="36">
        <f t="shared" ref="K263:K299" si="66">IF(($E263     =0),0,($J263     /$E263     ))</f>
        <v>0.19040598818843565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</f>
        <v>2707845</v>
      </c>
      <c r="O263" s="36">
        <f t="shared" ref="O263:O299" si="69">IF(($E263     =0),0,($N263     /$E263     ))</f>
        <v>0.74381128965801402</v>
      </c>
      <c r="P263" s="31">
        <v>339564</v>
      </c>
      <c r="Q263" s="31">
        <v>3716800</v>
      </c>
      <c r="R263" s="31">
        <v>3536900</v>
      </c>
      <c r="S263" s="31">
        <v>1107892</v>
      </c>
      <c r="T263" s="36">
        <f t="shared" ref="T263:T299" si="70">IF(($R263     =0),0,($S263     /$R263     ))</f>
        <v>0.31323814639938929</v>
      </c>
      <c r="U263" s="36">
        <f t="shared" ref="U263:U299" si="71">IF(($P263     =0),0,(($J263     /$P263     )-1))</f>
        <v>1.0413618640374125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62740140</v>
      </c>
      <c r="E264" s="31">
        <v>64480130</v>
      </c>
      <c r="F264" s="31">
        <v>10179071</v>
      </c>
      <c r="G264" s="36">
        <f t="shared" si="64"/>
        <v>0.16224176420390518</v>
      </c>
      <c r="H264" s="31">
        <v>8427632</v>
      </c>
      <c r="I264" s="36">
        <f t="shared" si="65"/>
        <v>0.13432599927255501</v>
      </c>
      <c r="J264" s="31">
        <v>6467480</v>
      </c>
      <c r="K264" s="36">
        <f t="shared" si="66"/>
        <v>0.10030190695955482</v>
      </c>
      <c r="L264" s="31">
        <v>0</v>
      </c>
      <c r="M264" s="36">
        <f t="shared" si="67"/>
        <v>0</v>
      </c>
      <c r="N264" s="31">
        <f t="shared" si="68"/>
        <v>25074183</v>
      </c>
      <c r="O264" s="36">
        <f t="shared" si="69"/>
        <v>0.38886681835163794</v>
      </c>
      <c r="P264" s="31">
        <v>3899443</v>
      </c>
      <c r="Q264" s="31">
        <v>36205224</v>
      </c>
      <c r="R264" s="31">
        <v>38705224</v>
      </c>
      <c r="S264" s="31">
        <v>23061925</v>
      </c>
      <c r="T264" s="36">
        <f t="shared" si="70"/>
        <v>0.59583494465759967</v>
      </c>
      <c r="U264" s="36">
        <f t="shared" si="71"/>
        <v>0.6585650822437974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4449784</v>
      </c>
      <c r="E265" s="31">
        <v>4449784</v>
      </c>
      <c r="F265" s="31">
        <v>1</v>
      </c>
      <c r="G265" s="36">
        <f t="shared" si="64"/>
        <v>2.247300093667468E-7</v>
      </c>
      <c r="H265" s="31">
        <v>-46317</v>
      </c>
      <c r="I265" s="36">
        <f t="shared" si="65"/>
        <v>-1.0408819843839611E-2</v>
      </c>
      <c r="J265" s="31">
        <v>50688</v>
      </c>
      <c r="K265" s="36">
        <f t="shared" si="66"/>
        <v>1.1391114714781662E-2</v>
      </c>
      <c r="L265" s="31">
        <v>0</v>
      </c>
      <c r="M265" s="36">
        <f t="shared" si="67"/>
        <v>0</v>
      </c>
      <c r="N265" s="31">
        <f t="shared" si="68"/>
        <v>4372</v>
      </c>
      <c r="O265" s="36">
        <f t="shared" si="69"/>
        <v>9.8251960095141694E-4</v>
      </c>
      <c r="P265" s="31">
        <v>531323</v>
      </c>
      <c r="Q265" s="31">
        <v>4353649</v>
      </c>
      <c r="R265" s="31">
        <v>4433696</v>
      </c>
      <c r="S265" s="31">
        <v>1953806</v>
      </c>
      <c r="T265" s="36">
        <f t="shared" si="70"/>
        <v>0.44067207133732217</v>
      </c>
      <c r="U265" s="36">
        <f t="shared" si="71"/>
        <v>-0.90460040314460322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22024500</v>
      </c>
      <c r="E266" s="31">
        <v>23939325</v>
      </c>
      <c r="F266" s="31">
        <v>7295659</v>
      </c>
      <c r="G266" s="36">
        <f t="shared" si="64"/>
        <v>0.33125196939771617</v>
      </c>
      <c r="H266" s="31">
        <v>6512246</v>
      </c>
      <c r="I266" s="36">
        <f t="shared" si="65"/>
        <v>0.29568189970260395</v>
      </c>
      <c r="J266" s="31">
        <v>5471593</v>
      </c>
      <c r="K266" s="36">
        <f t="shared" si="66"/>
        <v>0.22856087212149884</v>
      </c>
      <c r="L266" s="31">
        <v>0</v>
      </c>
      <c r="M266" s="36">
        <f t="shared" si="67"/>
        <v>0</v>
      </c>
      <c r="N266" s="31">
        <f t="shared" si="68"/>
        <v>19279498</v>
      </c>
      <c r="O266" s="36">
        <f t="shared" si="69"/>
        <v>0.80534843818695812</v>
      </c>
      <c r="P266" s="31">
        <v>5544196</v>
      </c>
      <c r="Q266" s="31">
        <v>23463465</v>
      </c>
      <c r="R266" s="31">
        <v>24741620</v>
      </c>
      <c r="S266" s="31">
        <v>21095343</v>
      </c>
      <c r="T266" s="36">
        <f t="shared" si="70"/>
        <v>0.85262577794016725</v>
      </c>
      <c r="U266" s="36">
        <f t="shared" si="71"/>
        <v>-1.3095316255053002E-2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92881124</v>
      </c>
      <c r="E267" s="32">
        <f>SUM(E263:E266)</f>
        <v>96509739</v>
      </c>
      <c r="F267" s="32">
        <f>SUM(F263:F266)</f>
        <v>18159864</v>
      </c>
      <c r="G267" s="37">
        <f t="shared" si="64"/>
        <v>0.19551727216393289</v>
      </c>
      <c r="H267" s="32">
        <f>SUM(H263:H266)</f>
        <v>16223100</v>
      </c>
      <c r="I267" s="37">
        <f t="shared" si="65"/>
        <v>0.17466519892674856</v>
      </c>
      <c r="J267" s="32">
        <f>SUM(J263:J266)</f>
        <v>12682934</v>
      </c>
      <c r="K267" s="37">
        <f t="shared" si="66"/>
        <v>0.13141610506272325</v>
      </c>
      <c r="L267" s="32">
        <f>SUM(L263:L266)</f>
        <v>0</v>
      </c>
      <c r="M267" s="37">
        <f t="shared" si="67"/>
        <v>0</v>
      </c>
      <c r="N267" s="32">
        <f t="shared" si="68"/>
        <v>47065898</v>
      </c>
      <c r="O267" s="37">
        <f t="shared" si="69"/>
        <v>0.48768029514617173</v>
      </c>
      <c r="P267" s="32">
        <f>SUM(P263:P266)</f>
        <v>10314526</v>
      </c>
      <c r="Q267" s="32">
        <f>SUM(Q263:Q266)</f>
        <v>67739138</v>
      </c>
      <c r="R267" s="32">
        <f>SUM(R263:R266)</f>
        <v>71417440</v>
      </c>
      <c r="S267" s="32">
        <f>SUM(S263:S266)</f>
        <v>47218966</v>
      </c>
      <c r="T267" s="37">
        <f t="shared" si="70"/>
        <v>0.66116856050846962</v>
      </c>
      <c r="U267" s="37">
        <f t="shared" si="71"/>
        <v>0.22961869503261712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11267</v>
      </c>
      <c r="Q268" s="31">
        <v>105385</v>
      </c>
      <c r="R268" s="31">
        <v>28601</v>
      </c>
      <c r="S268" s="31">
        <v>25568</v>
      </c>
      <c r="T268" s="36">
        <f t="shared" si="70"/>
        <v>0.89395475682668435</v>
      </c>
      <c r="U268" s="36">
        <f t="shared" si="71"/>
        <v>-1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1200000</v>
      </c>
      <c r="R270" s="31">
        <v>1200000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4304000</v>
      </c>
      <c r="E274" s="31">
        <v>4385000</v>
      </c>
      <c r="F274" s="31">
        <v>1071542</v>
      </c>
      <c r="G274" s="36">
        <f t="shared" si="64"/>
        <v>0.24896421933085502</v>
      </c>
      <c r="H274" s="31">
        <v>1376802</v>
      </c>
      <c r="I274" s="36">
        <f t="shared" si="65"/>
        <v>0.31988894052044609</v>
      </c>
      <c r="J274" s="31">
        <v>359509</v>
      </c>
      <c r="K274" s="36">
        <f t="shared" si="66"/>
        <v>8.1986088939566701E-2</v>
      </c>
      <c r="L274" s="31">
        <v>0</v>
      </c>
      <c r="M274" s="36">
        <f t="shared" si="67"/>
        <v>0</v>
      </c>
      <c r="N274" s="31">
        <f t="shared" si="68"/>
        <v>2807853</v>
      </c>
      <c r="O274" s="36">
        <f t="shared" si="69"/>
        <v>0.64033135689851772</v>
      </c>
      <c r="P274" s="31">
        <v>909920</v>
      </c>
      <c r="Q274" s="31">
        <v>4158000</v>
      </c>
      <c r="R274" s="31">
        <v>4158000</v>
      </c>
      <c r="S274" s="31">
        <v>1515179</v>
      </c>
      <c r="T274" s="36">
        <f t="shared" si="70"/>
        <v>0.36440091390091389</v>
      </c>
      <c r="U274" s="36">
        <f t="shared" si="71"/>
        <v>-0.60490043080710398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4304000</v>
      </c>
      <c r="E275" s="32">
        <f>SUM(E268:E274)</f>
        <v>4385000</v>
      </c>
      <c r="F275" s="32">
        <f>SUM(F268:F274)</f>
        <v>1071542</v>
      </c>
      <c r="G275" s="37">
        <f t="shared" si="64"/>
        <v>0.24896421933085502</v>
      </c>
      <c r="H275" s="32">
        <f>SUM(H268:H274)</f>
        <v>1376802</v>
      </c>
      <c r="I275" s="37">
        <f t="shared" si="65"/>
        <v>0.31988894052044609</v>
      </c>
      <c r="J275" s="32">
        <f>SUM(J268:J274)</f>
        <v>359509</v>
      </c>
      <c r="K275" s="37">
        <f t="shared" si="66"/>
        <v>8.1986088939566701E-2</v>
      </c>
      <c r="L275" s="32">
        <f>SUM(L268:L274)</f>
        <v>0</v>
      </c>
      <c r="M275" s="37">
        <f t="shared" si="67"/>
        <v>0</v>
      </c>
      <c r="N275" s="32">
        <f t="shared" si="68"/>
        <v>2807853</v>
      </c>
      <c r="O275" s="37">
        <f t="shared" si="69"/>
        <v>0.64033135689851772</v>
      </c>
      <c r="P275" s="32">
        <f>SUM(P268:P274)</f>
        <v>921187</v>
      </c>
      <c r="Q275" s="32">
        <f>SUM(Q268:Q274)</f>
        <v>5463385</v>
      </c>
      <c r="R275" s="32">
        <f>SUM(R268:R274)</f>
        <v>5386601</v>
      </c>
      <c r="S275" s="32">
        <f>SUM(S268:S274)</f>
        <v>1540747</v>
      </c>
      <c r="T275" s="37">
        <f t="shared" si="70"/>
        <v>0.28603325176674493</v>
      </c>
      <c r="U275" s="37">
        <f t="shared" si="71"/>
        <v>-0.60973287725510672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61776</v>
      </c>
      <c r="E276" s="31">
        <v>61776</v>
      </c>
      <c r="F276" s="31">
        <v>1133</v>
      </c>
      <c r="G276" s="36">
        <f t="shared" si="64"/>
        <v>1.8340455840455839E-2</v>
      </c>
      <c r="H276" s="31">
        <v>15</v>
      </c>
      <c r="I276" s="36">
        <f t="shared" si="65"/>
        <v>2.4281274281274281E-4</v>
      </c>
      <c r="J276" s="31">
        <v>15</v>
      </c>
      <c r="K276" s="36">
        <f t="shared" si="66"/>
        <v>2.4281274281274281E-4</v>
      </c>
      <c r="L276" s="31">
        <v>0</v>
      </c>
      <c r="M276" s="36">
        <f t="shared" si="67"/>
        <v>0</v>
      </c>
      <c r="N276" s="31">
        <f t="shared" si="68"/>
        <v>1163</v>
      </c>
      <c r="O276" s="36">
        <f t="shared" si="69"/>
        <v>1.8826081326081327E-2</v>
      </c>
      <c r="P276" s="31">
        <v>1988</v>
      </c>
      <c r="Q276" s="31">
        <v>8736</v>
      </c>
      <c r="R276" s="31">
        <v>59177</v>
      </c>
      <c r="S276" s="31">
        <v>33716</v>
      </c>
      <c r="T276" s="36">
        <f t="shared" si="70"/>
        <v>0.56974838197272593</v>
      </c>
      <c r="U276" s="36">
        <f t="shared" si="71"/>
        <v>-0.99245472837022131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1774200</v>
      </c>
      <c r="E278" s="31">
        <v>1774200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2083553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630</v>
      </c>
      <c r="E279" s="31">
        <v>630</v>
      </c>
      <c r="F279" s="31">
        <v>0</v>
      </c>
      <c r="G279" s="36">
        <f t="shared" si="64"/>
        <v>0</v>
      </c>
      <c r="H279" s="31">
        <v>200</v>
      </c>
      <c r="I279" s="36">
        <f t="shared" si="65"/>
        <v>0.31746031746031744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200</v>
      </c>
      <c r="O279" s="36">
        <f t="shared" si="69"/>
        <v>0.31746031746031744</v>
      </c>
      <c r="P279" s="31">
        <v>0</v>
      </c>
      <c r="Q279" s="31">
        <v>0</v>
      </c>
      <c r="R279" s="31">
        <v>600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5523600</v>
      </c>
      <c r="E281" s="31">
        <v>5000000</v>
      </c>
      <c r="F281" s="31">
        <v>1386</v>
      </c>
      <c r="G281" s="36">
        <f t="shared" si="64"/>
        <v>2.5092331088420598E-4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1386</v>
      </c>
      <c r="O281" s="36">
        <f t="shared" si="69"/>
        <v>2.7720000000000002E-4</v>
      </c>
      <c r="P281" s="31">
        <v>39773</v>
      </c>
      <c r="Q281" s="31">
        <v>3641736</v>
      </c>
      <c r="R281" s="31">
        <v>3220932</v>
      </c>
      <c r="S281" s="31">
        <v>77127</v>
      </c>
      <c r="T281" s="36">
        <f t="shared" si="70"/>
        <v>2.3945553647205218E-2</v>
      </c>
      <c r="U281" s="36">
        <f t="shared" si="71"/>
        <v>-1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21470</v>
      </c>
      <c r="E283" s="31">
        <v>120100</v>
      </c>
      <c r="F283" s="31">
        <v>12882</v>
      </c>
      <c r="G283" s="36">
        <f t="shared" si="64"/>
        <v>0.6</v>
      </c>
      <c r="H283" s="31">
        <v>81734</v>
      </c>
      <c r="I283" s="36">
        <f t="shared" si="65"/>
        <v>3.8068933395435494</v>
      </c>
      <c r="J283" s="31">
        <v>71110</v>
      </c>
      <c r="K283" s="36">
        <f t="shared" si="66"/>
        <v>0.59208992506244795</v>
      </c>
      <c r="L283" s="31">
        <v>0</v>
      </c>
      <c r="M283" s="36">
        <f t="shared" si="67"/>
        <v>0</v>
      </c>
      <c r="N283" s="31">
        <f t="shared" si="68"/>
        <v>165726</v>
      </c>
      <c r="O283" s="36">
        <f t="shared" si="69"/>
        <v>1.3799000832639468</v>
      </c>
      <c r="P283" s="31">
        <v>5731</v>
      </c>
      <c r="Q283" s="31">
        <v>20469</v>
      </c>
      <c r="R283" s="31">
        <v>20469</v>
      </c>
      <c r="S283" s="31">
        <v>16811</v>
      </c>
      <c r="T283" s="36">
        <f t="shared" si="70"/>
        <v>0.82129073232693339</v>
      </c>
      <c r="U283" s="36">
        <f t="shared" si="71"/>
        <v>11.407956726574769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4783000</v>
      </c>
      <c r="E284" s="31">
        <v>4783000</v>
      </c>
      <c r="F284" s="31">
        <v>2784000</v>
      </c>
      <c r="G284" s="36">
        <f t="shared" si="64"/>
        <v>0.58206146769809741</v>
      </c>
      <c r="H284" s="31">
        <v>564000</v>
      </c>
      <c r="I284" s="36">
        <f t="shared" si="65"/>
        <v>0.11791762492159732</v>
      </c>
      <c r="J284" s="31">
        <v>1988000</v>
      </c>
      <c r="K284" s="36">
        <f t="shared" si="66"/>
        <v>0.41563872046832534</v>
      </c>
      <c r="L284" s="31">
        <v>0</v>
      </c>
      <c r="M284" s="36">
        <f t="shared" si="67"/>
        <v>0</v>
      </c>
      <c r="N284" s="31">
        <f t="shared" si="68"/>
        <v>5336000</v>
      </c>
      <c r="O284" s="36">
        <f t="shared" si="69"/>
        <v>1.1156178130880201</v>
      </c>
      <c r="P284" s="31">
        <v>1282000</v>
      </c>
      <c r="Q284" s="31">
        <v>4578000</v>
      </c>
      <c r="R284" s="31">
        <v>4578000</v>
      </c>
      <c r="S284" s="31">
        <v>4487000</v>
      </c>
      <c r="T284" s="36">
        <f t="shared" si="70"/>
        <v>0.98012232415902145</v>
      </c>
      <c r="U284" s="36">
        <f t="shared" si="71"/>
        <v>0.55070202808112323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12164676</v>
      </c>
      <c r="E285" s="32">
        <f>SUM(E276:E284)</f>
        <v>11739706</v>
      </c>
      <c r="F285" s="32">
        <f>SUM(F276:F284)</f>
        <v>2799401</v>
      </c>
      <c r="G285" s="37">
        <f t="shared" si="64"/>
        <v>0.23012540572391735</v>
      </c>
      <c r="H285" s="32">
        <f>SUM(H276:H284)</f>
        <v>645949</v>
      </c>
      <c r="I285" s="37">
        <f t="shared" si="65"/>
        <v>5.3100386726288473E-2</v>
      </c>
      <c r="J285" s="32">
        <f>SUM(J276:J284)</f>
        <v>2059125</v>
      </c>
      <c r="K285" s="37">
        <f t="shared" si="66"/>
        <v>0.17539834472856475</v>
      </c>
      <c r="L285" s="32">
        <f>SUM(L276:L284)</f>
        <v>0</v>
      </c>
      <c r="M285" s="37">
        <f t="shared" si="67"/>
        <v>0</v>
      </c>
      <c r="N285" s="32">
        <f t="shared" si="68"/>
        <v>5504475</v>
      </c>
      <c r="O285" s="37">
        <f t="shared" si="69"/>
        <v>0.46887673336964314</v>
      </c>
      <c r="P285" s="32">
        <f>SUM(P276:P284)</f>
        <v>1329492</v>
      </c>
      <c r="Q285" s="32">
        <f>SUM(Q276:Q284)</f>
        <v>8248941</v>
      </c>
      <c r="R285" s="32">
        <f>SUM(R276:R284)</f>
        <v>9962731</v>
      </c>
      <c r="S285" s="32">
        <f>SUM(S276:S284)</f>
        <v>4614654</v>
      </c>
      <c r="T285" s="37">
        <f t="shared" si="70"/>
        <v>0.46319166903131281</v>
      </c>
      <c r="U285" s="37">
        <f t="shared" si="71"/>
        <v>0.54880585968174311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2715790</v>
      </c>
      <c r="E286" s="31">
        <v>2715790</v>
      </c>
      <c r="F286" s="31">
        <v>9782</v>
      </c>
      <c r="G286" s="36">
        <f t="shared" si="64"/>
        <v>3.6018985267638514E-3</v>
      </c>
      <c r="H286" s="31">
        <v>103744</v>
      </c>
      <c r="I286" s="36">
        <f t="shared" si="65"/>
        <v>3.8200302674359948E-2</v>
      </c>
      <c r="J286" s="31">
        <v>29439</v>
      </c>
      <c r="K286" s="36">
        <f t="shared" si="66"/>
        <v>1.0839939759701597E-2</v>
      </c>
      <c r="L286" s="31">
        <v>0</v>
      </c>
      <c r="M286" s="36">
        <f t="shared" si="67"/>
        <v>0</v>
      </c>
      <c r="N286" s="31">
        <f t="shared" si="68"/>
        <v>142965</v>
      </c>
      <c r="O286" s="36">
        <f t="shared" si="69"/>
        <v>5.2642140960825395E-2</v>
      </c>
      <c r="P286" s="31">
        <v>23798</v>
      </c>
      <c r="Q286" s="31">
        <v>60523</v>
      </c>
      <c r="R286" s="31">
        <v>60523</v>
      </c>
      <c r="S286" s="31">
        <v>68816</v>
      </c>
      <c r="T286" s="36">
        <f t="shared" si="70"/>
        <v>1.1370222890471391</v>
      </c>
      <c r="U286" s="36">
        <f t="shared" si="71"/>
        <v>0.23703672577527524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1200000</v>
      </c>
      <c r="R287" s="31">
        <v>1200000</v>
      </c>
      <c r="S287" s="31">
        <v>300000</v>
      </c>
      <c r="T287" s="36">
        <f t="shared" si="70"/>
        <v>0.25</v>
      </c>
      <c r="U287" s="36">
        <f t="shared" si="71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139970</v>
      </c>
      <c r="E288" s="31">
        <v>320000</v>
      </c>
      <c r="F288" s="31">
        <v>126269</v>
      </c>
      <c r="G288" s="36">
        <f t="shared" si="64"/>
        <v>0.90211473887261551</v>
      </c>
      <c r="H288" s="31">
        <v>58466</v>
      </c>
      <c r="I288" s="36">
        <f t="shared" si="65"/>
        <v>0.41770379367007215</v>
      </c>
      <c r="J288" s="31">
        <v>28921</v>
      </c>
      <c r="K288" s="36">
        <f t="shared" si="66"/>
        <v>9.0378125000000004E-2</v>
      </c>
      <c r="L288" s="31">
        <v>0</v>
      </c>
      <c r="M288" s="36">
        <f t="shared" si="67"/>
        <v>0</v>
      </c>
      <c r="N288" s="31">
        <f t="shared" si="68"/>
        <v>213656</v>
      </c>
      <c r="O288" s="36">
        <f t="shared" si="69"/>
        <v>0.66767500000000002</v>
      </c>
      <c r="P288" s="31">
        <v>24107</v>
      </c>
      <c r="Q288" s="31">
        <v>960</v>
      </c>
      <c r="R288" s="31">
        <v>960</v>
      </c>
      <c r="S288" s="31">
        <v>24107</v>
      </c>
      <c r="T288" s="36">
        <f t="shared" si="70"/>
        <v>25.111458333333335</v>
      </c>
      <c r="U288" s="36">
        <f t="shared" si="71"/>
        <v>0.19969303521798643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14656196</v>
      </c>
      <c r="E290" s="31">
        <v>19013794</v>
      </c>
      <c r="F290" s="31">
        <v>4238243</v>
      </c>
      <c r="G290" s="36">
        <f t="shared" si="64"/>
        <v>0.28917756012542406</v>
      </c>
      <c r="H290" s="31">
        <v>4580398</v>
      </c>
      <c r="I290" s="36">
        <f t="shared" si="65"/>
        <v>0.31252297663049811</v>
      </c>
      <c r="J290" s="31">
        <v>3894507</v>
      </c>
      <c r="K290" s="36">
        <f t="shared" si="66"/>
        <v>0.20482534942789429</v>
      </c>
      <c r="L290" s="31">
        <v>0</v>
      </c>
      <c r="M290" s="36">
        <f t="shared" si="67"/>
        <v>0</v>
      </c>
      <c r="N290" s="31">
        <f t="shared" si="68"/>
        <v>12713148</v>
      </c>
      <c r="O290" s="36">
        <f t="shared" si="69"/>
        <v>0.66862762897294459</v>
      </c>
      <c r="P290" s="31">
        <v>4019643</v>
      </c>
      <c r="Q290" s="31">
        <v>12438994</v>
      </c>
      <c r="R290" s="31">
        <v>12438994</v>
      </c>
      <c r="S290" s="31">
        <v>12836945</v>
      </c>
      <c r="T290" s="36">
        <f t="shared" si="70"/>
        <v>1.0319922173770644</v>
      </c>
      <c r="U290" s="36">
        <f t="shared" si="71"/>
        <v>-3.1131122838520708E-2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4377770</v>
      </c>
      <c r="E291" s="31">
        <v>4687770</v>
      </c>
      <c r="F291" s="31">
        <v>197899</v>
      </c>
      <c r="G291" s="36">
        <f t="shared" si="64"/>
        <v>4.5205435644175E-2</v>
      </c>
      <c r="H291" s="31">
        <v>2032720</v>
      </c>
      <c r="I291" s="36">
        <f t="shared" si="65"/>
        <v>0.46432772850104048</v>
      </c>
      <c r="J291" s="31">
        <v>565060</v>
      </c>
      <c r="K291" s="36">
        <f t="shared" si="66"/>
        <v>0.12053919027597344</v>
      </c>
      <c r="L291" s="31">
        <v>0</v>
      </c>
      <c r="M291" s="36">
        <f t="shared" si="67"/>
        <v>0</v>
      </c>
      <c r="N291" s="31">
        <f t="shared" si="68"/>
        <v>2795679</v>
      </c>
      <c r="O291" s="36">
        <f t="shared" si="69"/>
        <v>0.59637716867508428</v>
      </c>
      <c r="P291" s="31">
        <v>1551246</v>
      </c>
      <c r="Q291" s="31">
        <v>4072565</v>
      </c>
      <c r="R291" s="31">
        <v>3932565</v>
      </c>
      <c r="S291" s="31">
        <v>3801430</v>
      </c>
      <c r="T291" s="36">
        <f t="shared" si="70"/>
        <v>0.96665407946213222</v>
      </c>
      <c r="U291" s="36">
        <f t="shared" si="71"/>
        <v>-0.63573798095208622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21889726</v>
      </c>
      <c r="E292" s="32">
        <f>SUM(E286:E291)</f>
        <v>26737354</v>
      </c>
      <c r="F292" s="32">
        <f>SUM(F286:F291)</f>
        <v>4572193</v>
      </c>
      <c r="G292" s="37">
        <f t="shared" si="64"/>
        <v>0.20887392560327159</v>
      </c>
      <c r="H292" s="32">
        <f>SUM(H286:H291)</f>
        <v>6775328</v>
      </c>
      <c r="I292" s="37">
        <f t="shared" si="65"/>
        <v>0.309520914058038</v>
      </c>
      <c r="J292" s="32">
        <f>SUM(J286:J291)</f>
        <v>4517927</v>
      </c>
      <c r="K292" s="37">
        <f t="shared" si="66"/>
        <v>0.1689743495186547</v>
      </c>
      <c r="L292" s="32">
        <f>SUM(L286:L291)</f>
        <v>0</v>
      </c>
      <c r="M292" s="37">
        <f t="shared" si="67"/>
        <v>0</v>
      </c>
      <c r="N292" s="32">
        <f t="shared" si="68"/>
        <v>15865448</v>
      </c>
      <c r="O292" s="37">
        <f t="shared" si="69"/>
        <v>0.5933813794738253</v>
      </c>
      <c r="P292" s="32">
        <f>SUM(P286:P291)</f>
        <v>5618794</v>
      </c>
      <c r="Q292" s="32">
        <f>SUM(Q286:Q291)</f>
        <v>17773042</v>
      </c>
      <c r="R292" s="32">
        <f>SUM(R286:R291)</f>
        <v>17633042</v>
      </c>
      <c r="S292" s="32">
        <f>SUM(S286:S291)</f>
        <v>17031298</v>
      </c>
      <c r="T292" s="37">
        <f t="shared" si="70"/>
        <v>0.96587406756020888</v>
      </c>
      <c r="U292" s="37">
        <f t="shared" si="71"/>
        <v>-0.19592585170412014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9207023</v>
      </c>
      <c r="E293" s="31">
        <v>9907023</v>
      </c>
      <c r="F293" s="31">
        <v>3359124</v>
      </c>
      <c r="G293" s="36">
        <f t="shared" si="64"/>
        <v>0.36484366336436869</v>
      </c>
      <c r="H293" s="31">
        <v>1625775</v>
      </c>
      <c r="I293" s="36">
        <f t="shared" si="65"/>
        <v>0.17657987820818954</v>
      </c>
      <c r="J293" s="31">
        <v>1252394</v>
      </c>
      <c r="K293" s="36">
        <f t="shared" si="66"/>
        <v>0.1264147665751861</v>
      </c>
      <c r="L293" s="31">
        <v>0</v>
      </c>
      <c r="M293" s="36">
        <f t="shared" si="67"/>
        <v>0</v>
      </c>
      <c r="N293" s="31">
        <f t="shared" si="68"/>
        <v>6237293</v>
      </c>
      <c r="O293" s="36">
        <f t="shared" si="69"/>
        <v>0.62958297361376869</v>
      </c>
      <c r="P293" s="31">
        <v>1087964</v>
      </c>
      <c r="Q293" s="31">
        <v>5956000</v>
      </c>
      <c r="R293" s="31">
        <v>9215154</v>
      </c>
      <c r="S293" s="31">
        <v>6378619</v>
      </c>
      <c r="T293" s="36">
        <f t="shared" si="70"/>
        <v>0.69218799816042142</v>
      </c>
      <c r="U293" s="36">
        <f t="shared" si="71"/>
        <v>0.15113551551338089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616000</v>
      </c>
      <c r="E294" s="31">
        <v>616000</v>
      </c>
      <c r="F294" s="31">
        <v>7451</v>
      </c>
      <c r="G294" s="36">
        <f t="shared" si="64"/>
        <v>1.2095779220779221E-2</v>
      </c>
      <c r="H294" s="31">
        <v>4501</v>
      </c>
      <c r="I294" s="36">
        <f t="shared" si="65"/>
        <v>7.3068181818181817E-3</v>
      </c>
      <c r="J294" s="31">
        <v>1380</v>
      </c>
      <c r="K294" s="36">
        <f t="shared" si="66"/>
        <v>2.2402597402597403E-3</v>
      </c>
      <c r="L294" s="31">
        <v>0</v>
      </c>
      <c r="M294" s="36">
        <f t="shared" si="67"/>
        <v>0</v>
      </c>
      <c r="N294" s="31">
        <f t="shared" si="68"/>
        <v>13332</v>
      </c>
      <c r="O294" s="36">
        <f t="shared" si="69"/>
        <v>2.1642857142857144E-2</v>
      </c>
      <c r="P294" s="31">
        <v>29298</v>
      </c>
      <c r="Q294" s="31">
        <v>43237</v>
      </c>
      <c r="R294" s="31">
        <v>960000</v>
      </c>
      <c r="S294" s="31">
        <v>272984</v>
      </c>
      <c r="T294" s="36">
        <f t="shared" si="70"/>
        <v>0.28435833333333332</v>
      </c>
      <c r="U294" s="36">
        <f t="shared" si="71"/>
        <v>-0.95289780872414498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8350000</v>
      </c>
      <c r="E297" s="31">
        <v>8350000</v>
      </c>
      <c r="F297" s="31">
        <v>562291</v>
      </c>
      <c r="G297" s="36">
        <f t="shared" si="64"/>
        <v>6.7340239520958078E-2</v>
      </c>
      <c r="H297" s="31">
        <v>3934547</v>
      </c>
      <c r="I297" s="36">
        <f t="shared" si="65"/>
        <v>0.47120323353293414</v>
      </c>
      <c r="J297" s="31">
        <v>764090</v>
      </c>
      <c r="K297" s="36">
        <f t="shared" si="66"/>
        <v>9.1507784431137731E-2</v>
      </c>
      <c r="L297" s="31">
        <v>0</v>
      </c>
      <c r="M297" s="36">
        <f t="shared" si="67"/>
        <v>0</v>
      </c>
      <c r="N297" s="31">
        <f t="shared" si="68"/>
        <v>5260928</v>
      </c>
      <c r="O297" s="36">
        <f t="shared" si="69"/>
        <v>0.63005125748502999</v>
      </c>
      <c r="P297" s="31">
        <v>4676461</v>
      </c>
      <c r="Q297" s="31">
        <v>10506000</v>
      </c>
      <c r="R297" s="31">
        <v>10506000</v>
      </c>
      <c r="S297" s="31">
        <v>5522717</v>
      </c>
      <c r="T297" s="36">
        <f t="shared" si="70"/>
        <v>0.52567266324005335</v>
      </c>
      <c r="U297" s="36">
        <f t="shared" si="71"/>
        <v>-0.83660935053237906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18173023</v>
      </c>
      <c r="E298" s="32">
        <f>SUM(E293:E297)</f>
        <v>18873023</v>
      </c>
      <c r="F298" s="32">
        <f>SUM(F293:F297)</f>
        <v>3928866</v>
      </c>
      <c r="G298" s="37">
        <f t="shared" si="64"/>
        <v>0.21619220973857789</v>
      </c>
      <c r="H298" s="32">
        <f>SUM(H293:H297)</f>
        <v>5564823</v>
      </c>
      <c r="I298" s="37">
        <f t="shared" si="65"/>
        <v>0.30621339113476059</v>
      </c>
      <c r="J298" s="32">
        <f>SUM(J293:J297)</f>
        <v>2017864</v>
      </c>
      <c r="K298" s="37">
        <f t="shared" si="66"/>
        <v>0.10691790075177676</v>
      </c>
      <c r="L298" s="32">
        <f>SUM(L293:L297)</f>
        <v>0</v>
      </c>
      <c r="M298" s="37">
        <f t="shared" si="67"/>
        <v>0</v>
      </c>
      <c r="N298" s="32">
        <f t="shared" si="68"/>
        <v>11511553</v>
      </c>
      <c r="O298" s="37">
        <f t="shared" si="69"/>
        <v>0.609947489599308</v>
      </c>
      <c r="P298" s="32">
        <f>SUM(P293:P297)</f>
        <v>5793723</v>
      </c>
      <c r="Q298" s="32">
        <f>SUM(Q293:Q297)</f>
        <v>16505237</v>
      </c>
      <c r="R298" s="32">
        <f>SUM(R293:R297)</f>
        <v>20681154</v>
      </c>
      <c r="S298" s="32">
        <f>SUM(S293:S297)</f>
        <v>12174320</v>
      </c>
      <c r="T298" s="37">
        <f t="shared" si="70"/>
        <v>0.58866734419172162</v>
      </c>
      <c r="U298" s="37">
        <f t="shared" si="71"/>
        <v>-0.65171548588014994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149412549</v>
      </c>
      <c r="E299" s="32">
        <f>SUM(E263:E266,E268:E274,E276:E284,E286:E291,E293:E297)</f>
        <v>158244822</v>
      </c>
      <c r="F299" s="32">
        <f>SUM(F263:F266,F268:F274,F276:F284,F286:F291,F293:F297)</f>
        <v>30531866</v>
      </c>
      <c r="G299" s="37">
        <f t="shared" si="64"/>
        <v>0.20434606198974625</v>
      </c>
      <c r="H299" s="32">
        <f>SUM(H263:H266,H268:H274,H276:H284,H286:H291,H293:H297)</f>
        <v>30586002</v>
      </c>
      <c r="I299" s="37">
        <f t="shared" si="65"/>
        <v>0.20470838764687696</v>
      </c>
      <c r="J299" s="32">
        <f>SUM(J263:J266,J268:J274,J276:J284,J286:J291,J293:J297)</f>
        <v>21637359</v>
      </c>
      <c r="K299" s="37">
        <f t="shared" si="66"/>
        <v>0.13673344079466943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82755227</v>
      </c>
      <c r="O299" s="37">
        <f t="shared" si="69"/>
        <v>0.52295693441394242</v>
      </c>
      <c r="P299" s="32">
        <f>SUM(P263:P266,P268:P274,P276:P284,P286:P291,P293:P297)</f>
        <v>23977722</v>
      </c>
      <c r="Q299" s="32">
        <f>SUM(Q263:Q266,Q268:Q274,Q276:Q284,Q286:Q291,Q293:Q297)</f>
        <v>115729743</v>
      </c>
      <c r="R299" s="32">
        <f>SUM(R263:R266,R268:R274,R276:R284,R286:R291,R293:R297)</f>
        <v>125080968</v>
      </c>
      <c r="S299" s="32">
        <f>SUM(S263:S266,S268:S274,S276:S284,S286:S291,S293:S297)</f>
        <v>82579985</v>
      </c>
      <c r="T299" s="37">
        <f t="shared" si="70"/>
        <v>0.66021223148832686</v>
      </c>
      <c r="U299" s="37">
        <f t="shared" si="71"/>
        <v>-9.7605727516567264E-2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707498637</v>
      </c>
      <c r="E302" s="31">
        <v>712877535</v>
      </c>
      <c r="F302" s="31">
        <v>182561249</v>
      </c>
      <c r="G302" s="36">
        <f t="shared" ref="G302:G339" si="72">IF(($D302     =0),0,($F302     /$D302     ))</f>
        <v>0.25803759816995947</v>
      </c>
      <c r="H302" s="31">
        <v>204065991</v>
      </c>
      <c r="I302" s="36">
        <f t="shared" ref="I302:I339" si="73">IF(($D302     =0),0,($H302     /$D302     ))</f>
        <v>0.28843305177985806</v>
      </c>
      <c r="J302" s="31">
        <v>173687461</v>
      </c>
      <c r="K302" s="36">
        <f t="shared" ref="K302:K339" si="74">IF(($E302     =0),0,($J302     /$E302     ))</f>
        <v>0.24364277519279662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     +$J302</f>
        <v>560314701</v>
      </c>
      <c r="O302" s="36">
        <f t="shared" ref="O302:O339" si="77">IF(($E302     =0),0,($N302     /$E302     ))</f>
        <v>0.78599012241282085</v>
      </c>
      <c r="P302" s="31">
        <v>156064179</v>
      </c>
      <c r="Q302" s="31">
        <v>620778898</v>
      </c>
      <c r="R302" s="31">
        <v>620627400</v>
      </c>
      <c r="S302" s="31">
        <v>481398056</v>
      </c>
      <c r="T302" s="36">
        <f t="shared" ref="T302:T339" si="78">IF(($R302     =0),0,($S302     /$R302     ))</f>
        <v>0.77566355594355008</v>
      </c>
      <c r="U302" s="36">
        <f t="shared" ref="U302:U339" si="79">IF(($P302     =0),0,(($J302     /$P302     )-1))</f>
        <v>0.11292329933059153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707498637</v>
      </c>
      <c r="E303" s="32">
        <f>E302</f>
        <v>712877535</v>
      </c>
      <c r="F303" s="32">
        <f>F302</f>
        <v>182561249</v>
      </c>
      <c r="G303" s="37">
        <f t="shared" si="72"/>
        <v>0.25803759816995947</v>
      </c>
      <c r="H303" s="32">
        <f>H302</f>
        <v>204065991</v>
      </c>
      <c r="I303" s="37">
        <f t="shared" si="73"/>
        <v>0.28843305177985806</v>
      </c>
      <c r="J303" s="32">
        <f>J302</f>
        <v>173687461</v>
      </c>
      <c r="K303" s="37">
        <f t="shared" si="74"/>
        <v>0.24364277519279662</v>
      </c>
      <c r="L303" s="32">
        <f>L302</f>
        <v>0</v>
      </c>
      <c r="M303" s="37">
        <f t="shared" si="75"/>
        <v>0</v>
      </c>
      <c r="N303" s="32">
        <f t="shared" si="76"/>
        <v>560314701</v>
      </c>
      <c r="O303" s="37">
        <f t="shared" si="77"/>
        <v>0.78599012241282085</v>
      </c>
      <c r="P303" s="32">
        <f>P302</f>
        <v>156064179</v>
      </c>
      <c r="Q303" s="32">
        <f>Q302</f>
        <v>620778898</v>
      </c>
      <c r="R303" s="32">
        <f>R302</f>
        <v>620627400</v>
      </c>
      <c r="S303" s="32">
        <f>S302</f>
        <v>481398056</v>
      </c>
      <c r="T303" s="37">
        <f t="shared" si="78"/>
        <v>0.77566355594355008</v>
      </c>
      <c r="U303" s="37">
        <f t="shared" si="79"/>
        <v>0.11292329933059153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2073907</v>
      </c>
      <c r="E304" s="31">
        <v>2043507</v>
      </c>
      <c r="F304" s="31">
        <v>401318</v>
      </c>
      <c r="G304" s="36">
        <f t="shared" si="72"/>
        <v>0.19350819491905857</v>
      </c>
      <c r="H304" s="31">
        <v>411801</v>
      </c>
      <c r="I304" s="36">
        <f t="shared" si="73"/>
        <v>0.19856290566549031</v>
      </c>
      <c r="J304" s="31">
        <v>558171</v>
      </c>
      <c r="K304" s="36">
        <f t="shared" si="74"/>
        <v>0.27314366919222688</v>
      </c>
      <c r="L304" s="31">
        <v>0</v>
      </c>
      <c r="M304" s="36">
        <f t="shared" si="75"/>
        <v>0</v>
      </c>
      <c r="N304" s="31">
        <f t="shared" si="76"/>
        <v>1371290</v>
      </c>
      <c r="O304" s="36">
        <f t="shared" si="77"/>
        <v>0.67104737101463319</v>
      </c>
      <c r="P304" s="31">
        <v>372968</v>
      </c>
      <c r="Q304" s="31">
        <v>1778747</v>
      </c>
      <c r="R304" s="31">
        <v>1998691</v>
      </c>
      <c r="S304" s="31">
        <v>1473646</v>
      </c>
      <c r="T304" s="36">
        <f t="shared" si="78"/>
        <v>0.73730556649326984</v>
      </c>
      <c r="U304" s="36">
        <f t="shared" si="79"/>
        <v>0.49656538898779523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3484150</v>
      </c>
      <c r="E305" s="31">
        <v>3526180</v>
      </c>
      <c r="F305" s="31">
        <v>525210</v>
      </c>
      <c r="G305" s="36">
        <f t="shared" si="72"/>
        <v>0.15074264885266134</v>
      </c>
      <c r="H305" s="31">
        <v>951098</v>
      </c>
      <c r="I305" s="36">
        <f t="shared" si="73"/>
        <v>0.27297848829700216</v>
      </c>
      <c r="J305" s="31">
        <v>837459</v>
      </c>
      <c r="K305" s="36">
        <f t="shared" si="74"/>
        <v>0.2374975185611625</v>
      </c>
      <c r="L305" s="31">
        <v>0</v>
      </c>
      <c r="M305" s="36">
        <f t="shared" si="75"/>
        <v>0</v>
      </c>
      <c r="N305" s="31">
        <f t="shared" si="76"/>
        <v>2313767</v>
      </c>
      <c r="O305" s="36">
        <f t="shared" si="77"/>
        <v>0.6561681479674889</v>
      </c>
      <c r="P305" s="31">
        <v>571394</v>
      </c>
      <c r="Q305" s="31">
        <v>2095022</v>
      </c>
      <c r="R305" s="31">
        <v>2167900</v>
      </c>
      <c r="S305" s="31">
        <v>2426204</v>
      </c>
      <c r="T305" s="36">
        <f t="shared" si="78"/>
        <v>1.1191494072604824</v>
      </c>
      <c r="U305" s="36">
        <f t="shared" si="79"/>
        <v>0.46564192133624083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4676217</v>
      </c>
      <c r="E306" s="31">
        <v>4536690</v>
      </c>
      <c r="F306" s="31">
        <v>906228</v>
      </c>
      <c r="G306" s="36">
        <f t="shared" si="72"/>
        <v>0.19379511258780335</v>
      </c>
      <c r="H306" s="31">
        <v>1133976</v>
      </c>
      <c r="I306" s="36">
        <f t="shared" si="73"/>
        <v>0.2424985837911286</v>
      </c>
      <c r="J306" s="31">
        <v>1356468</v>
      </c>
      <c r="K306" s="36">
        <f t="shared" si="74"/>
        <v>0.29899949081819566</v>
      </c>
      <c r="L306" s="31">
        <v>0</v>
      </c>
      <c r="M306" s="36">
        <f t="shared" si="75"/>
        <v>0</v>
      </c>
      <c r="N306" s="31">
        <f t="shared" si="76"/>
        <v>3396672</v>
      </c>
      <c r="O306" s="36">
        <f t="shared" si="77"/>
        <v>0.74871150552495325</v>
      </c>
      <c r="P306" s="31">
        <v>2653505</v>
      </c>
      <c r="Q306" s="31">
        <v>5318435</v>
      </c>
      <c r="R306" s="31">
        <v>5786133</v>
      </c>
      <c r="S306" s="31">
        <v>5063440</v>
      </c>
      <c r="T306" s="36">
        <f t="shared" si="78"/>
        <v>0.87509913788708282</v>
      </c>
      <c r="U306" s="36">
        <f t="shared" si="79"/>
        <v>-0.48880141548630962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9908201</v>
      </c>
      <c r="E307" s="31">
        <v>9535123</v>
      </c>
      <c r="F307" s="31">
        <v>2528161</v>
      </c>
      <c r="G307" s="36">
        <f t="shared" si="72"/>
        <v>0.25515842886110202</v>
      </c>
      <c r="H307" s="31">
        <v>2696934</v>
      </c>
      <c r="I307" s="36">
        <f t="shared" si="73"/>
        <v>0.27219209622412788</v>
      </c>
      <c r="J307" s="31">
        <v>1862447</v>
      </c>
      <c r="K307" s="36">
        <f t="shared" si="74"/>
        <v>0.19532490561474666</v>
      </c>
      <c r="L307" s="31">
        <v>0</v>
      </c>
      <c r="M307" s="36">
        <f t="shared" si="75"/>
        <v>0</v>
      </c>
      <c r="N307" s="31">
        <f t="shared" si="76"/>
        <v>7087542</v>
      </c>
      <c r="O307" s="36">
        <f t="shared" si="77"/>
        <v>0.74330892218170652</v>
      </c>
      <c r="P307" s="31">
        <v>1746916</v>
      </c>
      <c r="Q307" s="31">
        <v>10066517</v>
      </c>
      <c r="R307" s="31">
        <v>9066517</v>
      </c>
      <c r="S307" s="31">
        <v>6497155</v>
      </c>
      <c r="T307" s="36">
        <f t="shared" si="78"/>
        <v>0.71660980727218626</v>
      </c>
      <c r="U307" s="36">
        <f t="shared" si="79"/>
        <v>6.6134261750421919E-2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5592213</v>
      </c>
      <c r="E308" s="31">
        <v>6279032</v>
      </c>
      <c r="F308" s="31">
        <v>2749608</v>
      </c>
      <c r="G308" s="36">
        <f t="shared" si="72"/>
        <v>0.49168513431087119</v>
      </c>
      <c r="H308" s="31">
        <v>1776800</v>
      </c>
      <c r="I308" s="36">
        <f t="shared" si="73"/>
        <v>0.31772752575769198</v>
      </c>
      <c r="J308" s="31">
        <v>1275774</v>
      </c>
      <c r="K308" s="36">
        <f t="shared" si="74"/>
        <v>0.20318004431256284</v>
      </c>
      <c r="L308" s="31">
        <v>0</v>
      </c>
      <c r="M308" s="36">
        <f t="shared" si="75"/>
        <v>0</v>
      </c>
      <c r="N308" s="31">
        <f t="shared" si="76"/>
        <v>5802182</v>
      </c>
      <c r="O308" s="36">
        <f t="shared" si="77"/>
        <v>0.92405676543772985</v>
      </c>
      <c r="P308" s="31">
        <v>1213012</v>
      </c>
      <c r="Q308" s="31">
        <v>5107177</v>
      </c>
      <c r="R308" s="31">
        <v>5433862</v>
      </c>
      <c r="S308" s="31">
        <v>4384102</v>
      </c>
      <c r="T308" s="36">
        <f t="shared" si="78"/>
        <v>0.80681143540266576</v>
      </c>
      <c r="U308" s="36">
        <f t="shared" si="79"/>
        <v>5.1740625814089336E-2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644000</v>
      </c>
      <c r="E309" s="31">
        <v>344000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1800</v>
      </c>
      <c r="K309" s="36">
        <f t="shared" si="74"/>
        <v>5.2325581395348836E-3</v>
      </c>
      <c r="L309" s="31">
        <v>0</v>
      </c>
      <c r="M309" s="36">
        <f t="shared" si="75"/>
        <v>0</v>
      </c>
      <c r="N309" s="31">
        <f t="shared" si="76"/>
        <v>1800</v>
      </c>
      <c r="O309" s="36">
        <f t="shared" si="77"/>
        <v>5.2325581395348836E-3</v>
      </c>
      <c r="P309" s="31">
        <v>-88</v>
      </c>
      <c r="Q309" s="31">
        <v>361000</v>
      </c>
      <c r="R309" s="31">
        <v>361000</v>
      </c>
      <c r="S309" s="31">
        <v>3040</v>
      </c>
      <c r="T309" s="36">
        <f t="shared" si="78"/>
        <v>8.4210526315789472E-3</v>
      </c>
      <c r="U309" s="36">
        <f t="shared" si="79"/>
        <v>-21.454545454545453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26378688</v>
      </c>
      <c r="E310" s="32">
        <f>SUM(E304:E309)</f>
        <v>26264532</v>
      </c>
      <c r="F310" s="32">
        <f>SUM(F304:F309)</f>
        <v>7110525</v>
      </c>
      <c r="G310" s="37">
        <f t="shared" si="72"/>
        <v>0.26955567312521383</v>
      </c>
      <c r="H310" s="32">
        <f>SUM(H304:H309)</f>
        <v>6970609</v>
      </c>
      <c r="I310" s="37">
        <f t="shared" si="73"/>
        <v>0.26425154276058005</v>
      </c>
      <c r="J310" s="32">
        <f>SUM(J304:J309)</f>
        <v>5892119</v>
      </c>
      <c r="K310" s="37">
        <f t="shared" si="74"/>
        <v>0.22433748295990957</v>
      </c>
      <c r="L310" s="32">
        <f>SUM(L304:L309)</f>
        <v>0</v>
      </c>
      <c r="M310" s="37">
        <f t="shared" si="75"/>
        <v>0</v>
      </c>
      <c r="N310" s="32">
        <f t="shared" si="76"/>
        <v>19973253</v>
      </c>
      <c r="O310" s="37">
        <f t="shared" si="77"/>
        <v>0.7604648352386405</v>
      </c>
      <c r="P310" s="32">
        <f>SUM(P304:P309)</f>
        <v>6557707</v>
      </c>
      <c r="Q310" s="32">
        <f>SUM(Q304:Q309)</f>
        <v>24726898</v>
      </c>
      <c r="R310" s="32">
        <f>SUM(R304:R309)</f>
        <v>24814103</v>
      </c>
      <c r="S310" s="32">
        <f>SUM(S304:S309)</f>
        <v>19847587</v>
      </c>
      <c r="T310" s="37">
        <f t="shared" si="78"/>
        <v>0.79985107662364419</v>
      </c>
      <c r="U310" s="37">
        <f t="shared" si="79"/>
        <v>-0.10149706292153649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2221932</v>
      </c>
      <c r="E311" s="31">
        <v>2377932</v>
      </c>
      <c r="F311" s="31">
        <v>647258</v>
      </c>
      <c r="G311" s="36">
        <f t="shared" si="72"/>
        <v>0.29130414432124835</v>
      </c>
      <c r="H311" s="31">
        <v>596667</v>
      </c>
      <c r="I311" s="36">
        <f t="shared" si="73"/>
        <v>0.26853522069982338</v>
      </c>
      <c r="J311" s="31">
        <v>230902</v>
      </c>
      <c r="K311" s="36">
        <f t="shared" si="74"/>
        <v>9.7102019738159046E-2</v>
      </c>
      <c r="L311" s="31">
        <v>0</v>
      </c>
      <c r="M311" s="36">
        <f t="shared" si="75"/>
        <v>0</v>
      </c>
      <c r="N311" s="31">
        <f t="shared" si="76"/>
        <v>1474827</v>
      </c>
      <c r="O311" s="36">
        <f t="shared" si="77"/>
        <v>0.6202141188225736</v>
      </c>
      <c r="P311" s="31">
        <v>1915899</v>
      </c>
      <c r="Q311" s="31">
        <v>3116125</v>
      </c>
      <c r="R311" s="31">
        <v>3116125</v>
      </c>
      <c r="S311" s="31">
        <v>3164473</v>
      </c>
      <c r="T311" s="36">
        <f t="shared" si="78"/>
        <v>1.0155154238036022</v>
      </c>
      <c r="U311" s="36">
        <f t="shared" si="79"/>
        <v>-0.8794811208732819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12950753</v>
      </c>
      <c r="E312" s="31">
        <v>12940753</v>
      </c>
      <c r="F312" s="31">
        <v>2435808</v>
      </c>
      <c r="G312" s="36">
        <f t="shared" si="72"/>
        <v>0.18808234548215072</v>
      </c>
      <c r="H312" s="31">
        <v>5540157</v>
      </c>
      <c r="I312" s="36">
        <f t="shared" si="73"/>
        <v>0.4277864769716479</v>
      </c>
      <c r="J312" s="31">
        <v>4226577</v>
      </c>
      <c r="K312" s="36">
        <f t="shared" si="74"/>
        <v>0.32660981938222605</v>
      </c>
      <c r="L312" s="31">
        <v>0</v>
      </c>
      <c r="M312" s="36">
        <f t="shared" si="75"/>
        <v>0</v>
      </c>
      <c r="N312" s="31">
        <f t="shared" si="76"/>
        <v>12202542</v>
      </c>
      <c r="O312" s="36">
        <f t="shared" si="77"/>
        <v>0.94295455604476808</v>
      </c>
      <c r="P312" s="31">
        <v>2170413</v>
      </c>
      <c r="Q312" s="31">
        <v>9953813</v>
      </c>
      <c r="R312" s="31">
        <v>11891433</v>
      </c>
      <c r="S312" s="31">
        <v>10810912</v>
      </c>
      <c r="T312" s="36">
        <f t="shared" si="78"/>
        <v>0.90913450044246136</v>
      </c>
      <c r="U312" s="36">
        <f t="shared" si="79"/>
        <v>0.94736070968981489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17865030</v>
      </c>
      <c r="E313" s="31">
        <v>26150408</v>
      </c>
      <c r="F313" s="31">
        <v>6186596</v>
      </c>
      <c r="G313" s="36">
        <f t="shared" si="72"/>
        <v>0.34629642379553799</v>
      </c>
      <c r="H313" s="31">
        <v>8251688</v>
      </c>
      <c r="I313" s="36">
        <f t="shared" si="73"/>
        <v>0.46189052019504023</v>
      </c>
      <c r="J313" s="31">
        <v>3954698</v>
      </c>
      <c r="K313" s="36">
        <f t="shared" si="74"/>
        <v>0.15122892155258152</v>
      </c>
      <c r="L313" s="31">
        <v>0</v>
      </c>
      <c r="M313" s="36">
        <f t="shared" si="75"/>
        <v>0</v>
      </c>
      <c r="N313" s="31">
        <f t="shared" si="76"/>
        <v>18392982</v>
      </c>
      <c r="O313" s="36">
        <f t="shared" si="77"/>
        <v>0.70335353849928461</v>
      </c>
      <c r="P313" s="31">
        <v>5299854</v>
      </c>
      <c r="Q313" s="31">
        <v>26935841</v>
      </c>
      <c r="R313" s="31">
        <v>19145441</v>
      </c>
      <c r="S313" s="31">
        <v>13870032</v>
      </c>
      <c r="T313" s="36">
        <f t="shared" si="78"/>
        <v>0.72445612509004098</v>
      </c>
      <c r="U313" s="36">
        <f t="shared" si="79"/>
        <v>-0.25381001061538677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1691700</v>
      </c>
      <c r="E314" s="31">
        <v>1976853</v>
      </c>
      <c r="F314" s="31">
        <v>525439</v>
      </c>
      <c r="G314" s="36">
        <f t="shared" si="72"/>
        <v>0.31059821481350119</v>
      </c>
      <c r="H314" s="31">
        <v>395751</v>
      </c>
      <c r="I314" s="36">
        <f t="shared" si="73"/>
        <v>0.23393686823904947</v>
      </c>
      <c r="J314" s="31">
        <v>495435</v>
      </c>
      <c r="K314" s="36">
        <f t="shared" si="74"/>
        <v>0.25061802774409631</v>
      </c>
      <c r="L314" s="31">
        <v>0</v>
      </c>
      <c r="M314" s="36">
        <f t="shared" si="75"/>
        <v>0</v>
      </c>
      <c r="N314" s="31">
        <f t="shared" si="76"/>
        <v>1416625</v>
      </c>
      <c r="O314" s="36">
        <f t="shared" si="77"/>
        <v>0.71660614117488752</v>
      </c>
      <c r="P314" s="31">
        <v>710319</v>
      </c>
      <c r="Q314" s="31">
        <v>2605900</v>
      </c>
      <c r="R314" s="31">
        <v>1866515</v>
      </c>
      <c r="S314" s="31">
        <v>1547795</v>
      </c>
      <c r="T314" s="36">
        <f t="shared" si="78"/>
        <v>0.8292432688727388</v>
      </c>
      <c r="U314" s="36">
        <f t="shared" si="79"/>
        <v>-0.30251760124676375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5828773</v>
      </c>
      <c r="E315" s="31">
        <v>3801831</v>
      </c>
      <c r="F315" s="31">
        <v>1791805</v>
      </c>
      <c r="G315" s="36">
        <f t="shared" si="72"/>
        <v>0.30740689335474208</v>
      </c>
      <c r="H315" s="31">
        <v>1763622</v>
      </c>
      <c r="I315" s="36">
        <f t="shared" si="73"/>
        <v>0.30257174194294406</v>
      </c>
      <c r="J315" s="31">
        <v>1550577</v>
      </c>
      <c r="K315" s="36">
        <f t="shared" si="74"/>
        <v>0.40785005961601134</v>
      </c>
      <c r="L315" s="31">
        <v>0</v>
      </c>
      <c r="M315" s="36">
        <f t="shared" si="75"/>
        <v>0</v>
      </c>
      <c r="N315" s="31">
        <f t="shared" si="76"/>
        <v>5106004</v>
      </c>
      <c r="O315" s="36">
        <f t="shared" si="77"/>
        <v>1.3430381308374832</v>
      </c>
      <c r="P315" s="31">
        <v>930022</v>
      </c>
      <c r="Q315" s="31">
        <v>2766066</v>
      </c>
      <c r="R315" s="31">
        <v>2324943</v>
      </c>
      <c r="S315" s="31">
        <v>1937885</v>
      </c>
      <c r="T315" s="36">
        <f t="shared" si="78"/>
        <v>0.83351935939934874</v>
      </c>
      <c r="U315" s="36">
        <f t="shared" si="79"/>
        <v>0.66724765650705042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5626400</v>
      </c>
      <c r="E316" s="31">
        <v>5462221</v>
      </c>
      <c r="F316" s="31">
        <v>988161</v>
      </c>
      <c r="G316" s="36">
        <f t="shared" si="72"/>
        <v>0.17562935447177591</v>
      </c>
      <c r="H316" s="31">
        <v>2134947</v>
      </c>
      <c r="I316" s="36">
        <f t="shared" si="73"/>
        <v>0.37945169202331863</v>
      </c>
      <c r="J316" s="31">
        <v>-409985</v>
      </c>
      <c r="K316" s="36">
        <f t="shared" si="74"/>
        <v>-7.5058295883670759E-2</v>
      </c>
      <c r="L316" s="31">
        <v>0</v>
      </c>
      <c r="M316" s="36">
        <f t="shared" si="75"/>
        <v>0</v>
      </c>
      <c r="N316" s="31">
        <f t="shared" si="76"/>
        <v>2713123</v>
      </c>
      <c r="O316" s="36">
        <f t="shared" si="77"/>
        <v>0.49670692562604113</v>
      </c>
      <c r="P316" s="31">
        <v>844834</v>
      </c>
      <c r="Q316" s="31">
        <v>5211400</v>
      </c>
      <c r="R316" s="31">
        <v>5362300</v>
      </c>
      <c r="S316" s="31">
        <v>3042686</v>
      </c>
      <c r="T316" s="36">
        <f t="shared" si="78"/>
        <v>0.56742181526583746</v>
      </c>
      <c r="U316" s="36">
        <f t="shared" si="79"/>
        <v>-1.4852846831448545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46184588</v>
      </c>
      <c r="E317" s="32">
        <f>SUM(E311:E316)</f>
        <v>52709998</v>
      </c>
      <c r="F317" s="32">
        <f>SUM(F311:F316)</f>
        <v>12575067</v>
      </c>
      <c r="G317" s="37">
        <f t="shared" si="72"/>
        <v>0.2722784276001336</v>
      </c>
      <c r="H317" s="32">
        <f>SUM(H311:H316)</f>
        <v>18682832</v>
      </c>
      <c r="I317" s="37">
        <f t="shared" si="73"/>
        <v>0.40452524985174709</v>
      </c>
      <c r="J317" s="32">
        <f>SUM(J311:J316)</f>
        <v>10048204</v>
      </c>
      <c r="K317" s="37">
        <f t="shared" si="74"/>
        <v>0.19063184179972839</v>
      </c>
      <c r="L317" s="32">
        <f>SUM(L311:L316)</f>
        <v>0</v>
      </c>
      <c r="M317" s="37">
        <f t="shared" si="75"/>
        <v>0</v>
      </c>
      <c r="N317" s="32">
        <f t="shared" si="76"/>
        <v>41306103</v>
      </c>
      <c r="O317" s="37">
        <f t="shared" si="77"/>
        <v>0.78364835073604067</v>
      </c>
      <c r="P317" s="32">
        <f>SUM(P311:P316)</f>
        <v>11871341</v>
      </c>
      <c r="Q317" s="32">
        <f>SUM(Q311:Q316)</f>
        <v>50589145</v>
      </c>
      <c r="R317" s="32">
        <f>SUM(R311:R316)</f>
        <v>43706757</v>
      </c>
      <c r="S317" s="32">
        <f>SUM(S311:S316)</f>
        <v>34373783</v>
      </c>
      <c r="T317" s="37">
        <f t="shared" si="78"/>
        <v>0.78646381839769075</v>
      </c>
      <c r="U317" s="37">
        <f t="shared" si="79"/>
        <v>-0.15357464670587762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4909500</v>
      </c>
      <c r="E318" s="31">
        <v>5604500</v>
      </c>
      <c r="F318" s="31">
        <v>685228</v>
      </c>
      <c r="G318" s="36">
        <f t="shared" si="72"/>
        <v>0.13957185049394033</v>
      </c>
      <c r="H318" s="31">
        <v>1213710</v>
      </c>
      <c r="I318" s="36">
        <f t="shared" si="73"/>
        <v>0.24721662083715246</v>
      </c>
      <c r="J318" s="31">
        <v>1386174</v>
      </c>
      <c r="K318" s="36">
        <f t="shared" si="74"/>
        <v>0.24733232224105631</v>
      </c>
      <c r="L318" s="31">
        <v>0</v>
      </c>
      <c r="M318" s="36">
        <f t="shared" si="75"/>
        <v>0</v>
      </c>
      <c r="N318" s="31">
        <f t="shared" si="76"/>
        <v>3285112</v>
      </c>
      <c r="O318" s="36">
        <f t="shared" si="77"/>
        <v>0.5861561245427781</v>
      </c>
      <c r="P318" s="31">
        <v>1354187</v>
      </c>
      <c r="Q318" s="31">
        <v>3972634</v>
      </c>
      <c r="R318" s="31">
        <v>4352634</v>
      </c>
      <c r="S318" s="31">
        <v>4349533</v>
      </c>
      <c r="T318" s="36">
        <f t="shared" si="78"/>
        <v>0.99928755783279732</v>
      </c>
      <c r="U318" s="36">
        <f t="shared" si="79"/>
        <v>2.3620814555153746E-2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14804900</v>
      </c>
      <c r="E319" s="31">
        <v>15492659</v>
      </c>
      <c r="F319" s="31">
        <v>3750032</v>
      </c>
      <c r="G319" s="36">
        <f t="shared" si="72"/>
        <v>0.25329667880228846</v>
      </c>
      <c r="H319" s="31">
        <v>4848865</v>
      </c>
      <c r="I319" s="36">
        <f t="shared" si="73"/>
        <v>0.32751757863950448</v>
      </c>
      <c r="J319" s="31">
        <v>3673385</v>
      </c>
      <c r="K319" s="36">
        <f t="shared" si="74"/>
        <v>0.23710487657412455</v>
      </c>
      <c r="L319" s="31">
        <v>0</v>
      </c>
      <c r="M319" s="36">
        <f t="shared" si="75"/>
        <v>0</v>
      </c>
      <c r="N319" s="31">
        <f t="shared" si="76"/>
        <v>12272282</v>
      </c>
      <c r="O319" s="36">
        <f t="shared" si="77"/>
        <v>0.79213529452884746</v>
      </c>
      <c r="P319" s="31">
        <v>4365823</v>
      </c>
      <c r="Q319" s="31">
        <v>12358000</v>
      </c>
      <c r="R319" s="31">
        <v>14288999</v>
      </c>
      <c r="S319" s="31">
        <v>11983424</v>
      </c>
      <c r="T319" s="36">
        <f t="shared" si="78"/>
        <v>0.83864684992979566</v>
      </c>
      <c r="U319" s="36">
        <f t="shared" si="79"/>
        <v>-0.15860423109228206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2291539</v>
      </c>
      <c r="E320" s="31">
        <v>3100983</v>
      </c>
      <c r="F320" s="31">
        <v>686264</v>
      </c>
      <c r="G320" s="36">
        <f t="shared" si="72"/>
        <v>0.29947733815571109</v>
      </c>
      <c r="H320" s="31">
        <v>867284</v>
      </c>
      <c r="I320" s="36">
        <f t="shared" si="73"/>
        <v>0.37847228434689523</v>
      </c>
      <c r="J320" s="31">
        <v>664565</v>
      </c>
      <c r="K320" s="36">
        <f t="shared" si="74"/>
        <v>0.21430785012365433</v>
      </c>
      <c r="L320" s="31">
        <v>0</v>
      </c>
      <c r="M320" s="36">
        <f t="shared" si="75"/>
        <v>0</v>
      </c>
      <c r="N320" s="31">
        <f t="shared" si="76"/>
        <v>2218113</v>
      </c>
      <c r="O320" s="36">
        <f t="shared" si="77"/>
        <v>0.71529350531750735</v>
      </c>
      <c r="P320" s="31">
        <v>335807</v>
      </c>
      <c r="Q320" s="31">
        <v>3191598</v>
      </c>
      <c r="R320" s="31">
        <v>3191598</v>
      </c>
      <c r="S320" s="31">
        <v>1606294</v>
      </c>
      <c r="T320" s="36">
        <f t="shared" si="78"/>
        <v>0.50328832139887292</v>
      </c>
      <c r="U320" s="36">
        <f t="shared" si="79"/>
        <v>0.97900877587423718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2524228</v>
      </c>
      <c r="E321" s="31">
        <v>2540556</v>
      </c>
      <c r="F321" s="31">
        <v>608269</v>
      </c>
      <c r="G321" s="36">
        <f t="shared" si="72"/>
        <v>0.24097228934945655</v>
      </c>
      <c r="H321" s="31">
        <v>715796</v>
      </c>
      <c r="I321" s="36">
        <f t="shared" si="73"/>
        <v>0.28357026385889073</v>
      </c>
      <c r="J321" s="31">
        <v>593659</v>
      </c>
      <c r="K321" s="36">
        <f t="shared" si="74"/>
        <v>0.23367286530979833</v>
      </c>
      <c r="L321" s="31">
        <v>0</v>
      </c>
      <c r="M321" s="36">
        <f t="shared" si="75"/>
        <v>0</v>
      </c>
      <c r="N321" s="31">
        <f t="shared" si="76"/>
        <v>1917724</v>
      </c>
      <c r="O321" s="36">
        <f t="shared" si="77"/>
        <v>0.75484421520328626</v>
      </c>
      <c r="P321" s="31">
        <v>591133</v>
      </c>
      <c r="Q321" s="31">
        <v>2226034</v>
      </c>
      <c r="R321" s="31">
        <v>2442864</v>
      </c>
      <c r="S321" s="31">
        <v>1989047</v>
      </c>
      <c r="T321" s="36">
        <f t="shared" si="78"/>
        <v>0.81422748053104876</v>
      </c>
      <c r="U321" s="36">
        <f t="shared" si="79"/>
        <v>4.2731500356096852E-3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24530167</v>
      </c>
      <c r="E323" s="32">
        <f>SUM(E318:E322)</f>
        <v>26738698</v>
      </c>
      <c r="F323" s="32">
        <f>SUM(F318:F322)</f>
        <v>5729793</v>
      </c>
      <c r="G323" s="37">
        <f t="shared" si="72"/>
        <v>0.23358149171997075</v>
      </c>
      <c r="H323" s="32">
        <f>SUM(H318:H322)</f>
        <v>7645655</v>
      </c>
      <c r="I323" s="37">
        <f t="shared" si="73"/>
        <v>0.31168377288258986</v>
      </c>
      <c r="J323" s="32">
        <f>SUM(J318:J322)</f>
        <v>6317783</v>
      </c>
      <c r="K323" s="37">
        <f t="shared" si="74"/>
        <v>0.2362786325646821</v>
      </c>
      <c r="L323" s="32">
        <f>SUM(L318:L322)</f>
        <v>0</v>
      </c>
      <c r="M323" s="37">
        <f t="shared" si="75"/>
        <v>0</v>
      </c>
      <c r="N323" s="32">
        <f t="shared" si="76"/>
        <v>19693231</v>
      </c>
      <c r="O323" s="37">
        <f t="shared" si="77"/>
        <v>0.73650672893646507</v>
      </c>
      <c r="P323" s="32">
        <f>SUM(P318:P322)</f>
        <v>6646950</v>
      </c>
      <c r="Q323" s="32">
        <f>SUM(Q318:Q322)</f>
        <v>21748266</v>
      </c>
      <c r="R323" s="32">
        <f>SUM(R318:R322)</f>
        <v>24276095</v>
      </c>
      <c r="S323" s="32">
        <f>SUM(S318:S322)</f>
        <v>19928298</v>
      </c>
      <c r="T323" s="37">
        <f t="shared" si="78"/>
        <v>0.82090212614508218</v>
      </c>
      <c r="U323" s="37">
        <f t="shared" si="79"/>
        <v>-4.9521509865427027E-2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21923083</v>
      </c>
      <c r="E325" s="31">
        <v>25923083</v>
      </c>
      <c r="F325" s="31">
        <v>7992849</v>
      </c>
      <c r="G325" s="36">
        <f t="shared" si="72"/>
        <v>0.36458599367616318</v>
      </c>
      <c r="H325" s="31">
        <v>3618631</v>
      </c>
      <c r="I325" s="36">
        <f t="shared" si="73"/>
        <v>0.16506031564994758</v>
      </c>
      <c r="J325" s="31">
        <v>3069337</v>
      </c>
      <c r="K325" s="36">
        <f t="shared" si="74"/>
        <v>0.11840169627972105</v>
      </c>
      <c r="L325" s="31">
        <v>0</v>
      </c>
      <c r="M325" s="36">
        <f t="shared" si="75"/>
        <v>0</v>
      </c>
      <c r="N325" s="31">
        <f t="shared" si="76"/>
        <v>14680817</v>
      </c>
      <c r="O325" s="36">
        <f t="shared" si="77"/>
        <v>0.56632218474939888</v>
      </c>
      <c r="P325" s="31">
        <v>1673551</v>
      </c>
      <c r="Q325" s="31">
        <v>23707625</v>
      </c>
      <c r="R325" s="31">
        <v>23707625</v>
      </c>
      <c r="S325" s="31">
        <v>5149398</v>
      </c>
      <c r="T325" s="36">
        <f t="shared" si="78"/>
        <v>0.21720429608617481</v>
      </c>
      <c r="U325" s="36">
        <f t="shared" si="79"/>
        <v>0.83402656985057511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24434722</v>
      </c>
      <c r="E326" s="31">
        <v>24695224</v>
      </c>
      <c r="F326" s="31">
        <v>8512872</v>
      </c>
      <c r="G326" s="36">
        <f t="shared" si="72"/>
        <v>0.34839242288084965</v>
      </c>
      <c r="H326" s="31">
        <v>6548605</v>
      </c>
      <c r="I326" s="36">
        <f t="shared" si="73"/>
        <v>0.26800407223785888</v>
      </c>
      <c r="J326" s="31">
        <v>5200654</v>
      </c>
      <c r="K326" s="36">
        <f t="shared" si="74"/>
        <v>0.21059351395233344</v>
      </c>
      <c r="L326" s="31">
        <v>0</v>
      </c>
      <c r="M326" s="36">
        <f t="shared" si="75"/>
        <v>0</v>
      </c>
      <c r="N326" s="31">
        <f t="shared" si="76"/>
        <v>20262131</v>
      </c>
      <c r="O326" s="36">
        <f t="shared" si="77"/>
        <v>0.82048784007790332</v>
      </c>
      <c r="P326" s="31">
        <v>4536666</v>
      </c>
      <c r="Q326" s="31">
        <v>22155951</v>
      </c>
      <c r="R326" s="31">
        <v>25074101</v>
      </c>
      <c r="S326" s="31">
        <v>17250610</v>
      </c>
      <c r="T326" s="36">
        <f t="shared" si="78"/>
        <v>0.68798518439404865</v>
      </c>
      <c r="U326" s="36">
        <f t="shared" si="79"/>
        <v>0.1463603447994628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21412490</v>
      </c>
      <c r="E327" s="31">
        <v>21412490</v>
      </c>
      <c r="F327" s="31">
        <v>4531226</v>
      </c>
      <c r="G327" s="36">
        <f t="shared" si="72"/>
        <v>0.21161602410555708</v>
      </c>
      <c r="H327" s="31">
        <v>3609043</v>
      </c>
      <c r="I327" s="36">
        <f t="shared" si="73"/>
        <v>0.16854849669515315</v>
      </c>
      <c r="J327" s="31">
        <v>3630640</v>
      </c>
      <c r="K327" s="36">
        <f t="shared" si="74"/>
        <v>0.16955711362854109</v>
      </c>
      <c r="L327" s="31">
        <v>0</v>
      </c>
      <c r="M327" s="36">
        <f t="shared" si="75"/>
        <v>0</v>
      </c>
      <c r="N327" s="31">
        <f t="shared" si="76"/>
        <v>11770909</v>
      </c>
      <c r="O327" s="36">
        <f t="shared" si="77"/>
        <v>0.54972163442925137</v>
      </c>
      <c r="P327" s="31">
        <v>4540213</v>
      </c>
      <c r="Q327" s="31">
        <v>20047113</v>
      </c>
      <c r="R327" s="31">
        <v>20047113</v>
      </c>
      <c r="S327" s="31">
        <v>14166184</v>
      </c>
      <c r="T327" s="36">
        <f t="shared" si="78"/>
        <v>0.70664459266528801</v>
      </c>
      <c r="U327" s="36">
        <f t="shared" si="79"/>
        <v>-0.20033707669662193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120000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15618648</v>
      </c>
      <c r="E329" s="31">
        <v>22646429</v>
      </c>
      <c r="F329" s="31">
        <v>8597644</v>
      </c>
      <c r="G329" s="36">
        <f t="shared" si="72"/>
        <v>0.55047299868721034</v>
      </c>
      <c r="H329" s="31">
        <v>6448085</v>
      </c>
      <c r="I329" s="36">
        <f t="shared" si="73"/>
        <v>0.41284527316320851</v>
      </c>
      <c r="J329" s="31">
        <v>9405036</v>
      </c>
      <c r="K329" s="36">
        <f t="shared" si="74"/>
        <v>0.41529885351902501</v>
      </c>
      <c r="L329" s="31">
        <v>0</v>
      </c>
      <c r="M329" s="36">
        <f t="shared" si="75"/>
        <v>0</v>
      </c>
      <c r="N329" s="31">
        <f t="shared" si="76"/>
        <v>24450765</v>
      </c>
      <c r="O329" s="36">
        <f t="shared" si="77"/>
        <v>1.0796741949911839</v>
      </c>
      <c r="P329" s="31">
        <v>4337435</v>
      </c>
      <c r="Q329" s="31">
        <v>11841828</v>
      </c>
      <c r="R329" s="31">
        <v>18733932</v>
      </c>
      <c r="S329" s="31">
        <v>13370129</v>
      </c>
      <c r="T329" s="36">
        <f t="shared" si="78"/>
        <v>0.71368514628963098</v>
      </c>
      <c r="U329" s="36">
        <f t="shared" si="79"/>
        <v>1.1683405053908591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9257909</v>
      </c>
      <c r="E330" s="31">
        <v>9641732</v>
      </c>
      <c r="F330" s="31">
        <v>2822408</v>
      </c>
      <c r="G330" s="36">
        <f t="shared" si="72"/>
        <v>0.30486452178348267</v>
      </c>
      <c r="H330" s="31">
        <v>2201583</v>
      </c>
      <c r="I330" s="36">
        <f t="shared" si="73"/>
        <v>0.23780564272126675</v>
      </c>
      <c r="J330" s="31">
        <v>2446641</v>
      </c>
      <c r="K330" s="36">
        <f t="shared" si="74"/>
        <v>0.25375534188255805</v>
      </c>
      <c r="L330" s="31">
        <v>0</v>
      </c>
      <c r="M330" s="36">
        <f t="shared" si="75"/>
        <v>0</v>
      </c>
      <c r="N330" s="31">
        <f t="shared" si="76"/>
        <v>7470632</v>
      </c>
      <c r="O330" s="36">
        <f t="shared" si="77"/>
        <v>0.77482261485799442</v>
      </c>
      <c r="P330" s="31">
        <v>315172</v>
      </c>
      <c r="Q330" s="31">
        <v>7743072</v>
      </c>
      <c r="R330" s="31">
        <v>8709304</v>
      </c>
      <c r="S330" s="31">
        <v>7630776</v>
      </c>
      <c r="T330" s="36">
        <f t="shared" si="78"/>
        <v>0.87616369804062411</v>
      </c>
      <c r="U330" s="36">
        <f t="shared" si="79"/>
        <v>6.7628755092457453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19548956</v>
      </c>
      <c r="E331" s="31">
        <v>19548956</v>
      </c>
      <c r="F331" s="31">
        <v>11121985</v>
      </c>
      <c r="G331" s="36">
        <f t="shared" si="72"/>
        <v>0.56892987021915642</v>
      </c>
      <c r="H331" s="31">
        <v>6147325</v>
      </c>
      <c r="I331" s="36">
        <f t="shared" si="73"/>
        <v>0.31445796900867751</v>
      </c>
      <c r="J331" s="31">
        <v>2703250</v>
      </c>
      <c r="K331" s="36">
        <f t="shared" si="74"/>
        <v>0.13828104170882577</v>
      </c>
      <c r="L331" s="31">
        <v>0</v>
      </c>
      <c r="M331" s="36">
        <f t="shared" si="75"/>
        <v>0</v>
      </c>
      <c r="N331" s="31">
        <f t="shared" si="76"/>
        <v>19972560</v>
      </c>
      <c r="O331" s="36">
        <f t="shared" si="77"/>
        <v>1.0216688809366596</v>
      </c>
      <c r="P331" s="31">
        <v>2403435</v>
      </c>
      <c r="Q331" s="31">
        <v>5119300</v>
      </c>
      <c r="R331" s="31">
        <v>15104779</v>
      </c>
      <c r="S331" s="31">
        <v>4902872</v>
      </c>
      <c r="T331" s="36">
        <f t="shared" si="78"/>
        <v>0.32459078017626075</v>
      </c>
      <c r="U331" s="36">
        <f t="shared" si="79"/>
        <v>0.12474437627811863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112195808</v>
      </c>
      <c r="E332" s="32">
        <f>SUM(E324:E331)</f>
        <v>123867914</v>
      </c>
      <c r="F332" s="32">
        <f>SUM(F324:F331)</f>
        <v>43578984</v>
      </c>
      <c r="G332" s="37">
        <f t="shared" si="72"/>
        <v>0.38841900403266405</v>
      </c>
      <c r="H332" s="32">
        <f>SUM(H324:H331)</f>
        <v>28573272</v>
      </c>
      <c r="I332" s="37">
        <f t="shared" si="73"/>
        <v>0.25467325838056265</v>
      </c>
      <c r="J332" s="32">
        <f>SUM(J324:J331)</f>
        <v>26455558</v>
      </c>
      <c r="K332" s="37">
        <f t="shared" si="74"/>
        <v>0.21357878037729772</v>
      </c>
      <c r="L332" s="32">
        <f>SUM(L324:L331)</f>
        <v>0</v>
      </c>
      <c r="M332" s="37">
        <f t="shared" si="75"/>
        <v>0</v>
      </c>
      <c r="N332" s="32">
        <f t="shared" si="76"/>
        <v>98607814</v>
      </c>
      <c r="O332" s="37">
        <f t="shared" si="77"/>
        <v>0.796072290359229</v>
      </c>
      <c r="P332" s="32">
        <f>SUM(P324:P331)</f>
        <v>17806472</v>
      </c>
      <c r="Q332" s="32">
        <f>SUM(Q324:Q331)</f>
        <v>90614889</v>
      </c>
      <c r="R332" s="32">
        <f>SUM(R324:R331)</f>
        <v>111496854</v>
      </c>
      <c r="S332" s="32">
        <f>SUM(S324:S331)</f>
        <v>62469969</v>
      </c>
      <c r="T332" s="37">
        <f t="shared" si="78"/>
        <v>0.56028458883691912</v>
      </c>
      <c r="U332" s="37">
        <f t="shared" si="79"/>
        <v>0.48572709967477001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628734</v>
      </c>
      <c r="E334" s="31">
        <v>652775</v>
      </c>
      <c r="F334" s="31">
        <v>104703</v>
      </c>
      <c r="G334" s="36">
        <f t="shared" si="72"/>
        <v>0.16652988386185572</v>
      </c>
      <c r="H334" s="31">
        <v>204783</v>
      </c>
      <c r="I334" s="36">
        <f t="shared" si="73"/>
        <v>0.32570689671625841</v>
      </c>
      <c r="J334" s="31">
        <v>93137</v>
      </c>
      <c r="K334" s="36">
        <f t="shared" si="74"/>
        <v>0.14267856458963654</v>
      </c>
      <c r="L334" s="31">
        <v>0</v>
      </c>
      <c r="M334" s="36">
        <f t="shared" si="75"/>
        <v>0</v>
      </c>
      <c r="N334" s="31">
        <f t="shared" si="76"/>
        <v>402623</v>
      </c>
      <c r="O334" s="36">
        <f t="shared" si="77"/>
        <v>0.61678679483742482</v>
      </c>
      <c r="P334" s="31">
        <v>115101</v>
      </c>
      <c r="Q334" s="31">
        <v>411400</v>
      </c>
      <c r="R334" s="31">
        <v>605491</v>
      </c>
      <c r="S334" s="31">
        <v>415153</v>
      </c>
      <c r="T334" s="36">
        <f t="shared" si="78"/>
        <v>0.68564685519685675</v>
      </c>
      <c r="U334" s="36">
        <f t="shared" si="79"/>
        <v>-0.19082371134916287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1591196</v>
      </c>
      <c r="E335" s="31">
        <v>2397196</v>
      </c>
      <c r="F335" s="31">
        <v>613804</v>
      </c>
      <c r="G335" s="36">
        <f t="shared" si="72"/>
        <v>0.38575008986950698</v>
      </c>
      <c r="H335" s="31">
        <v>393542</v>
      </c>
      <c r="I335" s="36">
        <f t="shared" si="73"/>
        <v>0.24732465390812949</v>
      </c>
      <c r="J335" s="31">
        <v>433492</v>
      </c>
      <c r="K335" s="36">
        <f t="shared" si="74"/>
        <v>0.18083293981802073</v>
      </c>
      <c r="L335" s="31">
        <v>0</v>
      </c>
      <c r="M335" s="36">
        <f t="shared" si="75"/>
        <v>0</v>
      </c>
      <c r="N335" s="31">
        <f t="shared" si="76"/>
        <v>1440838</v>
      </c>
      <c r="O335" s="36">
        <f t="shared" si="77"/>
        <v>0.60105139504654603</v>
      </c>
      <c r="P335" s="31">
        <v>309615</v>
      </c>
      <c r="Q335" s="31">
        <v>1410848</v>
      </c>
      <c r="R335" s="31">
        <v>1956688</v>
      </c>
      <c r="S335" s="31">
        <v>990300</v>
      </c>
      <c r="T335" s="36">
        <f t="shared" si="78"/>
        <v>0.50611032520258725</v>
      </c>
      <c r="U335" s="36">
        <f t="shared" si="79"/>
        <v>0.40010012434798048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613000</v>
      </c>
      <c r="E336" s="31">
        <v>1492376</v>
      </c>
      <c r="F336" s="31">
        <v>151380</v>
      </c>
      <c r="G336" s="36">
        <f t="shared" si="72"/>
        <v>0.2469494290375204</v>
      </c>
      <c r="H336" s="31">
        <v>639974</v>
      </c>
      <c r="I336" s="36">
        <f t="shared" si="73"/>
        <v>1.0440032626427407</v>
      </c>
      <c r="J336" s="31">
        <v>182895</v>
      </c>
      <c r="K336" s="36">
        <f t="shared" si="74"/>
        <v>0.12255289551694747</v>
      </c>
      <c r="L336" s="31">
        <v>0</v>
      </c>
      <c r="M336" s="36">
        <f t="shared" si="75"/>
        <v>0</v>
      </c>
      <c r="N336" s="31">
        <f t="shared" si="76"/>
        <v>974249</v>
      </c>
      <c r="O336" s="36">
        <f t="shared" si="77"/>
        <v>0.65281738650313326</v>
      </c>
      <c r="P336" s="31">
        <v>27514</v>
      </c>
      <c r="Q336" s="31">
        <v>2531000</v>
      </c>
      <c r="R336" s="31">
        <v>792540</v>
      </c>
      <c r="S336" s="31">
        <v>239054</v>
      </c>
      <c r="T336" s="36">
        <f t="shared" si="78"/>
        <v>0.30163020163020166</v>
      </c>
      <c r="U336" s="36">
        <f t="shared" si="79"/>
        <v>5.647343170749437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2832930</v>
      </c>
      <c r="E337" s="32">
        <f>SUM(E333:E336)</f>
        <v>4542347</v>
      </c>
      <c r="F337" s="32">
        <f>SUM(F333:F336)</f>
        <v>869887</v>
      </c>
      <c r="G337" s="37">
        <f t="shared" si="72"/>
        <v>0.30706265244817205</v>
      </c>
      <c r="H337" s="32">
        <f>SUM(H333:H336)</f>
        <v>1238299</v>
      </c>
      <c r="I337" s="37">
        <f t="shared" si="73"/>
        <v>0.43710892962409942</v>
      </c>
      <c r="J337" s="32">
        <f>SUM(J333:J336)</f>
        <v>709524</v>
      </c>
      <c r="K337" s="37">
        <f t="shared" si="74"/>
        <v>0.15620206910656539</v>
      </c>
      <c r="L337" s="32">
        <f>SUM(L333:L336)</f>
        <v>0</v>
      </c>
      <c r="M337" s="37">
        <f t="shared" si="75"/>
        <v>0</v>
      </c>
      <c r="N337" s="32">
        <f t="shared" si="76"/>
        <v>2817710</v>
      </c>
      <c r="O337" s="37">
        <f t="shared" si="77"/>
        <v>0.62032028816820906</v>
      </c>
      <c r="P337" s="32">
        <f>SUM(P333:P336)</f>
        <v>452230</v>
      </c>
      <c r="Q337" s="32">
        <f>SUM(Q333:Q336)</f>
        <v>4353248</v>
      </c>
      <c r="R337" s="32">
        <f>SUM(R333:R336)</f>
        <v>3354719</v>
      </c>
      <c r="S337" s="32">
        <f>SUM(S333:S336)</f>
        <v>1644507</v>
      </c>
      <c r="T337" s="37">
        <f t="shared" si="78"/>
        <v>0.49020707844680883</v>
      </c>
      <c r="U337" s="37">
        <f t="shared" si="79"/>
        <v>0.56894500585984997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919620818</v>
      </c>
      <c r="E338" s="32">
        <f>SUM(E302,E304:E309,E311:E316,E318:E322,E324:E331,E333:E336)</f>
        <v>947001024</v>
      </c>
      <c r="F338" s="32">
        <f>SUM(F302,F304:F309,F311:F316,F318:F322,F324:F331,F333:F336)</f>
        <v>252425505</v>
      </c>
      <c r="G338" s="37">
        <f t="shared" si="72"/>
        <v>0.27448868061618847</v>
      </c>
      <c r="H338" s="32">
        <f>SUM(H302,H304:H309,H311:H316,H318:H322,H324:H331,H333:H336)</f>
        <v>267176658</v>
      </c>
      <c r="I338" s="37">
        <f t="shared" si="73"/>
        <v>0.29052915372344257</v>
      </c>
      <c r="J338" s="32">
        <f>SUM(J302,J304:J309,J311:J316,J318:J322,J324:J331,J333:J336)</f>
        <v>223110649</v>
      </c>
      <c r="K338" s="37">
        <f t="shared" si="74"/>
        <v>0.23559705147689472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742712812</v>
      </c>
      <c r="O338" s="37">
        <f t="shared" si="77"/>
        <v>0.78427878447573884</v>
      </c>
      <c r="P338" s="32">
        <f>SUM(P302,P304:P309,P311:P316,P318:P322,P324:P331,P333:P336)</f>
        <v>199398879</v>
      </c>
      <c r="Q338" s="32">
        <f>SUM(Q302,Q304:Q309,Q311:Q316,Q318:Q322,Q324:Q331,Q333:Q336)</f>
        <v>812811344</v>
      </c>
      <c r="R338" s="32">
        <f>SUM(R302,R304:R309,R311:R316,R318:R322,R324:R331,R333:R336)</f>
        <v>828275928</v>
      </c>
      <c r="S338" s="32">
        <f>SUM(S302,S304:S309,S311:S316,S318:S322,S324:S331,S333:S336)</f>
        <v>619662200</v>
      </c>
      <c r="T338" s="37">
        <f t="shared" si="78"/>
        <v>0.7481349862433766</v>
      </c>
      <c r="U338" s="37">
        <f t="shared" si="79"/>
        <v>0.11891626532163202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5610328408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6135480886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1778585963</v>
      </c>
      <c r="G339" s="39">
        <f t="shared" si="72"/>
        <v>0.31701993781038568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1110150596</v>
      </c>
      <c r="I339" s="39">
        <f t="shared" si="73"/>
        <v>0.19787622314889627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834251884</v>
      </c>
      <c r="K339" s="39">
        <f t="shared" si="74"/>
        <v>0.13597171916933259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3722988443</v>
      </c>
      <c r="O339" s="39">
        <f t="shared" si="77"/>
        <v>0.60679651883443253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425341437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5322174054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6339682712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3712201472</v>
      </c>
      <c r="T339" s="39">
        <f t="shared" si="78"/>
        <v>0.58555004100968644</v>
      </c>
      <c r="U339" s="39">
        <f t="shared" si="79"/>
        <v>0.96136988176865534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0DA5E8B-C4D2-4D8E-911B-647B8184A66D}"/>
</file>

<file path=customXml/itemProps2.xml><?xml version="1.0" encoding="utf-8"?>
<ds:datastoreItem xmlns:ds="http://schemas.openxmlformats.org/officeDocument/2006/customXml" ds:itemID="{3820943B-50AD-48B2-85E7-5305A6F4C143}"/>
</file>

<file path=customXml/itemProps3.xml><?xml version="1.0" encoding="utf-8"?>
<ds:datastoreItem xmlns:ds="http://schemas.openxmlformats.org/officeDocument/2006/customXml" ds:itemID="{80F8A60D-1A99-46C2-975D-E2295E1439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2026-05-11T07:39:42Z</dcterms:created>
  <dcterms:modified xsi:type="dcterms:W3CDTF">2026-05-14T14:28:55Z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